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0160" windowHeight="7920" tabRatio="672"/>
  </bookViews>
  <sheets>
    <sheet name="Немецкий-9 2018-2023" sheetId="6" r:id="rId1"/>
    <sheet name="Немецкий-9 2018 расклад" sheetId="5" r:id="rId2"/>
    <sheet name="Немецкий-9 2019 расклад" sheetId="4" r:id="rId3"/>
    <sheet name="Немецкий-9 2020 расклад" sheetId="3" r:id="rId4"/>
    <sheet name="Немецкий-9 2021 расклад" sheetId="2" r:id="rId5"/>
    <sheet name="Немецкий-9 2022 расклад" sheetId="7" r:id="rId6"/>
    <sheet name="Немецкий-9 2023 расклад" sheetId="8" r:id="rId7"/>
  </sheets>
  <calcPr calcId="145621"/>
</workbook>
</file>

<file path=xl/calcChain.xml><?xml version="1.0" encoding="utf-8"?>
<calcChain xmlns="http://schemas.openxmlformats.org/spreadsheetml/2006/main">
  <c r="AA18" i="6" l="1"/>
  <c r="AA16" i="6"/>
  <c r="AA29" i="6"/>
  <c r="AA47" i="6"/>
  <c r="AA67" i="6"/>
  <c r="AA113" i="6"/>
  <c r="AA85" i="6"/>
  <c r="AA82" i="6"/>
  <c r="AG113" i="6"/>
  <c r="AG85" i="6"/>
  <c r="AG82" i="6"/>
  <c r="AG67" i="6"/>
  <c r="AG47" i="6"/>
  <c r="AG29" i="6"/>
  <c r="AG18" i="6"/>
  <c r="AG16" i="6"/>
  <c r="U67" i="6"/>
  <c r="U47" i="6"/>
  <c r="U29" i="6"/>
  <c r="U18" i="6"/>
  <c r="U16" i="6"/>
  <c r="O18" i="6"/>
  <c r="O16" i="6"/>
  <c r="O29" i="6"/>
  <c r="O47" i="6"/>
  <c r="O67" i="6"/>
  <c r="U113" i="6"/>
  <c r="U85" i="6"/>
  <c r="U82" i="6"/>
  <c r="O113" i="6"/>
  <c r="O85" i="6"/>
  <c r="O82" i="6"/>
  <c r="I113" i="6"/>
  <c r="I85" i="6"/>
  <c r="I82" i="6"/>
  <c r="I67" i="6"/>
  <c r="I47" i="6"/>
  <c r="I29" i="6"/>
  <c r="I18" i="6"/>
  <c r="I16" i="6"/>
  <c r="AG7" i="6"/>
  <c r="AG6" i="6"/>
  <c r="AA7" i="6"/>
  <c r="AA6" i="6"/>
  <c r="U7" i="6"/>
  <c r="U6" i="6"/>
  <c r="O7" i="6"/>
  <c r="O6" i="6"/>
  <c r="I7" i="6"/>
  <c r="I6" i="6"/>
  <c r="O85" i="8"/>
  <c r="M85" i="8"/>
  <c r="K85" i="8"/>
  <c r="N85" i="8" s="1"/>
  <c r="N82" i="8" s="1"/>
  <c r="I82" i="8"/>
  <c r="D82" i="8"/>
  <c r="F82" i="8"/>
  <c r="I85" i="8"/>
  <c r="F6" i="8"/>
  <c r="O114" i="8"/>
  <c r="N114" i="8"/>
  <c r="M114" i="8"/>
  <c r="L114" i="8"/>
  <c r="K114" i="8"/>
  <c r="O82" i="8"/>
  <c r="M82" i="8"/>
  <c r="K82" i="8"/>
  <c r="O67" i="8"/>
  <c r="N67" i="8"/>
  <c r="M67" i="8"/>
  <c r="L67" i="8"/>
  <c r="K67" i="8"/>
  <c r="O47" i="8"/>
  <c r="N47" i="8"/>
  <c r="M47" i="8"/>
  <c r="L47" i="8"/>
  <c r="K47" i="8"/>
  <c r="O29" i="8"/>
  <c r="N29" i="8"/>
  <c r="M29" i="8"/>
  <c r="L29" i="8"/>
  <c r="K29" i="8"/>
  <c r="O18" i="8"/>
  <c r="M18" i="8"/>
  <c r="K18" i="8"/>
  <c r="N18" i="8" s="1"/>
  <c r="N16" i="8" s="1"/>
  <c r="I18" i="8"/>
  <c r="I124" i="8" s="1"/>
  <c r="O16" i="8"/>
  <c r="I16" i="8"/>
  <c r="D16" i="8"/>
  <c r="K16" i="8" s="1"/>
  <c r="O7" i="8"/>
  <c r="N7" i="8"/>
  <c r="M7" i="8"/>
  <c r="L7" i="8"/>
  <c r="K7" i="8"/>
  <c r="O6" i="8"/>
  <c r="D6" i="8"/>
  <c r="K6" i="8" s="1"/>
  <c r="N6" i="8" l="1"/>
  <c r="L85" i="8"/>
  <c r="L82" i="8" s="1"/>
  <c r="M6" i="8"/>
  <c r="M16" i="8"/>
  <c r="L18" i="8"/>
  <c r="L16" i="8" s="1"/>
  <c r="L6" i="8" s="1"/>
  <c r="I124" i="7" l="1"/>
  <c r="H6" i="7"/>
  <c r="G6" i="7"/>
  <c r="N6" i="7"/>
  <c r="L6" i="7"/>
  <c r="D6" i="7"/>
  <c r="A6" i="6"/>
  <c r="AE82" i="6" l="1"/>
  <c r="AD82" i="6"/>
  <c r="AC82" i="6"/>
  <c r="AB82" i="6"/>
  <c r="O6" i="7"/>
  <c r="AF6" i="6" s="1"/>
  <c r="O18" i="7"/>
  <c r="AF18" i="6" s="1"/>
  <c r="M18" i="7"/>
  <c r="T18" i="6" s="1"/>
  <c r="K18" i="7"/>
  <c r="H18" i="6" s="1"/>
  <c r="M6" i="7"/>
  <c r="T6" i="6" s="1"/>
  <c r="H16" i="7"/>
  <c r="G16" i="7"/>
  <c r="D16" i="7"/>
  <c r="I18" i="7"/>
  <c r="I16" i="7" s="1"/>
  <c r="N18" i="7" l="1"/>
  <c r="Z18" i="6" s="1"/>
  <c r="L18" i="7"/>
  <c r="N18" i="6" s="1"/>
  <c r="O114" i="7"/>
  <c r="AF113" i="6" s="1"/>
  <c r="N114" i="7"/>
  <c r="Z113" i="6" s="1"/>
  <c r="M114" i="7"/>
  <c r="T113" i="6" s="1"/>
  <c r="L114" i="7"/>
  <c r="N113" i="6" s="1"/>
  <c r="K114" i="7"/>
  <c r="H113" i="6" s="1"/>
  <c r="O82" i="7"/>
  <c r="AF82" i="6" s="1"/>
  <c r="N82" i="7"/>
  <c r="Z82" i="6" s="1"/>
  <c r="M82" i="7"/>
  <c r="T82" i="6" s="1"/>
  <c r="L82" i="7"/>
  <c r="N82" i="6" s="1"/>
  <c r="K82" i="7"/>
  <c r="H82" i="6" s="1"/>
  <c r="O67" i="7"/>
  <c r="AF67" i="6" s="1"/>
  <c r="N67" i="7"/>
  <c r="Z67" i="6" s="1"/>
  <c r="M67" i="7"/>
  <c r="T67" i="6" s="1"/>
  <c r="L67" i="7"/>
  <c r="N67" i="6" s="1"/>
  <c r="K67" i="7"/>
  <c r="H67" i="6" s="1"/>
  <c r="O47" i="7"/>
  <c r="AF47" i="6" s="1"/>
  <c r="N47" i="7"/>
  <c r="Z47" i="6" s="1"/>
  <c r="M47" i="7"/>
  <c r="T47" i="6" s="1"/>
  <c r="L47" i="7"/>
  <c r="N47" i="6" s="1"/>
  <c r="K47" i="7"/>
  <c r="H47" i="6" s="1"/>
  <c r="O29" i="7"/>
  <c r="AF29" i="6" s="1"/>
  <c r="N29" i="7"/>
  <c r="Z29" i="6" s="1"/>
  <c r="M29" i="7"/>
  <c r="T29" i="6" s="1"/>
  <c r="L29" i="7"/>
  <c r="N29" i="6" s="1"/>
  <c r="K29" i="7"/>
  <c r="H29" i="6" s="1"/>
  <c r="O16" i="7"/>
  <c r="AF16" i="6" s="1"/>
  <c r="N16" i="7"/>
  <c r="Z16" i="6" s="1"/>
  <c r="M16" i="7"/>
  <c r="T16" i="6" s="1"/>
  <c r="L16" i="7"/>
  <c r="N16" i="6" s="1"/>
  <c r="K16" i="7"/>
  <c r="H16" i="6" s="1"/>
  <c r="O7" i="7"/>
  <c r="AF7" i="6" s="1"/>
  <c r="N7" i="7"/>
  <c r="Z7" i="6" s="1"/>
  <c r="M7" i="7"/>
  <c r="T7" i="6" s="1"/>
  <c r="L7" i="7"/>
  <c r="N7" i="6" s="1"/>
  <c r="K7" i="7"/>
  <c r="H7" i="6" s="1"/>
  <c r="Z6" i="6"/>
  <c r="N6" i="6"/>
  <c r="K6" i="7"/>
  <c r="H6" i="6" s="1"/>
  <c r="O119" i="4"/>
  <c r="N119" i="4"/>
  <c r="M119" i="4"/>
  <c r="O87" i="4"/>
  <c r="N87" i="4"/>
  <c r="M87" i="4"/>
  <c r="O71" i="4"/>
  <c r="N71" i="4"/>
  <c r="M71" i="4"/>
  <c r="O51" i="4"/>
  <c r="N51" i="4"/>
  <c r="M51" i="4"/>
  <c r="O31" i="4"/>
  <c r="N31" i="4"/>
  <c r="M31" i="4"/>
  <c r="O8" i="4"/>
  <c r="N8" i="4"/>
  <c r="M8" i="4"/>
  <c r="O31" i="5"/>
  <c r="N31" i="5"/>
  <c r="M31" i="5"/>
  <c r="O51" i="5"/>
  <c r="N51" i="5"/>
  <c r="M51" i="5"/>
  <c r="O71" i="5"/>
  <c r="N71" i="5"/>
  <c r="M71" i="5"/>
  <c r="O87" i="5"/>
  <c r="N87" i="5"/>
  <c r="M87" i="5"/>
  <c r="N118" i="5"/>
  <c r="O118" i="5"/>
  <c r="M118" i="5"/>
  <c r="O115" i="2"/>
  <c r="N115" i="2"/>
  <c r="M115" i="2"/>
  <c r="O83" i="2"/>
  <c r="N83" i="2"/>
  <c r="M83" i="2"/>
  <c r="O68" i="2"/>
  <c r="N68" i="2"/>
  <c r="M68" i="2"/>
  <c r="O48" i="2"/>
  <c r="N48" i="2"/>
  <c r="M48" i="2"/>
  <c r="O30" i="2"/>
  <c r="N30" i="2"/>
  <c r="M30" i="2"/>
  <c r="O17" i="2"/>
  <c r="N17" i="2"/>
  <c r="M17" i="2"/>
  <c r="M8" i="2"/>
  <c r="O8" i="2"/>
  <c r="O115" i="3"/>
  <c r="N115" i="3"/>
  <c r="M115" i="3"/>
  <c r="O83" i="3"/>
  <c r="N83" i="3"/>
  <c r="M83" i="3"/>
  <c r="O68" i="3"/>
  <c r="N68" i="3"/>
  <c r="M68" i="3"/>
  <c r="O48" i="3"/>
  <c r="N48" i="3"/>
  <c r="M48" i="3"/>
  <c r="O30" i="3"/>
  <c r="N30" i="3"/>
  <c r="M30" i="3"/>
  <c r="O17" i="3"/>
  <c r="N17" i="3"/>
  <c r="M17" i="3"/>
  <c r="O8" i="3"/>
  <c r="M8" i="3"/>
  <c r="AE113" i="6"/>
  <c r="AD113" i="6"/>
  <c r="AC113" i="6"/>
  <c r="AB113" i="6"/>
  <c r="AE67" i="6"/>
  <c r="AD67" i="6"/>
  <c r="AC67" i="6"/>
  <c r="AB67" i="6"/>
  <c r="AE47" i="6"/>
  <c r="AD47" i="6"/>
  <c r="AC47" i="6"/>
  <c r="AB47" i="6"/>
  <c r="AE29" i="6"/>
  <c r="AD29" i="6"/>
  <c r="AC29" i="6"/>
  <c r="AB29" i="6"/>
  <c r="AE16" i="6"/>
  <c r="AD16" i="6"/>
  <c r="AC16" i="6"/>
  <c r="AB16" i="6"/>
  <c r="AE7" i="6"/>
  <c r="AD7" i="6"/>
  <c r="AC7" i="6"/>
  <c r="AB7" i="6"/>
  <c r="Y113" i="6"/>
  <c r="X113" i="6"/>
  <c r="W113" i="6"/>
  <c r="V113" i="6"/>
  <c r="Y82" i="6"/>
  <c r="X82" i="6"/>
  <c r="W82" i="6"/>
  <c r="V82" i="6"/>
  <c r="Y67" i="6"/>
  <c r="X67" i="6"/>
  <c r="W67" i="6"/>
  <c r="V67" i="6"/>
  <c r="Y47" i="6"/>
  <c r="X47" i="6"/>
  <c r="W47" i="6"/>
  <c r="V47" i="6"/>
  <c r="Y29" i="6"/>
  <c r="X29" i="6"/>
  <c r="W29" i="6"/>
  <c r="V29" i="6"/>
  <c r="Y16" i="6"/>
  <c r="X16" i="6"/>
  <c r="Y7" i="6"/>
  <c r="X7" i="6"/>
  <c r="AC18" i="6" l="1"/>
  <c r="AB18" i="6"/>
  <c r="AB15" i="6"/>
  <c r="V15" i="6"/>
  <c r="P15" i="6"/>
  <c r="AE6" i="6"/>
  <c r="AD6" i="6"/>
  <c r="AC6" i="6"/>
  <c r="AB6" i="6"/>
  <c r="W18" i="6"/>
  <c r="V18" i="6"/>
  <c r="W16" i="6"/>
  <c r="V16" i="6"/>
  <c r="W7" i="6"/>
  <c r="V7" i="6"/>
  <c r="S113" i="6"/>
  <c r="R113" i="6"/>
  <c r="Q113" i="6"/>
  <c r="P113" i="6"/>
  <c r="S82" i="6"/>
  <c r="R82" i="6"/>
  <c r="Q82" i="6"/>
  <c r="P82" i="6"/>
  <c r="S67" i="6"/>
  <c r="R67" i="6"/>
  <c r="Q67" i="6"/>
  <c r="P67" i="6"/>
  <c r="S47" i="6"/>
  <c r="R47" i="6"/>
  <c r="Q47" i="6"/>
  <c r="P47" i="6"/>
  <c r="S29" i="6"/>
  <c r="R29" i="6"/>
  <c r="Q29" i="6"/>
  <c r="P29" i="6"/>
  <c r="Q18" i="6"/>
  <c r="P18" i="6"/>
  <c r="S16" i="6"/>
  <c r="R16" i="6"/>
  <c r="Q16" i="6"/>
  <c r="P16" i="6"/>
  <c r="S7" i="6"/>
  <c r="R7" i="6"/>
  <c r="Q7" i="6"/>
  <c r="P7" i="6"/>
  <c r="S6" i="6"/>
  <c r="R6" i="6"/>
  <c r="Q6" i="6"/>
  <c r="P6" i="6"/>
  <c r="M113" i="6"/>
  <c r="L113" i="6"/>
  <c r="K113" i="6"/>
  <c r="J113" i="6"/>
  <c r="M82" i="6"/>
  <c r="L82" i="6"/>
  <c r="K82" i="6"/>
  <c r="J82" i="6"/>
  <c r="M67" i="6"/>
  <c r="L67" i="6"/>
  <c r="K67" i="6"/>
  <c r="J67" i="6"/>
  <c r="M47" i="6"/>
  <c r="L47" i="6"/>
  <c r="K47" i="6"/>
  <c r="J47" i="6"/>
  <c r="M29" i="6"/>
  <c r="L29" i="6"/>
  <c r="K29" i="6"/>
  <c r="J29" i="6"/>
  <c r="K18" i="6"/>
  <c r="J18" i="6"/>
  <c r="M16" i="6"/>
  <c r="L16" i="6"/>
  <c r="K16" i="6"/>
  <c r="J16" i="6"/>
  <c r="J15" i="6"/>
  <c r="M7" i="6"/>
  <c r="L7" i="6"/>
  <c r="K7" i="6"/>
  <c r="J7" i="6"/>
  <c r="M6" i="6"/>
  <c r="L6" i="6"/>
  <c r="K6" i="6"/>
  <c r="J6" i="6"/>
  <c r="G113" i="6"/>
  <c r="F113" i="6"/>
  <c r="E113" i="6"/>
  <c r="D113" i="6"/>
  <c r="G82" i="6"/>
  <c r="F82" i="6"/>
  <c r="E82" i="6"/>
  <c r="D82" i="6"/>
  <c r="G67" i="6"/>
  <c r="F67" i="6"/>
  <c r="E67" i="6"/>
  <c r="D67" i="6"/>
  <c r="G47" i="6"/>
  <c r="F47" i="6"/>
  <c r="E47" i="6"/>
  <c r="D47" i="6"/>
  <c r="G29" i="6"/>
  <c r="F29" i="6"/>
  <c r="E29" i="6"/>
  <c r="D29" i="6"/>
  <c r="E18" i="6"/>
  <c r="D18" i="6"/>
  <c r="G16" i="6"/>
  <c r="F16" i="6"/>
  <c r="E16" i="6"/>
  <c r="D16" i="6"/>
  <c r="D15" i="6"/>
  <c r="G7" i="6"/>
  <c r="F7" i="6"/>
  <c r="E7" i="6"/>
  <c r="D7" i="6"/>
  <c r="G6" i="6"/>
  <c r="F6" i="6"/>
  <c r="E6" i="6"/>
  <c r="D6" i="6"/>
  <c r="N8" i="5"/>
  <c r="O8" i="5"/>
  <c r="I6" i="5" l="1"/>
  <c r="O6" i="4"/>
  <c r="D118" i="5" l="1"/>
  <c r="K118" i="5" s="1"/>
  <c r="D87" i="5"/>
  <c r="K87" i="5" s="1"/>
  <c r="D71" i="5"/>
  <c r="K71" i="5" s="1"/>
  <c r="D51" i="5"/>
  <c r="K51" i="5" s="1"/>
  <c r="D31" i="5"/>
  <c r="K31" i="5" s="1"/>
  <c r="O19" i="5"/>
  <c r="M19" i="5"/>
  <c r="K19" i="5"/>
  <c r="N19" i="5" s="1"/>
  <c r="I19" i="5"/>
  <c r="H17" i="5"/>
  <c r="G17" i="5"/>
  <c r="F17" i="5"/>
  <c r="O17" i="5"/>
  <c r="D17" i="5"/>
  <c r="K17" i="5" s="1"/>
  <c r="O16" i="5"/>
  <c r="M16" i="5"/>
  <c r="K16" i="5"/>
  <c r="I16" i="5"/>
  <c r="I8" i="5"/>
  <c r="F8" i="5"/>
  <c r="D8" i="5"/>
  <c r="K8" i="5" s="1"/>
  <c r="H6" i="5"/>
  <c r="G6" i="5"/>
  <c r="F6" i="5"/>
  <c r="O6" i="5"/>
  <c r="D17" i="4"/>
  <c r="H6" i="4"/>
  <c r="G6" i="4"/>
  <c r="F6" i="4"/>
  <c r="D119" i="4"/>
  <c r="K119" i="4" s="1"/>
  <c r="D87" i="4"/>
  <c r="D71" i="4"/>
  <c r="K71" i="4" s="1"/>
  <c r="D51" i="4"/>
  <c r="D31" i="4"/>
  <c r="K31" i="4" s="1"/>
  <c r="D8" i="4"/>
  <c r="K87" i="4"/>
  <c r="K51" i="4"/>
  <c r="O19" i="4"/>
  <c r="M19" i="4"/>
  <c r="K19" i="4"/>
  <c r="I19" i="4"/>
  <c r="I17" i="4"/>
  <c r="H17" i="4"/>
  <c r="G17" i="4"/>
  <c r="F17" i="4"/>
  <c r="O17" i="4"/>
  <c r="K8" i="4"/>
  <c r="I129" i="4"/>
  <c r="I17" i="5" l="1"/>
  <c r="L19" i="5"/>
  <c r="N17" i="5"/>
  <c r="M8" i="5"/>
  <c r="L31" i="5"/>
  <c r="M6" i="5"/>
  <c r="I129" i="5"/>
  <c r="M17" i="5"/>
  <c r="L16" i="5"/>
  <c r="N16" i="5"/>
  <c r="D6" i="5"/>
  <c r="K6" i="5" s="1"/>
  <c r="M6" i="4"/>
  <c r="D6" i="4"/>
  <c r="K6" i="4" s="1"/>
  <c r="K17" i="4"/>
  <c r="I6" i="4"/>
  <c r="N19" i="4"/>
  <c r="L19" i="4"/>
  <c r="M17" i="4"/>
  <c r="L51" i="5" l="1"/>
  <c r="L87" i="5"/>
  <c r="L17" i="5"/>
  <c r="L8" i="5"/>
  <c r="L118" i="5"/>
  <c r="L71" i="5"/>
  <c r="L71" i="4"/>
  <c r="L119" i="4"/>
  <c r="L87" i="4"/>
  <c r="L31" i="4"/>
  <c r="N17" i="4"/>
  <c r="L17" i="4"/>
  <c r="L8" i="4"/>
  <c r="L51" i="4"/>
  <c r="D6" i="2"/>
  <c r="L6" i="5" l="1"/>
  <c r="N6" i="5"/>
  <c r="V6" i="6" s="1"/>
  <c r="N6" i="4"/>
  <c r="W6" i="6" s="1"/>
  <c r="L6" i="4"/>
  <c r="D8" i="3"/>
  <c r="D17" i="3"/>
  <c r="D30" i="3"/>
  <c r="D48" i="3"/>
  <c r="D68" i="3"/>
  <c r="D83" i="3"/>
  <c r="K83" i="3" s="1"/>
  <c r="D115" i="3"/>
  <c r="K115" i="3" s="1"/>
  <c r="K68" i="3"/>
  <c r="K48" i="3"/>
  <c r="K30" i="3"/>
  <c r="K17" i="3"/>
  <c r="K8" i="3"/>
  <c r="D6" i="3" l="1"/>
  <c r="K6" i="3" s="1"/>
  <c r="L68" i="3" l="1"/>
  <c r="L30" i="3"/>
  <c r="N8" i="3"/>
  <c r="L17" i="3"/>
  <c r="L115" i="3"/>
  <c r="L8" i="3"/>
  <c r="L48" i="3"/>
  <c r="L83" i="3"/>
  <c r="N8" i="2"/>
  <c r="L30" i="2"/>
  <c r="K83" i="2"/>
  <c r="K68" i="2"/>
  <c r="K48" i="2"/>
  <c r="K30" i="2"/>
  <c r="K17" i="2"/>
  <c r="K8" i="2"/>
  <c r="K115" i="2"/>
  <c r="K6" i="2"/>
  <c r="L6" i="3" l="1"/>
  <c r="N6" i="3"/>
  <c r="X6" i="6" s="1"/>
  <c r="L83" i="2"/>
  <c r="L68" i="2"/>
  <c r="L48" i="2"/>
  <c r="L17" i="2"/>
  <c r="L8" i="2"/>
  <c r="L115" i="2"/>
  <c r="N6" i="2" l="1"/>
  <c r="Y6" i="6" s="1"/>
  <c r="L6" i="2"/>
</calcChain>
</file>

<file path=xl/sharedStrings.xml><?xml version="1.0" encoding="utf-8"?>
<sst xmlns="http://schemas.openxmlformats.org/spreadsheetml/2006/main" count="952" uniqueCount="153">
  <si>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</si>
  <si>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</si>
  <si>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</si>
  <si>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</si>
  <si>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</si>
  <si>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</si>
  <si>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</si>
  <si>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</si>
  <si>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</si>
  <si>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</si>
  <si>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</si>
  <si>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</si>
  <si>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</si>
  <si>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</si>
  <si>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</si>
  <si>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</si>
  <si>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</si>
  <si>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</si>
  <si>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</si>
  <si>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</si>
  <si>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</si>
  <si>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</si>
  <si>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</si>
  <si>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</si>
  <si>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</si>
  <si>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</si>
  <si>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</si>
  <si>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</si>
  <si>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</si>
  <si>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</si>
  <si>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</si>
  <si>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</si>
  <si>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</si>
  <si>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</si>
  <si>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</si>
  <si>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</si>
  <si>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</si>
  <si>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</si>
  <si>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</si>
  <si>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</si>
  <si>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</si>
  <si>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</si>
  <si>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</si>
  <si>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</si>
  <si>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</si>
  <si>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</si>
  <si>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</si>
  <si>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</si>
  <si>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</si>
  <si>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</si>
  <si>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</si>
  <si>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</si>
  <si>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</si>
  <si>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</si>
  <si>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</si>
  <si>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</si>
  <si>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</si>
  <si>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</si>
  <si>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</si>
  <si>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</si>
  <si>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</si>
  <si>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</si>
  <si>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</si>
  <si>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</si>
  <si>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</si>
  <si>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</si>
  <si>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</si>
  <si>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</si>
  <si>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</si>
  <si>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</si>
  <si>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</si>
  <si>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</si>
  <si>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</si>
  <si>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</si>
  <si>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</si>
  <si>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</si>
  <si>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</si>
  <si>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</si>
  <si>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</si>
  <si>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</si>
  <si>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</si>
  <si>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</si>
  <si>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</si>
  <si>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</si>
  <si>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</si>
  <si>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</si>
  <si>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</si>
  <si>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</si>
  <si>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</si>
  <si>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</si>
  <si>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</si>
  <si>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</si>
  <si>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</si>
  <si>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</si>
  <si>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</si>
  <si>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</si>
  <si>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</si>
  <si>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</si>
  <si>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</si>
  <si>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</si>
  <si>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</si>
  <si>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</si>
  <si>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</si>
  <si>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</si>
  <si>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</si>
  <si>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</si>
  <si>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</si>
  <si>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</si>
  <si>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</si>
  <si>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</si>
  <si>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по городу Красноярску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</si>
  <si>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</si>
  <si>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</si>
  <si>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</si>
  <si>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</si>
  <si>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</si>
  <si>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</si>
  <si>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</si>
  <si>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</si>
  <si>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</si>
  <si>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</si>
  <si>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</si>
  <si>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</si>
  <si>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</si>
  <si>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</si>
  <si>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</si>
  <si>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</si>
  <si>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</si>
  <si>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</si>
  <si>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</si>
  <si>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МБОУ СШ № 92</t>
  </si>
  <si>
    <t>МБОУ СШ № 49</t>
  </si>
  <si>
    <t>МБОУ СШ № 47</t>
  </si>
  <si>
    <t>МБОУ СШ № 88</t>
  </si>
  <si>
    <t>МБОУ СШ № 97</t>
  </si>
  <si>
    <t>МБОУ СШ № 22</t>
  </si>
  <si>
    <t>Сдали на "4+5", %</t>
  </si>
  <si>
    <t xml:space="preserve">МБОУ СШ № 14 </t>
  </si>
  <si>
    <t>МБОУ Гимназия № 12 "М и Т"</t>
  </si>
  <si>
    <t>НЕМЕЦКИЙ ЯЗЫК, 9 класс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</si>
  <si>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</si>
  <si>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</si>
  <si>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</si>
  <si>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</si>
  <si>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</si>
  <si>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Сдали на "4+5", %.</t>
  </si>
  <si>
    <t>Сумма (чел.)/Среднее значение по городу (%)</t>
  </si>
  <si>
    <t>МБОУ СШ № 86</t>
  </si>
  <si>
    <t>МБОУ Школа-интернат № 1</t>
  </si>
  <si>
    <t>МАОУ СШ № 3</t>
  </si>
  <si>
    <t>МБОУ СШ № 72</t>
  </si>
  <si>
    <t>МБОУ СШ № 1</t>
  </si>
  <si>
    <t>МАОУ СШ № 158 "Грани"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</si>
</sst>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[$-419]General"/>
    <numFmt numFmtId="165" formatCode="0.00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rgb="FF000000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1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9" xfId="0" applyBorder="1"/>
    <xf numFmtId="0" fontId="1" fillId="0" borderId="3" xfId="6" applyFont="1" applyBorder="1" applyAlignment="1">
      <alignment horizontal="center"/>
    </xf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58" xfId="0" applyNumberFormat="1" applyBorder="1"/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0" fillId="2" borderId="6" xfId="0" applyNumberFormat="1" applyFill="1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0" fontId="0" fillId="0" borderId="48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3" fillId="8" borderId="0" xfId="0" applyFont="1" applyFill="1"/>
    <xf numFmtId="3" fontId="0" fillId="2" borderId="9" xfId="0" applyNumberFormat="1" applyFill="1" applyBorder="1"/>
    <xf numFmtId="0" fontId="3" fillId="10" borderId="0" xfId="0" applyFont="1" applyFill="1"/>
    <xf numFmtId="1" fontId="0" fillId="0" borderId="48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0" fillId="0" borderId="49" xfId="0" applyNumberFormat="1" applyBorder="1"/>
    <xf numFmtId="1" fontId="4" fillId="2" borderId="35" xfId="0" applyNumberFormat="1" applyFont="1" applyFill="1" applyBorder="1" applyAlignment="1">
      <alignment horizontal="left" vertical="center" wrapText="1"/>
    </xf>
    <xf numFmtId="1" fontId="0" fillId="0" borderId="50" xfId="0" applyNumberFormat="1" applyBorder="1"/>
    <xf numFmtId="1" fontId="0" fillId="0" borderId="56" xfId="0" applyNumberFormat="1" applyBorder="1"/>
    <xf numFmtId="1" fontId="1" fillId="2" borderId="6" xfId="0" applyNumberFormat="1" applyFont="1" applyFill="1" applyBorder="1" applyAlignment="1">
      <alignment horizontal="right"/>
    </xf>
    <xf numFmtId="1" fontId="0" fillId="0" borderId="48" xfId="0" applyNumberFormat="1" applyBorder="1" applyAlignment="1">
      <alignment horizontal="right"/>
    </xf>
    <xf numFmtId="1" fontId="0" fillId="0" borderId="51" xfId="0" applyNumberFormat="1" applyBorder="1"/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32" xfId="0" applyNumberFormat="1" applyFill="1" applyBorder="1"/>
    <xf numFmtId="2" fontId="5" fillId="0" borderId="42" xfId="0" applyNumberFormat="1" applyFont="1" applyBorder="1" applyAlignment="1">
      <alignment horizontal="right" vertical="center" wrapText="1"/>
    </xf>
    <xf numFmtId="2" fontId="7" fillId="0" borderId="40" xfId="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4" borderId="60" xfId="0" applyFont="1" applyFill="1" applyBorder="1" applyAlignment="1">
      <alignment wrapText="1"/>
    </xf>
    <xf numFmtId="0" fontId="0" fillId="0" borderId="61" xfId="0" applyBorder="1"/>
    <xf numFmtId="2" fontId="5" fillId="0" borderId="10" xfId="4" applyNumberFormat="1" applyFont="1" applyFill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0" fillId="0" borderId="62" xfId="0" applyNumberFormat="1" applyBorder="1"/>
    <xf numFmtId="2" fontId="0" fillId="0" borderId="63" xfId="0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1" fillId="2" borderId="6" xfId="5" applyNumberFormat="1" applyFont="1" applyFill="1" applyBorder="1" applyAlignment="1">
      <alignment horizontal="right" vertical="center"/>
    </xf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/>
    </xf>
    <xf numFmtId="2" fontId="1" fillId="0" borderId="9" xfId="6" applyNumberFormat="1" applyFont="1" applyFill="1" applyBorder="1" applyAlignment="1">
      <alignment horizontal="right"/>
    </xf>
    <xf numFmtId="0" fontId="1" fillId="2" borderId="65" xfId="6" applyFont="1" applyFill="1" applyBorder="1" applyAlignment="1">
      <alignment horizontal="right" wrapText="1"/>
    </xf>
    <xf numFmtId="165" fontId="0" fillId="0" borderId="0" xfId="0" applyNumberFormat="1" applyFont="1" applyAlignment="1"/>
    <xf numFmtId="0" fontId="1" fillId="2" borderId="35" xfId="6" applyFont="1" applyFill="1" applyBorder="1" applyAlignment="1">
      <alignment horizontal="right" vertical="center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Fill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6" xfId="6" applyFont="1" applyBorder="1" applyAlignment="1">
      <alignment horizontal="left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11" xfId="6" applyFont="1" applyFill="1" applyBorder="1" applyAlignment="1" applyProtection="1">
      <alignment horizontal="center"/>
      <protection locked="0"/>
    </xf>
    <xf numFmtId="0" fontId="5" fillId="0" borderId="64" xfId="6" applyFont="1" applyFill="1" applyBorder="1" applyAlignment="1">
      <alignment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1" fillId="0" borderId="6" xfId="5" applyFont="1" applyFill="1" applyBorder="1" applyAlignment="1">
      <alignment horizontal="left" wrapText="1"/>
    </xf>
    <xf numFmtId="0" fontId="5" fillId="0" borderId="6" xfId="6" applyFont="1" applyBorder="1" applyAlignment="1">
      <alignment horizontal="left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17" xfId="5" applyFont="1" applyBorder="1" applyAlignment="1">
      <alignment horizontal="right"/>
    </xf>
    <xf numFmtId="0" fontId="1" fillId="0" borderId="11" xfId="6" applyFont="1" applyFill="1" applyBorder="1" applyAlignment="1" applyProtection="1">
      <alignment horizontal="center"/>
      <protection locked="0"/>
    </xf>
    <xf numFmtId="0" fontId="5" fillId="0" borderId="64" xfId="6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2" borderId="35" xfId="6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6" xfId="14" applyFont="1" applyFill="1" applyBorder="1" applyAlignment="1">
      <alignment horizontal="right" vertical="center" wrapText="1"/>
    </xf>
    <xf numFmtId="0" fontId="1" fillId="2" borderId="10" xfId="14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5" fillId="4" borderId="10" xfId="5" applyFont="1" applyFill="1" applyBorder="1" applyAlignment="1">
      <alignment horizontal="righ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166" fontId="0" fillId="0" borderId="0" xfId="0" applyNumberFormat="1" applyFont="1" applyAlignment="1"/>
    <xf numFmtId="0" fontId="3" fillId="0" borderId="0" xfId="0" applyFont="1" applyFill="1"/>
    <xf numFmtId="0" fontId="2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wrapText="1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2" fontId="0" fillId="2" borderId="18" xfId="0" applyNumberFormat="1" applyFill="1" applyBorder="1"/>
    <xf numFmtId="2" fontId="0" fillId="2" borderId="6" xfId="0" applyNumberFormat="1" applyFill="1" applyBorder="1"/>
    <xf numFmtId="2" fontId="0" fillId="2" borderId="11" xfId="0" applyNumberFormat="1" applyFill="1" applyBorder="1"/>
    <xf numFmtId="2" fontId="0" fillId="2" borderId="20" xfId="0" applyNumberFormat="1" applyFill="1" applyBorder="1"/>
    <xf numFmtId="2" fontId="0" fillId="2" borderId="10" xfId="0" applyNumberFormat="1" applyFill="1" applyBorder="1"/>
    <xf numFmtId="3" fontId="0" fillId="2" borderId="10" xfId="0" applyNumberFormat="1" applyFill="1" applyBorder="1"/>
    <xf numFmtId="2" fontId="0" fillId="2" borderId="23" xfId="0" applyNumberFormat="1" applyFill="1" applyBorder="1"/>
    <xf numFmtId="2" fontId="0" fillId="2" borderId="33" xfId="0" applyNumberFormat="1" applyFill="1" applyBorder="1"/>
    <xf numFmtId="2" fontId="0" fillId="2" borderId="21" xfId="0" applyNumberFormat="1" applyFill="1" applyBorder="1"/>
    <xf numFmtId="4" fontId="0" fillId="9" borderId="69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2" fillId="0" borderId="3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3" fontId="13" fillId="0" borderId="34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2" fillId="2" borderId="35" xfId="0" applyNumberFormat="1" applyFont="1" applyFill="1" applyBorder="1" applyAlignment="1">
      <alignment horizontal="left"/>
    </xf>
    <xf numFmtId="3" fontId="2" fillId="2" borderId="35" xfId="0" applyNumberFormat="1" applyFont="1" applyFill="1" applyBorder="1" applyAlignment="1">
      <alignment horizontal="left"/>
    </xf>
    <xf numFmtId="2" fontId="2" fillId="2" borderId="36" xfId="0" applyNumberFormat="1" applyFont="1" applyFill="1" applyBorder="1" applyAlignment="1">
      <alignment horizontal="left"/>
    </xf>
    <xf numFmtId="2" fontId="0" fillId="0" borderId="6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4" fontId="2" fillId="0" borderId="40" xfId="0" applyNumberFormat="1" applyFont="1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4" xfId="0" applyNumberFormat="1" applyFont="1" applyBorder="1" applyAlignment="1">
      <alignment horizontal="left"/>
    </xf>
    <xf numFmtId="4" fontId="2" fillId="0" borderId="41" xfId="0" applyNumberFormat="1" applyFont="1" applyBorder="1" applyAlignment="1">
      <alignment horizontal="left"/>
    </xf>
    <xf numFmtId="4" fontId="2" fillId="9" borderId="40" xfId="0" applyNumberFormat="1" applyFont="1" applyFill="1" applyBorder="1" applyAlignment="1">
      <alignment horizontal="left"/>
    </xf>
    <xf numFmtId="3" fontId="13" fillId="0" borderId="28" xfId="0" applyNumberFormat="1" applyFont="1" applyBorder="1" applyAlignment="1">
      <alignment horizontal="center"/>
    </xf>
    <xf numFmtId="4" fontId="13" fillId="0" borderId="40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  <xf numFmtId="3" fontId="13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center"/>
    </xf>
    <xf numFmtId="2" fontId="13" fillId="0" borderId="7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13" fillId="0" borderId="33" xfId="0" applyNumberFormat="1" applyFont="1" applyBorder="1" applyAlignment="1">
      <alignment horizontal="center"/>
    </xf>
    <xf numFmtId="2" fontId="0" fillId="0" borderId="23" xfId="0" applyNumberFormat="1" applyBorder="1" applyAlignment="1"/>
    <xf numFmtId="2" fontId="0" fillId="0" borderId="18" xfId="0" applyNumberFormat="1" applyBorder="1" applyAlignment="1"/>
    <xf numFmtId="2" fontId="0" fillId="0" borderId="20" xfId="0" applyNumberFormat="1" applyBorder="1" applyAlignment="1"/>
    <xf numFmtId="2" fontId="0" fillId="0" borderId="21" xfId="0" applyNumberFormat="1" applyBorder="1" applyAlignment="1"/>
  </cellXfs>
  <cellStyles count="26">
    <cellStyle name="Excel Built-in Normal" xfId="1"/>
    <cellStyle name="Excel Built-in Normal 1" xfId="2"/>
    <cellStyle name="Excel Built-in Normal 2" xfId="3"/>
    <cellStyle name="TableStyleLight1" xfId="4"/>
    <cellStyle name="Денежный 2" xfId="10"/>
    <cellStyle name="Обычный" xfId="0" builtinId="0"/>
    <cellStyle name="Обычный 2" xfId="5"/>
    <cellStyle name="Обычный 2 2" xfId="6"/>
    <cellStyle name="Обычный 2 3" xfId="15"/>
    <cellStyle name="Обычный 2 4" xfId="16"/>
    <cellStyle name="Обычный 2 5" xfId="9"/>
    <cellStyle name="Обычный 3" xfId="7"/>
    <cellStyle name="Обычный 3 2" xfId="8"/>
    <cellStyle name="Обычный 3 3" xfId="11"/>
    <cellStyle name="Обычный 4" xfId="12"/>
    <cellStyle name="Обычный 4 2" xfId="22"/>
    <cellStyle name="Обычный 4 3" xfId="23"/>
    <cellStyle name="Обычный 4 4" xfId="24"/>
    <cellStyle name="Обычный 4 5" xfId="21"/>
    <cellStyle name="Обычный 5" xfId="13"/>
    <cellStyle name="Обычный 5 2" xfId="17"/>
    <cellStyle name="Обычный 6" xfId="14"/>
    <cellStyle name="Обычный 6 2" xfId="18"/>
    <cellStyle name="Обычный 7" xfId="19"/>
    <cellStyle name="Обычный 7 2" xfId="25"/>
    <cellStyle name="Обычный 8" xfId="20"/>
  </cellStyles>
  <dxfs count="144"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FFFF66"/>
      <color rgb="FFCCFF99"/>
      <color rgb="FFA5AAA0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33" width="6.7109375" customWidth="1"/>
  </cols>
  <sheetData>
    <row r="1" spans="1:33" ht="18" customHeight="1" x14ac:dyDescent="0.25">
      <c r="D1" s="169"/>
      <c r="E1" s="3" t="s">
        <v>140</v>
      </c>
      <c r="F1" s="333"/>
      <c r="G1" s="333"/>
      <c r="H1" s="333"/>
      <c r="I1" s="333"/>
      <c r="K1" s="3"/>
      <c r="L1" s="3"/>
      <c r="P1" s="171"/>
      <c r="Q1" s="3" t="s">
        <v>141</v>
      </c>
    </row>
    <row r="2" spans="1:33" ht="18" customHeight="1" x14ac:dyDescent="0.25">
      <c r="A2" s="4"/>
      <c r="B2" s="429" t="s">
        <v>139</v>
      </c>
      <c r="C2" s="429"/>
      <c r="D2" s="20"/>
      <c r="E2" s="3" t="s">
        <v>142</v>
      </c>
      <c r="F2" s="333"/>
      <c r="G2" s="333"/>
      <c r="H2" s="333"/>
      <c r="I2" s="333"/>
      <c r="K2" s="3"/>
      <c r="L2" s="3"/>
      <c r="P2" s="6"/>
      <c r="Q2" s="3" t="s">
        <v>143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32" t="s">
        <v>0</v>
      </c>
      <c r="B4" s="434" t="s">
        <v>144</v>
      </c>
      <c r="C4" s="434" t="s">
        <v>2</v>
      </c>
      <c r="D4" s="436" t="s">
        <v>126</v>
      </c>
      <c r="E4" s="437"/>
      <c r="F4" s="437"/>
      <c r="G4" s="437"/>
      <c r="H4" s="437"/>
      <c r="I4" s="438"/>
      <c r="J4" s="436" t="s">
        <v>127</v>
      </c>
      <c r="K4" s="437"/>
      <c r="L4" s="437"/>
      <c r="M4" s="437"/>
      <c r="N4" s="437"/>
      <c r="O4" s="438"/>
      <c r="P4" s="436" t="s">
        <v>145</v>
      </c>
      <c r="Q4" s="437"/>
      <c r="R4" s="437"/>
      <c r="S4" s="437"/>
      <c r="T4" s="437"/>
      <c r="U4" s="438"/>
      <c r="V4" s="436" t="s">
        <v>128</v>
      </c>
      <c r="W4" s="437"/>
      <c r="X4" s="437"/>
      <c r="Y4" s="437"/>
      <c r="Z4" s="437"/>
      <c r="AA4" s="438"/>
      <c r="AB4" s="436" t="s">
        <v>129</v>
      </c>
      <c r="AC4" s="437"/>
      <c r="AD4" s="437"/>
      <c r="AE4" s="437"/>
      <c r="AF4" s="437"/>
      <c r="AG4" s="438"/>
    </row>
    <row r="5" spans="1:33" ht="15" customHeight="1" thickBot="1" x14ac:dyDescent="0.3">
      <c r="A5" s="433"/>
      <c r="B5" s="435"/>
      <c r="C5" s="435"/>
      <c r="D5" s="86">
        <v>2018</v>
      </c>
      <c r="E5" s="87">
        <v>2019</v>
      </c>
      <c r="F5" s="87">
        <v>2020</v>
      </c>
      <c r="G5" s="87">
        <v>2021</v>
      </c>
      <c r="H5" s="378">
        <v>2022</v>
      </c>
      <c r="I5" s="88">
        <v>2023</v>
      </c>
      <c r="J5" s="86">
        <v>2018</v>
      </c>
      <c r="K5" s="87">
        <v>2019</v>
      </c>
      <c r="L5" s="87">
        <v>2020</v>
      </c>
      <c r="M5" s="87">
        <v>2021</v>
      </c>
      <c r="N5" s="378">
        <v>2022</v>
      </c>
      <c r="O5" s="88">
        <v>2023</v>
      </c>
      <c r="P5" s="334">
        <v>2018</v>
      </c>
      <c r="Q5" s="87">
        <v>2019</v>
      </c>
      <c r="R5" s="87">
        <v>2020</v>
      </c>
      <c r="S5" s="87">
        <v>2021</v>
      </c>
      <c r="T5" s="378">
        <v>2022</v>
      </c>
      <c r="U5" s="88">
        <v>2023</v>
      </c>
      <c r="V5" s="86">
        <v>2018</v>
      </c>
      <c r="W5" s="87">
        <v>2019</v>
      </c>
      <c r="X5" s="87">
        <v>2020</v>
      </c>
      <c r="Y5" s="87">
        <v>2021</v>
      </c>
      <c r="Z5" s="378">
        <v>2022</v>
      </c>
      <c r="AA5" s="88">
        <v>2023</v>
      </c>
      <c r="AB5" s="402">
        <v>2018</v>
      </c>
      <c r="AC5" s="403">
        <v>2019</v>
      </c>
      <c r="AD5" s="403">
        <v>2020</v>
      </c>
      <c r="AE5" s="404">
        <v>2021</v>
      </c>
      <c r="AF5" s="465">
        <v>2022</v>
      </c>
      <c r="AG5" s="475">
        <v>2023</v>
      </c>
    </row>
    <row r="6" spans="1:33" ht="15" customHeight="1" thickBot="1" x14ac:dyDescent="0.3">
      <c r="A6" s="335">
        <f>A15+A28+A46+A66+A81+A112+A122</f>
        <v>109</v>
      </c>
      <c r="B6" s="430" t="s">
        <v>146</v>
      </c>
      <c r="C6" s="431"/>
      <c r="D6" s="410">
        <f>'Немецкий-9 2018 расклад'!K6</f>
        <v>4</v>
      </c>
      <c r="E6" s="411">
        <f>'Немецкий-9 2019 расклад'!K6</f>
        <v>7</v>
      </c>
      <c r="F6" s="411">
        <f>'Немецкий-9 2020 расклад'!K6</f>
        <v>0</v>
      </c>
      <c r="G6" s="411">
        <f>'Немецкий-9 2021 расклад'!K6</f>
        <v>0</v>
      </c>
      <c r="H6" s="425">
        <f>'Немецкий-9 2022 расклад'!K6</f>
        <v>2</v>
      </c>
      <c r="I6" s="453">
        <f>'Немецкий-9 2023 расклад'!K6</f>
        <v>2</v>
      </c>
      <c r="J6" s="410">
        <f>'Немецкий-9 2018 расклад'!L6</f>
        <v>2.0000999999999998</v>
      </c>
      <c r="K6" s="411">
        <f>'Немецкий-9 2019 расклад'!L6</f>
        <v>5.9997000000000007</v>
      </c>
      <c r="L6" s="411">
        <f>'Немецкий-9 2020 расклад'!L6</f>
        <v>0</v>
      </c>
      <c r="M6" s="411">
        <f>'Немецкий-9 2021 расклад'!L6</f>
        <v>0</v>
      </c>
      <c r="N6" s="425">
        <f>'Немецкий-9 2022 расклад'!L6</f>
        <v>2</v>
      </c>
      <c r="O6" s="453">
        <f>'Немецкий-9 2023 расклад'!L6</f>
        <v>0</v>
      </c>
      <c r="P6" s="426">
        <f>'Немецкий-9 2018 расклад'!M6</f>
        <v>66.67</v>
      </c>
      <c r="Q6" s="427">
        <f>'Немецкий-9 2019 расклад'!M6</f>
        <v>85.710000000000008</v>
      </c>
      <c r="R6" s="427">
        <f>'Немецкий-9 2020 расклад'!M6</f>
        <v>0</v>
      </c>
      <c r="S6" s="427">
        <f>'Немецкий-9 2021 расклад'!M6</f>
        <v>0</v>
      </c>
      <c r="T6" s="428">
        <f>'Немецкий-9 2022 расклад'!M6</f>
        <v>100</v>
      </c>
      <c r="U6" s="459">
        <f>'Немецкий-9 2023 расклад'!M6</f>
        <v>0</v>
      </c>
      <c r="V6" s="410">
        <f>'Немецкий-9 2018 расклад'!N6</f>
        <v>0</v>
      </c>
      <c r="W6" s="411">
        <f>'Немецкий-9 2019 расклад'!N6</f>
        <v>0</v>
      </c>
      <c r="X6" s="411">
        <f>'Немецкий-9 2020 расклад'!N6</f>
        <v>0</v>
      </c>
      <c r="Y6" s="411">
        <f>'Немецкий-9 2021 расклад'!N6</f>
        <v>0</v>
      </c>
      <c r="Z6" s="425">
        <f>'Немецкий-9 2022 расклад'!N6</f>
        <v>0</v>
      </c>
      <c r="AA6" s="453">
        <f>'Немецкий-9 2023 расклад'!N6</f>
        <v>0</v>
      </c>
      <c r="AB6" s="471">
        <f>'Немецкий-9 2018 расклад'!O6</f>
        <v>0</v>
      </c>
      <c r="AC6" s="472">
        <f>'Немецкий-9 2019 расклад'!O6</f>
        <v>0</v>
      </c>
      <c r="AD6" s="472">
        <f>'Немецкий-9 2020 расклад'!O6</f>
        <v>0</v>
      </c>
      <c r="AE6" s="473">
        <f>'Немецкий-9 2021 расклад'!O6</f>
        <v>0</v>
      </c>
      <c r="AF6" s="474">
        <f>'Немецкий-9 2022 расклад'!O6</f>
        <v>0</v>
      </c>
      <c r="AG6" s="476">
        <f>'Немецкий-9 2023 расклад'!O6</f>
        <v>0</v>
      </c>
    </row>
    <row r="7" spans="1:33" ht="15" customHeight="1" thickBot="1" x14ac:dyDescent="0.3">
      <c r="A7" s="336"/>
      <c r="B7" s="24"/>
      <c r="C7" s="337" t="s">
        <v>97</v>
      </c>
      <c r="D7" s="406">
        <f>'Немецкий-9 2018 расклад'!K8</f>
        <v>1</v>
      </c>
      <c r="E7" s="407">
        <f>'Немецкий-9 2019 расклад'!K8</f>
        <v>0</v>
      </c>
      <c r="F7" s="407">
        <f>'Немецкий-9 2020 расклад'!K8</f>
        <v>0</v>
      </c>
      <c r="G7" s="407">
        <f>'Немецкий-9 2021 расклад'!K8</f>
        <v>0</v>
      </c>
      <c r="H7" s="418">
        <f>'Немецкий-9 2022 расклад'!K7</f>
        <v>0</v>
      </c>
      <c r="I7" s="454">
        <f>'Немецкий-9 2023 расклад'!K7</f>
        <v>0</v>
      </c>
      <c r="J7" s="406">
        <f>'Немецкий-9 2018 расклад'!L8</f>
        <v>0</v>
      </c>
      <c r="K7" s="407">
        <f>'Немецкий-9 2019 расклад'!L8</f>
        <v>0</v>
      </c>
      <c r="L7" s="407">
        <f>'Немецкий-9 2020 расклад'!L8</f>
        <v>0</v>
      </c>
      <c r="M7" s="407">
        <f>'Немецкий-9 2021 расклад'!L8</f>
        <v>0</v>
      </c>
      <c r="N7" s="418">
        <f>'Немецкий-9 2022 расклад'!L7</f>
        <v>0</v>
      </c>
      <c r="O7" s="454">
        <f>'Немецкий-9 2023 расклад'!L7</f>
        <v>0</v>
      </c>
      <c r="P7" s="424">
        <f>'Немецкий-9 2018 расклад'!M8</f>
        <v>0</v>
      </c>
      <c r="Q7" s="420">
        <f>'Немецкий-9 2019 расклад'!M8</f>
        <v>0</v>
      </c>
      <c r="R7" s="420">
        <f>'Немецкий-9 2020 расклад'!M8</f>
        <v>0</v>
      </c>
      <c r="S7" s="420">
        <f>'Немецкий-9 2021 расклад'!M8</f>
        <v>0</v>
      </c>
      <c r="T7" s="421">
        <f>'Немецкий-9 2022 расклад'!M7</f>
        <v>0</v>
      </c>
      <c r="U7" s="460">
        <f>'Немецкий-9 2023 расклад'!M7</f>
        <v>0</v>
      </c>
      <c r="V7" s="406">
        <f>'Немецкий-9 2018 расклад'!N8</f>
        <v>0</v>
      </c>
      <c r="W7" s="407">
        <f>'Немецкий-9 2019 расклад'!N8</f>
        <v>0</v>
      </c>
      <c r="X7" s="407">
        <f>'Немецкий-9 2020 расклад'!N8</f>
        <v>0</v>
      </c>
      <c r="Y7" s="407">
        <f>'Немецкий-9 2021 расклад'!N8</f>
        <v>0</v>
      </c>
      <c r="Z7" s="418">
        <f>'Немецкий-9 2022 расклад'!N7</f>
        <v>0</v>
      </c>
      <c r="AA7" s="454">
        <f>'Немецкий-9 2023 расклад'!N7</f>
        <v>0</v>
      </c>
      <c r="AB7" s="422">
        <f>'Немецкий-9 2018 расклад'!O8</f>
        <v>0</v>
      </c>
      <c r="AC7" s="420">
        <f>'Немецкий-9 2019 расклад'!O8</f>
        <v>0</v>
      </c>
      <c r="AD7" s="420">
        <f>'Немецкий-9 2020 расклад'!O8</f>
        <v>0</v>
      </c>
      <c r="AE7" s="423">
        <f>'Немецкий-9 2021 расклад'!O8</f>
        <v>0</v>
      </c>
      <c r="AF7" s="466">
        <f>'Немецкий-9 2022 расклад'!O7</f>
        <v>0</v>
      </c>
      <c r="AG7" s="409">
        <f>'Немецкий-9 2023 расклад'!O7</f>
        <v>0</v>
      </c>
    </row>
    <row r="8" spans="1:33" s="1" customFormat="1" ht="15" customHeight="1" x14ac:dyDescent="0.25">
      <c r="A8" s="9">
        <v>1</v>
      </c>
      <c r="B8" s="345">
        <v>10002</v>
      </c>
      <c r="C8" s="346" t="s">
        <v>6</v>
      </c>
      <c r="D8" s="347"/>
      <c r="E8" s="348"/>
      <c r="F8" s="348"/>
      <c r="G8" s="348"/>
      <c r="H8" s="389"/>
      <c r="I8" s="456"/>
      <c r="J8" s="347"/>
      <c r="K8" s="348"/>
      <c r="L8" s="348"/>
      <c r="M8" s="348"/>
      <c r="N8" s="389"/>
      <c r="O8" s="456"/>
      <c r="P8" s="349"/>
      <c r="Q8" s="350"/>
      <c r="R8" s="350"/>
      <c r="S8" s="350"/>
      <c r="T8" s="393"/>
      <c r="U8" s="461"/>
      <c r="V8" s="347"/>
      <c r="W8" s="348"/>
      <c r="X8" s="348"/>
      <c r="Y8" s="348"/>
      <c r="Z8" s="389"/>
      <c r="AA8" s="455"/>
      <c r="AB8" s="400"/>
      <c r="AC8" s="343"/>
      <c r="AD8" s="343"/>
      <c r="AE8" s="344"/>
      <c r="AF8" s="467"/>
      <c r="AG8" s="477"/>
    </row>
    <row r="9" spans="1:33" s="1" customFormat="1" ht="15" customHeight="1" x14ac:dyDescent="0.25">
      <c r="A9" s="9">
        <v>2</v>
      </c>
      <c r="B9" s="345">
        <v>10090</v>
      </c>
      <c r="C9" s="346" t="s">
        <v>8</v>
      </c>
      <c r="D9" s="347"/>
      <c r="E9" s="348"/>
      <c r="F9" s="348"/>
      <c r="G9" s="348"/>
      <c r="H9" s="389"/>
      <c r="I9" s="456"/>
      <c r="J9" s="347"/>
      <c r="K9" s="348"/>
      <c r="L9" s="348"/>
      <c r="M9" s="348"/>
      <c r="N9" s="389"/>
      <c r="O9" s="456"/>
      <c r="P9" s="349"/>
      <c r="Q9" s="350"/>
      <c r="R9" s="350"/>
      <c r="S9" s="350"/>
      <c r="T9" s="393"/>
      <c r="U9" s="461"/>
      <c r="V9" s="347"/>
      <c r="W9" s="348"/>
      <c r="X9" s="348"/>
      <c r="Y9" s="348"/>
      <c r="Z9" s="389"/>
      <c r="AA9" s="456"/>
      <c r="AB9" s="398"/>
      <c r="AC9" s="350"/>
      <c r="AD9" s="350"/>
      <c r="AE9" s="351"/>
      <c r="AF9" s="468"/>
      <c r="AG9" s="478"/>
    </row>
    <row r="10" spans="1:33" s="1" customFormat="1" ht="15" customHeight="1" x14ac:dyDescent="0.25">
      <c r="A10" s="9">
        <v>3</v>
      </c>
      <c r="B10" s="352">
        <v>10004</v>
      </c>
      <c r="C10" s="353" t="s">
        <v>7</v>
      </c>
      <c r="D10" s="347"/>
      <c r="E10" s="348"/>
      <c r="F10" s="348"/>
      <c r="G10" s="348"/>
      <c r="H10" s="389"/>
      <c r="I10" s="456"/>
      <c r="J10" s="347"/>
      <c r="K10" s="348"/>
      <c r="L10" s="348"/>
      <c r="M10" s="348"/>
      <c r="N10" s="389"/>
      <c r="O10" s="456"/>
      <c r="P10" s="349"/>
      <c r="Q10" s="350"/>
      <c r="R10" s="350"/>
      <c r="S10" s="350"/>
      <c r="T10" s="393"/>
      <c r="U10" s="461"/>
      <c r="V10" s="347"/>
      <c r="W10" s="348"/>
      <c r="X10" s="348"/>
      <c r="Y10" s="348"/>
      <c r="Z10" s="389"/>
      <c r="AA10" s="456"/>
      <c r="AB10" s="398"/>
      <c r="AC10" s="350"/>
      <c r="AD10" s="350"/>
      <c r="AE10" s="351"/>
      <c r="AF10" s="468"/>
      <c r="AG10" s="478"/>
    </row>
    <row r="11" spans="1:33" s="1" customFormat="1" ht="14.25" customHeight="1" x14ac:dyDescent="0.25">
      <c r="A11" s="9">
        <v>4</v>
      </c>
      <c r="B11" s="345">
        <v>10001</v>
      </c>
      <c r="C11" s="346" t="s">
        <v>5</v>
      </c>
      <c r="D11" s="347"/>
      <c r="E11" s="348"/>
      <c r="F11" s="348"/>
      <c r="G11" s="348"/>
      <c r="H11" s="389"/>
      <c r="I11" s="456"/>
      <c r="J11" s="347"/>
      <c r="K11" s="348"/>
      <c r="L11" s="348"/>
      <c r="M11" s="348"/>
      <c r="N11" s="389"/>
      <c r="O11" s="456"/>
      <c r="P11" s="349"/>
      <c r="Q11" s="350"/>
      <c r="R11" s="350"/>
      <c r="S11" s="350"/>
      <c r="T11" s="393"/>
      <c r="U11" s="461"/>
      <c r="V11" s="347"/>
      <c r="W11" s="348"/>
      <c r="X11" s="348"/>
      <c r="Y11" s="348"/>
      <c r="Z11" s="389"/>
      <c r="AA11" s="456"/>
      <c r="AB11" s="398"/>
      <c r="AC11" s="350"/>
      <c r="AD11" s="350"/>
      <c r="AE11" s="351"/>
      <c r="AF11" s="468"/>
      <c r="AG11" s="478"/>
    </row>
    <row r="12" spans="1:33" s="1" customFormat="1" ht="15" customHeight="1" x14ac:dyDescent="0.25">
      <c r="A12" s="9">
        <v>5</v>
      </c>
      <c r="B12" s="345">
        <v>10120</v>
      </c>
      <c r="C12" s="346" t="s">
        <v>9</v>
      </c>
      <c r="D12" s="347"/>
      <c r="E12" s="348"/>
      <c r="F12" s="348"/>
      <c r="G12" s="348"/>
      <c r="H12" s="389"/>
      <c r="I12" s="456"/>
      <c r="J12" s="347"/>
      <c r="K12" s="348"/>
      <c r="L12" s="348"/>
      <c r="M12" s="348"/>
      <c r="N12" s="389"/>
      <c r="O12" s="456"/>
      <c r="P12" s="349"/>
      <c r="Q12" s="350"/>
      <c r="R12" s="350"/>
      <c r="S12" s="350"/>
      <c r="T12" s="393"/>
      <c r="U12" s="461"/>
      <c r="V12" s="347"/>
      <c r="W12" s="348"/>
      <c r="X12" s="348"/>
      <c r="Y12" s="348"/>
      <c r="Z12" s="389"/>
      <c r="AA12" s="456"/>
      <c r="AB12" s="398"/>
      <c r="AC12" s="350"/>
      <c r="AD12" s="350"/>
      <c r="AE12" s="351"/>
      <c r="AF12" s="468"/>
      <c r="AG12" s="478"/>
    </row>
    <row r="13" spans="1:33" s="1" customFormat="1" ht="15" customHeight="1" x14ac:dyDescent="0.25">
      <c r="A13" s="9">
        <v>6</v>
      </c>
      <c r="B13" s="345">
        <v>10190</v>
      </c>
      <c r="C13" s="346" t="s">
        <v>10</v>
      </c>
      <c r="D13" s="347"/>
      <c r="E13" s="348"/>
      <c r="F13" s="348"/>
      <c r="G13" s="348"/>
      <c r="H13" s="389"/>
      <c r="I13" s="456"/>
      <c r="J13" s="347"/>
      <c r="K13" s="348"/>
      <c r="L13" s="348"/>
      <c r="M13" s="348"/>
      <c r="N13" s="389"/>
      <c r="O13" s="456"/>
      <c r="P13" s="349"/>
      <c r="Q13" s="350"/>
      <c r="R13" s="350"/>
      <c r="S13" s="350"/>
      <c r="T13" s="393"/>
      <c r="U13" s="461"/>
      <c r="V13" s="347"/>
      <c r="W13" s="348"/>
      <c r="X13" s="348"/>
      <c r="Y13" s="348"/>
      <c r="Z13" s="389"/>
      <c r="AA13" s="456"/>
      <c r="AB13" s="398"/>
      <c r="AC13" s="350"/>
      <c r="AD13" s="350"/>
      <c r="AE13" s="351"/>
      <c r="AF13" s="468"/>
      <c r="AG13" s="478"/>
    </row>
    <row r="14" spans="1:33" s="1" customFormat="1" ht="15" customHeight="1" x14ac:dyDescent="0.25">
      <c r="A14" s="9">
        <v>7</v>
      </c>
      <c r="B14" s="345">
        <v>10320</v>
      </c>
      <c r="C14" s="346" t="s">
        <v>11</v>
      </c>
      <c r="D14" s="347"/>
      <c r="E14" s="348"/>
      <c r="F14" s="348"/>
      <c r="G14" s="348"/>
      <c r="H14" s="389"/>
      <c r="I14" s="456"/>
      <c r="J14" s="347"/>
      <c r="K14" s="348"/>
      <c r="L14" s="348"/>
      <c r="M14" s="348"/>
      <c r="N14" s="389"/>
      <c r="O14" s="456"/>
      <c r="P14" s="349"/>
      <c r="Q14" s="350"/>
      <c r="R14" s="350"/>
      <c r="S14" s="350"/>
      <c r="T14" s="393"/>
      <c r="U14" s="461"/>
      <c r="V14" s="347"/>
      <c r="W14" s="348"/>
      <c r="X14" s="348"/>
      <c r="Y14" s="348"/>
      <c r="Z14" s="389"/>
      <c r="AA14" s="456"/>
      <c r="AB14" s="398"/>
      <c r="AC14" s="350"/>
      <c r="AD14" s="350"/>
      <c r="AE14" s="351"/>
      <c r="AF14" s="468"/>
      <c r="AG14" s="478"/>
    </row>
    <row r="15" spans="1:33" s="1" customFormat="1" ht="15" customHeight="1" thickBot="1" x14ac:dyDescent="0.3">
      <c r="A15" s="354">
        <v>8</v>
      </c>
      <c r="B15" s="355">
        <v>10860</v>
      </c>
      <c r="C15" s="356" t="s">
        <v>147</v>
      </c>
      <c r="D15" s="357">
        <f>'Немецкий-9 2018 расклад'!K16</f>
        <v>1</v>
      </c>
      <c r="E15" s="358"/>
      <c r="F15" s="358"/>
      <c r="G15" s="358"/>
      <c r="H15" s="390"/>
      <c r="I15" s="457"/>
      <c r="J15" s="357">
        <f>'Немецкий-9 2018 расклад'!L16</f>
        <v>0</v>
      </c>
      <c r="K15" s="358"/>
      <c r="L15" s="358"/>
      <c r="M15" s="358"/>
      <c r="N15" s="390"/>
      <c r="O15" s="457"/>
      <c r="P15" s="388">
        <f>'Немецкий-9 2018 расклад'!M16</f>
        <v>0</v>
      </c>
      <c r="Q15" s="360"/>
      <c r="R15" s="360"/>
      <c r="S15" s="360"/>
      <c r="T15" s="394"/>
      <c r="U15" s="462"/>
      <c r="V15" s="357">
        <f>'Немецкий-9 2018 расклад'!N16</f>
        <v>0</v>
      </c>
      <c r="W15" s="358"/>
      <c r="X15" s="358"/>
      <c r="Y15" s="358"/>
      <c r="Z15" s="390"/>
      <c r="AA15" s="457"/>
      <c r="AB15" s="399">
        <f>'Немецкий-9 2018 расклад'!O16</f>
        <v>0</v>
      </c>
      <c r="AC15" s="360"/>
      <c r="AD15" s="360"/>
      <c r="AE15" s="361"/>
      <c r="AF15" s="469"/>
      <c r="AG15" s="479"/>
    </row>
    <row r="16" spans="1:33" s="1" customFormat="1" ht="15" customHeight="1" thickBot="1" x14ac:dyDescent="0.3">
      <c r="A16" s="28"/>
      <c r="B16" s="362"/>
      <c r="C16" s="363" t="s">
        <v>98</v>
      </c>
      <c r="D16" s="406">
        <f>'Немецкий-9 2018 расклад'!K17</f>
        <v>3</v>
      </c>
      <c r="E16" s="407">
        <f>'Немецкий-9 2019 расклад'!K17</f>
        <v>7</v>
      </c>
      <c r="F16" s="407">
        <f>'Немецкий-9 2020 расклад'!K17</f>
        <v>0</v>
      </c>
      <c r="G16" s="407">
        <f>'Немецкий-9 2021 расклад'!K17</f>
        <v>0</v>
      </c>
      <c r="H16" s="418">
        <f>'Немецкий-9 2022 расклад'!K16</f>
        <v>2</v>
      </c>
      <c r="I16" s="454">
        <f>'Немецкий-9 2023 расклад'!K16</f>
        <v>1</v>
      </c>
      <c r="J16" s="406">
        <f>'Немецкий-9 2018 расклад'!L17</f>
        <v>2.0000999999999998</v>
      </c>
      <c r="K16" s="407">
        <f>'Немецкий-9 2019 расклад'!L17</f>
        <v>5.9997000000000007</v>
      </c>
      <c r="L16" s="407">
        <f>'Немецкий-9 2020 расклад'!L17</f>
        <v>0</v>
      </c>
      <c r="M16" s="407">
        <f>'Немецкий-9 2021 расклад'!L17</f>
        <v>0</v>
      </c>
      <c r="N16" s="418">
        <f>'Немецкий-9 2022 расклад'!L16</f>
        <v>2</v>
      </c>
      <c r="O16" s="454">
        <f>'Немецкий-9 2023 расклад'!L16</f>
        <v>0</v>
      </c>
      <c r="P16" s="419">
        <f>'Немецкий-9 2018 расклад'!M17</f>
        <v>66.67</v>
      </c>
      <c r="Q16" s="420">
        <f>'Немецкий-9 2019 расклад'!M17</f>
        <v>85.710000000000008</v>
      </c>
      <c r="R16" s="420">
        <f>'Немецкий-9 2020 расклад'!M17</f>
        <v>0</v>
      </c>
      <c r="S16" s="420">
        <f>'Немецкий-9 2021 расклад'!M17</f>
        <v>0</v>
      </c>
      <c r="T16" s="421">
        <f>'Немецкий-9 2022 расклад'!M16</f>
        <v>100</v>
      </c>
      <c r="U16" s="460">
        <f>'Немецкий-9 2023 расклад'!M16</f>
        <v>0</v>
      </c>
      <c r="V16" s="406">
        <f>'Немецкий-9 2018 расклад'!N17</f>
        <v>0</v>
      </c>
      <c r="W16" s="407">
        <f>'Немецкий-9 2019 расклад'!N17</f>
        <v>0</v>
      </c>
      <c r="X16" s="407">
        <f>'Немецкий-9 2020 расклад'!N17</f>
        <v>0</v>
      </c>
      <c r="Y16" s="407">
        <f>'Немецкий-9 2021 расклад'!N17</f>
        <v>0</v>
      </c>
      <c r="Z16" s="418">
        <f>'Немецкий-9 2022 расклад'!N16</f>
        <v>0</v>
      </c>
      <c r="AA16" s="454">
        <f>'Немецкий-9 2023 расклад'!N16</f>
        <v>0</v>
      </c>
      <c r="AB16" s="422">
        <f>'Немецкий-9 2018 расклад'!O17</f>
        <v>0</v>
      </c>
      <c r="AC16" s="420">
        <f>'Немецкий-9 2019 расклад'!O17</f>
        <v>0</v>
      </c>
      <c r="AD16" s="420">
        <f>'Немецкий-9 2020 расклад'!O17</f>
        <v>0</v>
      </c>
      <c r="AE16" s="423">
        <f>'Немецкий-9 2021 расклад'!O17</f>
        <v>0</v>
      </c>
      <c r="AF16" s="466">
        <f>'Немецкий-9 2022 расклад'!O16</f>
        <v>0</v>
      </c>
      <c r="AG16" s="409">
        <f>'Немецкий-9 2023 расклад'!O16</f>
        <v>0</v>
      </c>
    </row>
    <row r="17" spans="1:33" s="1" customFormat="1" ht="15" customHeight="1" x14ac:dyDescent="0.25">
      <c r="A17" s="7">
        <v>1</v>
      </c>
      <c r="B17" s="338">
        <v>20040</v>
      </c>
      <c r="C17" s="339" t="s">
        <v>12</v>
      </c>
      <c r="D17" s="340"/>
      <c r="E17" s="341"/>
      <c r="F17" s="341"/>
      <c r="G17" s="341"/>
      <c r="H17" s="391"/>
      <c r="I17" s="455"/>
      <c r="J17" s="340"/>
      <c r="K17" s="341"/>
      <c r="L17" s="341"/>
      <c r="M17" s="341"/>
      <c r="N17" s="391"/>
      <c r="O17" s="455"/>
      <c r="P17" s="342"/>
      <c r="Q17" s="343"/>
      <c r="R17" s="343"/>
      <c r="S17" s="343"/>
      <c r="T17" s="395"/>
      <c r="U17" s="463"/>
      <c r="V17" s="340"/>
      <c r="W17" s="341"/>
      <c r="X17" s="341"/>
      <c r="Y17" s="341"/>
      <c r="Z17" s="391"/>
      <c r="AA17" s="455"/>
      <c r="AB17" s="400"/>
      <c r="AC17" s="343"/>
      <c r="AD17" s="343"/>
      <c r="AE17" s="344"/>
      <c r="AF17" s="467"/>
      <c r="AG17" s="477"/>
    </row>
    <row r="18" spans="1:33" s="1" customFormat="1" ht="15" customHeight="1" x14ac:dyDescent="0.25">
      <c r="A18" s="11">
        <v>2</v>
      </c>
      <c r="B18" s="345">
        <v>20061</v>
      </c>
      <c r="C18" s="346" t="s">
        <v>13</v>
      </c>
      <c r="D18" s="347">
        <f>'Немецкий-9 2018 расклад'!K19</f>
        <v>3</v>
      </c>
      <c r="E18" s="348">
        <f>'Немецкий-9 2019 расклад'!K19</f>
        <v>7</v>
      </c>
      <c r="F18" s="348"/>
      <c r="G18" s="348"/>
      <c r="H18" s="389">
        <f>'Немецкий-9 2022 расклад'!K18</f>
        <v>2</v>
      </c>
      <c r="I18" s="456">
        <f>'Немецкий-9 2023 расклад'!K18</f>
        <v>1</v>
      </c>
      <c r="J18" s="347">
        <f>'Немецкий-9 2018 расклад'!L19</f>
        <v>2.0000999999999998</v>
      </c>
      <c r="K18" s="348">
        <f>'Немецкий-9 2019 расклад'!L19</f>
        <v>5.9997000000000007</v>
      </c>
      <c r="L18" s="348"/>
      <c r="M18" s="348"/>
      <c r="N18" s="389">
        <f>'Немецкий-9 2022 расклад'!L18</f>
        <v>2</v>
      </c>
      <c r="O18" s="456">
        <f>'Немецкий-9 2023 расклад'!L18</f>
        <v>0</v>
      </c>
      <c r="P18" s="349">
        <f>'Немецкий-9 2018 расклад'!M19</f>
        <v>66.67</v>
      </c>
      <c r="Q18" s="350">
        <f>'Немецкий-9 2019 расклад'!M19</f>
        <v>85.710000000000008</v>
      </c>
      <c r="R18" s="350"/>
      <c r="S18" s="350"/>
      <c r="T18" s="393">
        <f>'Немецкий-9 2022 расклад'!M18</f>
        <v>100</v>
      </c>
      <c r="U18" s="461">
        <f>'Немецкий-9 2023 расклад'!M18</f>
        <v>0</v>
      </c>
      <c r="V18" s="347">
        <f>'Немецкий-9 2018 расклад'!N19</f>
        <v>0</v>
      </c>
      <c r="W18" s="348">
        <f>'Немецкий-9 2019 расклад'!N19</f>
        <v>0</v>
      </c>
      <c r="X18" s="348"/>
      <c r="Y18" s="348"/>
      <c r="Z18" s="389">
        <f>'Немецкий-9 2022 расклад'!N18</f>
        <v>0</v>
      </c>
      <c r="AA18" s="456">
        <f>'Немецкий-9 2023 расклад'!N18</f>
        <v>0</v>
      </c>
      <c r="AB18" s="398">
        <f>'Немецкий-9 2018 расклад'!O19</f>
        <v>0</v>
      </c>
      <c r="AC18" s="350">
        <f>'Немецкий-9 2019 расклад'!O19</f>
        <v>0</v>
      </c>
      <c r="AD18" s="350"/>
      <c r="AE18" s="351"/>
      <c r="AF18" s="468">
        <f>'Немецкий-9 2022 расклад'!O18</f>
        <v>0</v>
      </c>
      <c r="AG18" s="478">
        <f>'Немецкий-9 2023 расклад'!O18</f>
        <v>0</v>
      </c>
    </row>
    <row r="19" spans="1:33" s="1" customFormat="1" ht="15" customHeight="1" x14ac:dyDescent="0.25">
      <c r="A19" s="11">
        <v>3</v>
      </c>
      <c r="B19" s="345">
        <v>21020</v>
      </c>
      <c r="C19" s="346" t="s">
        <v>21</v>
      </c>
      <c r="D19" s="347"/>
      <c r="E19" s="348"/>
      <c r="F19" s="348"/>
      <c r="G19" s="348"/>
      <c r="H19" s="389"/>
      <c r="I19" s="456"/>
      <c r="J19" s="347"/>
      <c r="K19" s="348"/>
      <c r="L19" s="348"/>
      <c r="M19" s="348"/>
      <c r="N19" s="389"/>
      <c r="O19" s="456"/>
      <c r="P19" s="349"/>
      <c r="Q19" s="350"/>
      <c r="R19" s="350"/>
      <c r="S19" s="350"/>
      <c r="T19" s="393"/>
      <c r="U19" s="461"/>
      <c r="V19" s="347"/>
      <c r="W19" s="348"/>
      <c r="X19" s="348"/>
      <c r="Y19" s="348"/>
      <c r="Z19" s="389"/>
      <c r="AA19" s="456"/>
      <c r="AB19" s="398"/>
      <c r="AC19" s="350"/>
      <c r="AD19" s="350"/>
      <c r="AE19" s="351"/>
      <c r="AF19" s="468"/>
      <c r="AG19" s="478"/>
    </row>
    <row r="20" spans="1:33" s="1" customFormat="1" ht="15" customHeight="1" x14ac:dyDescent="0.25">
      <c r="A20" s="9">
        <v>4</v>
      </c>
      <c r="B20" s="345">
        <v>20060</v>
      </c>
      <c r="C20" s="346" t="s">
        <v>116</v>
      </c>
      <c r="D20" s="347"/>
      <c r="E20" s="348"/>
      <c r="F20" s="348"/>
      <c r="G20" s="348"/>
      <c r="H20" s="389"/>
      <c r="I20" s="456"/>
      <c r="J20" s="347"/>
      <c r="K20" s="348"/>
      <c r="L20" s="348"/>
      <c r="M20" s="348"/>
      <c r="N20" s="389"/>
      <c r="O20" s="456"/>
      <c r="P20" s="349"/>
      <c r="Q20" s="350"/>
      <c r="R20" s="350"/>
      <c r="S20" s="350"/>
      <c r="T20" s="393"/>
      <c r="U20" s="461"/>
      <c r="V20" s="347"/>
      <c r="W20" s="348"/>
      <c r="X20" s="348"/>
      <c r="Y20" s="348"/>
      <c r="Z20" s="389"/>
      <c r="AA20" s="456"/>
      <c r="AB20" s="398"/>
      <c r="AC20" s="350"/>
      <c r="AD20" s="350"/>
      <c r="AE20" s="351"/>
      <c r="AF20" s="468"/>
      <c r="AG20" s="478"/>
    </row>
    <row r="21" spans="1:33" s="1" customFormat="1" ht="15" customHeight="1" x14ac:dyDescent="0.25">
      <c r="A21" s="9">
        <v>5</v>
      </c>
      <c r="B21" s="345">
        <v>20400</v>
      </c>
      <c r="C21" s="346" t="s">
        <v>15</v>
      </c>
      <c r="D21" s="347"/>
      <c r="E21" s="348"/>
      <c r="F21" s="348"/>
      <c r="G21" s="348"/>
      <c r="H21" s="389"/>
      <c r="I21" s="456"/>
      <c r="J21" s="347"/>
      <c r="K21" s="348"/>
      <c r="L21" s="348"/>
      <c r="M21" s="348"/>
      <c r="N21" s="389"/>
      <c r="O21" s="456"/>
      <c r="P21" s="349"/>
      <c r="Q21" s="350"/>
      <c r="R21" s="350"/>
      <c r="S21" s="350"/>
      <c r="T21" s="393"/>
      <c r="U21" s="461"/>
      <c r="V21" s="347"/>
      <c r="W21" s="348"/>
      <c r="X21" s="348"/>
      <c r="Y21" s="348"/>
      <c r="Z21" s="389"/>
      <c r="AA21" s="456"/>
      <c r="AB21" s="398"/>
      <c r="AC21" s="350"/>
      <c r="AD21" s="350"/>
      <c r="AE21" s="351"/>
      <c r="AF21" s="468"/>
      <c r="AG21" s="478"/>
    </row>
    <row r="22" spans="1:33" s="1" customFormat="1" ht="15" customHeight="1" x14ac:dyDescent="0.25">
      <c r="A22" s="9">
        <v>6</v>
      </c>
      <c r="B22" s="345">
        <v>20080</v>
      </c>
      <c r="C22" s="346" t="s">
        <v>14</v>
      </c>
      <c r="D22" s="347"/>
      <c r="E22" s="348"/>
      <c r="F22" s="348"/>
      <c r="G22" s="348"/>
      <c r="H22" s="389"/>
      <c r="I22" s="456"/>
      <c r="J22" s="347"/>
      <c r="K22" s="348"/>
      <c r="L22" s="348"/>
      <c r="M22" s="348"/>
      <c r="N22" s="389"/>
      <c r="O22" s="456"/>
      <c r="P22" s="349"/>
      <c r="Q22" s="350"/>
      <c r="R22" s="350"/>
      <c r="S22" s="350"/>
      <c r="T22" s="393"/>
      <c r="U22" s="461"/>
      <c r="V22" s="347"/>
      <c r="W22" s="348"/>
      <c r="X22" s="348"/>
      <c r="Y22" s="348"/>
      <c r="Z22" s="389"/>
      <c r="AA22" s="456"/>
      <c r="AB22" s="398"/>
      <c r="AC22" s="350"/>
      <c r="AD22" s="350"/>
      <c r="AE22" s="351"/>
      <c r="AF22" s="468"/>
      <c r="AG22" s="478"/>
    </row>
    <row r="23" spans="1:33" s="1" customFormat="1" ht="15" customHeight="1" x14ac:dyDescent="0.25">
      <c r="A23" s="9">
        <v>7</v>
      </c>
      <c r="B23" s="345">
        <v>20460</v>
      </c>
      <c r="C23" s="346" t="s">
        <v>16</v>
      </c>
      <c r="D23" s="347"/>
      <c r="E23" s="348"/>
      <c r="F23" s="348"/>
      <c r="G23" s="348"/>
      <c r="H23" s="389"/>
      <c r="I23" s="456"/>
      <c r="J23" s="347"/>
      <c r="K23" s="348"/>
      <c r="L23" s="348"/>
      <c r="M23" s="348"/>
      <c r="N23" s="389"/>
      <c r="O23" s="456"/>
      <c r="P23" s="349"/>
      <c r="Q23" s="350"/>
      <c r="R23" s="350"/>
      <c r="S23" s="350"/>
      <c r="T23" s="393"/>
      <c r="U23" s="461"/>
      <c r="V23" s="347"/>
      <c r="W23" s="348"/>
      <c r="X23" s="348"/>
      <c r="Y23" s="348"/>
      <c r="Z23" s="389"/>
      <c r="AA23" s="456"/>
      <c r="AB23" s="398"/>
      <c r="AC23" s="350"/>
      <c r="AD23" s="350"/>
      <c r="AE23" s="351"/>
      <c r="AF23" s="468"/>
      <c r="AG23" s="478"/>
    </row>
    <row r="24" spans="1:33" s="1" customFormat="1" ht="15" customHeight="1" x14ac:dyDescent="0.25">
      <c r="A24" s="9">
        <v>8</v>
      </c>
      <c r="B24" s="345">
        <v>20550</v>
      </c>
      <c r="C24" s="346" t="s">
        <v>17</v>
      </c>
      <c r="D24" s="347"/>
      <c r="E24" s="348"/>
      <c r="F24" s="348"/>
      <c r="G24" s="348"/>
      <c r="H24" s="389"/>
      <c r="I24" s="456"/>
      <c r="J24" s="347"/>
      <c r="K24" s="348"/>
      <c r="L24" s="348"/>
      <c r="M24" s="348"/>
      <c r="N24" s="389"/>
      <c r="O24" s="456"/>
      <c r="P24" s="349"/>
      <c r="Q24" s="350"/>
      <c r="R24" s="350"/>
      <c r="S24" s="350"/>
      <c r="T24" s="393"/>
      <c r="U24" s="461"/>
      <c r="V24" s="347"/>
      <c r="W24" s="348"/>
      <c r="X24" s="348"/>
      <c r="Y24" s="348"/>
      <c r="Z24" s="389"/>
      <c r="AA24" s="456"/>
      <c r="AB24" s="398"/>
      <c r="AC24" s="350"/>
      <c r="AD24" s="350"/>
      <c r="AE24" s="351"/>
      <c r="AF24" s="468"/>
      <c r="AG24" s="478"/>
    </row>
    <row r="25" spans="1:33" s="1" customFormat="1" ht="15" customHeight="1" x14ac:dyDescent="0.25">
      <c r="A25" s="9">
        <v>9</v>
      </c>
      <c r="B25" s="345">
        <v>20630</v>
      </c>
      <c r="C25" s="346" t="s">
        <v>18</v>
      </c>
      <c r="D25" s="347"/>
      <c r="E25" s="348"/>
      <c r="F25" s="348"/>
      <c r="G25" s="348"/>
      <c r="H25" s="389"/>
      <c r="I25" s="456"/>
      <c r="J25" s="347"/>
      <c r="K25" s="348"/>
      <c r="L25" s="348"/>
      <c r="M25" s="348"/>
      <c r="N25" s="389"/>
      <c r="O25" s="456"/>
      <c r="P25" s="349"/>
      <c r="Q25" s="350"/>
      <c r="R25" s="350"/>
      <c r="S25" s="350"/>
      <c r="T25" s="393"/>
      <c r="U25" s="461"/>
      <c r="V25" s="347"/>
      <c r="W25" s="348"/>
      <c r="X25" s="348"/>
      <c r="Y25" s="348"/>
      <c r="Z25" s="389"/>
      <c r="AA25" s="456"/>
      <c r="AB25" s="398"/>
      <c r="AC25" s="350"/>
      <c r="AD25" s="350"/>
      <c r="AE25" s="351"/>
      <c r="AF25" s="468"/>
      <c r="AG25" s="478"/>
    </row>
    <row r="26" spans="1:33" s="1" customFormat="1" ht="15" customHeight="1" x14ac:dyDescent="0.25">
      <c r="A26" s="9">
        <v>10</v>
      </c>
      <c r="B26" s="345">
        <v>20810</v>
      </c>
      <c r="C26" s="346" t="s">
        <v>19</v>
      </c>
      <c r="D26" s="347"/>
      <c r="E26" s="348"/>
      <c r="F26" s="348"/>
      <c r="G26" s="348"/>
      <c r="H26" s="389"/>
      <c r="I26" s="456"/>
      <c r="J26" s="347"/>
      <c r="K26" s="348"/>
      <c r="L26" s="348"/>
      <c r="M26" s="348"/>
      <c r="N26" s="389"/>
      <c r="O26" s="456"/>
      <c r="P26" s="349"/>
      <c r="Q26" s="350"/>
      <c r="R26" s="350"/>
      <c r="S26" s="350"/>
      <c r="T26" s="393"/>
      <c r="U26" s="461"/>
      <c r="V26" s="347"/>
      <c r="W26" s="348"/>
      <c r="X26" s="348"/>
      <c r="Y26" s="348"/>
      <c r="Z26" s="389"/>
      <c r="AA26" s="456"/>
      <c r="AB26" s="398"/>
      <c r="AC26" s="350"/>
      <c r="AD26" s="350"/>
      <c r="AE26" s="351"/>
      <c r="AF26" s="468"/>
      <c r="AG26" s="478"/>
    </row>
    <row r="27" spans="1:33" s="1" customFormat="1" ht="15" customHeight="1" x14ac:dyDescent="0.25">
      <c r="A27" s="9">
        <v>11</v>
      </c>
      <c r="B27" s="345">
        <v>20900</v>
      </c>
      <c r="C27" s="346" t="s">
        <v>20</v>
      </c>
      <c r="D27" s="347"/>
      <c r="E27" s="348"/>
      <c r="F27" s="348"/>
      <c r="G27" s="348"/>
      <c r="H27" s="389"/>
      <c r="I27" s="456"/>
      <c r="J27" s="347"/>
      <c r="K27" s="348"/>
      <c r="L27" s="348"/>
      <c r="M27" s="348"/>
      <c r="N27" s="389"/>
      <c r="O27" s="456"/>
      <c r="P27" s="349"/>
      <c r="Q27" s="350"/>
      <c r="R27" s="350"/>
      <c r="S27" s="350"/>
      <c r="T27" s="393"/>
      <c r="U27" s="461"/>
      <c r="V27" s="347"/>
      <c r="W27" s="348"/>
      <c r="X27" s="348"/>
      <c r="Y27" s="348"/>
      <c r="Z27" s="389"/>
      <c r="AA27" s="456"/>
      <c r="AB27" s="398"/>
      <c r="AC27" s="350"/>
      <c r="AD27" s="350"/>
      <c r="AE27" s="351"/>
      <c r="AF27" s="468"/>
      <c r="AG27" s="478"/>
    </row>
    <row r="28" spans="1:33" s="1" customFormat="1" ht="15" customHeight="1" thickBot="1" x14ac:dyDescent="0.3">
      <c r="A28" s="354">
        <v>12</v>
      </c>
      <c r="B28" s="355">
        <v>21350</v>
      </c>
      <c r="C28" s="356" t="s">
        <v>22</v>
      </c>
      <c r="D28" s="357"/>
      <c r="E28" s="358"/>
      <c r="F28" s="358"/>
      <c r="G28" s="358"/>
      <c r="H28" s="390"/>
      <c r="I28" s="457"/>
      <c r="J28" s="357"/>
      <c r="K28" s="358"/>
      <c r="L28" s="358"/>
      <c r="M28" s="358"/>
      <c r="N28" s="390"/>
      <c r="O28" s="457"/>
      <c r="P28" s="359"/>
      <c r="Q28" s="360"/>
      <c r="R28" s="360"/>
      <c r="S28" s="360"/>
      <c r="T28" s="394"/>
      <c r="U28" s="462"/>
      <c r="V28" s="357"/>
      <c r="W28" s="358"/>
      <c r="X28" s="358"/>
      <c r="Y28" s="358"/>
      <c r="Z28" s="390"/>
      <c r="AA28" s="457"/>
      <c r="AB28" s="399"/>
      <c r="AC28" s="360"/>
      <c r="AD28" s="360"/>
      <c r="AE28" s="361"/>
      <c r="AF28" s="469"/>
      <c r="AG28" s="479"/>
    </row>
    <row r="29" spans="1:33" s="1" customFormat="1" ht="15" customHeight="1" thickBot="1" x14ac:dyDescent="0.3">
      <c r="A29" s="28"/>
      <c r="B29" s="362"/>
      <c r="C29" s="363" t="s">
        <v>99</v>
      </c>
      <c r="D29" s="406">
        <f>'Немецкий-9 2018 расклад'!K30</f>
        <v>0</v>
      </c>
      <c r="E29" s="407">
        <f>'Немецкий-9 2019 расклад'!K30</f>
        <v>0</v>
      </c>
      <c r="F29" s="407">
        <f>'Немецкий-9 2020 расклад'!K30</f>
        <v>0</v>
      </c>
      <c r="G29" s="407">
        <f>'Немецкий-9 2021 расклад'!K30</f>
        <v>0</v>
      </c>
      <c r="H29" s="418">
        <f>'Немецкий-9 2022 расклад'!K29</f>
        <v>0</v>
      </c>
      <c r="I29" s="454">
        <f>'Немецкий-9 2023 расклад'!K29</f>
        <v>0</v>
      </c>
      <c r="J29" s="406">
        <f>'Немецкий-9 2018 расклад'!L30</f>
        <v>0</v>
      </c>
      <c r="K29" s="407">
        <f>'Немецкий-9 2019 расклад'!L30</f>
        <v>0</v>
      </c>
      <c r="L29" s="407">
        <f>'Немецкий-9 2020 расклад'!L30</f>
        <v>0</v>
      </c>
      <c r="M29" s="407">
        <f>'Немецкий-9 2021 расклад'!L30</f>
        <v>0</v>
      </c>
      <c r="N29" s="418">
        <f>'Немецкий-9 2022 расклад'!L29</f>
        <v>0</v>
      </c>
      <c r="O29" s="454">
        <f>'Немецкий-9 2023 расклад'!L29</f>
        <v>0</v>
      </c>
      <c r="P29" s="419">
        <f>'Немецкий-9 2018 расклад'!M30</f>
        <v>0</v>
      </c>
      <c r="Q29" s="420">
        <f>'Немецкий-9 2019 расклад'!M30</f>
        <v>0</v>
      </c>
      <c r="R29" s="420">
        <f>'Немецкий-9 2020 расклад'!M30</f>
        <v>0</v>
      </c>
      <c r="S29" s="420">
        <f>'Немецкий-9 2021 расклад'!M30</f>
        <v>0</v>
      </c>
      <c r="T29" s="421">
        <f>'Немецкий-9 2022 расклад'!M29</f>
        <v>0</v>
      </c>
      <c r="U29" s="460">
        <f>'Немецкий-9 2023 расклад'!M29</f>
        <v>0</v>
      </c>
      <c r="V29" s="406">
        <f>'Немецкий-9 2018 расклад'!N30</f>
        <v>0</v>
      </c>
      <c r="W29" s="407">
        <f>'Немецкий-9 2019 расклад'!N30</f>
        <v>0</v>
      </c>
      <c r="X29" s="407">
        <f>'Немецкий-9 2020 расклад'!N30</f>
        <v>0</v>
      </c>
      <c r="Y29" s="407">
        <f>'Немецкий-9 2021 расклад'!N30</f>
        <v>0</v>
      </c>
      <c r="Z29" s="418">
        <f>'Немецкий-9 2022 расклад'!N29</f>
        <v>0</v>
      </c>
      <c r="AA29" s="454">
        <f>'Немецкий-9 2023 расклад'!N29</f>
        <v>0</v>
      </c>
      <c r="AB29" s="422">
        <f>'Немецкий-9 2018 расклад'!O30</f>
        <v>0</v>
      </c>
      <c r="AC29" s="420">
        <f>'Немецкий-9 2019 расклад'!O30</f>
        <v>0</v>
      </c>
      <c r="AD29" s="420">
        <f>'Немецкий-9 2020 расклад'!O30</f>
        <v>0</v>
      </c>
      <c r="AE29" s="423">
        <f>'Немецкий-9 2021 расклад'!O30</f>
        <v>0</v>
      </c>
      <c r="AF29" s="466">
        <f>'Немецкий-9 2022 расклад'!O29</f>
        <v>0</v>
      </c>
      <c r="AG29" s="409">
        <f>'Немецкий-9 2023 расклад'!O29</f>
        <v>0</v>
      </c>
    </row>
    <row r="30" spans="1:33" s="1" customFormat="1" ht="15" customHeight="1" x14ac:dyDescent="0.25">
      <c r="A30" s="7">
        <v>1</v>
      </c>
      <c r="B30" s="338">
        <v>30070</v>
      </c>
      <c r="C30" s="339" t="s">
        <v>24</v>
      </c>
      <c r="D30" s="340"/>
      <c r="E30" s="341"/>
      <c r="F30" s="341"/>
      <c r="G30" s="341"/>
      <c r="H30" s="391"/>
      <c r="I30" s="455"/>
      <c r="J30" s="340"/>
      <c r="K30" s="341"/>
      <c r="L30" s="341"/>
      <c r="M30" s="341"/>
      <c r="N30" s="391"/>
      <c r="O30" s="455"/>
      <c r="P30" s="342"/>
      <c r="Q30" s="343"/>
      <c r="R30" s="343"/>
      <c r="S30" s="343"/>
      <c r="T30" s="395"/>
      <c r="U30" s="463"/>
      <c r="V30" s="340"/>
      <c r="W30" s="341"/>
      <c r="X30" s="341"/>
      <c r="Y30" s="341"/>
      <c r="Z30" s="391"/>
      <c r="AA30" s="455"/>
      <c r="AB30" s="400"/>
      <c r="AC30" s="343"/>
      <c r="AD30" s="343"/>
      <c r="AE30" s="344"/>
      <c r="AF30" s="467"/>
      <c r="AG30" s="477"/>
    </row>
    <row r="31" spans="1:33" s="1" customFormat="1" ht="15" customHeight="1" x14ac:dyDescent="0.25">
      <c r="A31" s="9">
        <v>2</v>
      </c>
      <c r="B31" s="345">
        <v>30480</v>
      </c>
      <c r="C31" s="346" t="s">
        <v>117</v>
      </c>
      <c r="D31" s="347"/>
      <c r="E31" s="348"/>
      <c r="F31" s="348"/>
      <c r="G31" s="348"/>
      <c r="H31" s="389"/>
      <c r="I31" s="456"/>
      <c r="J31" s="347"/>
      <c r="K31" s="348"/>
      <c r="L31" s="348"/>
      <c r="M31" s="348"/>
      <c r="N31" s="389"/>
      <c r="O31" s="456"/>
      <c r="P31" s="349"/>
      <c r="Q31" s="350"/>
      <c r="R31" s="350"/>
      <c r="S31" s="350"/>
      <c r="T31" s="393"/>
      <c r="U31" s="461"/>
      <c r="V31" s="347"/>
      <c r="W31" s="348"/>
      <c r="X31" s="348"/>
      <c r="Y31" s="348"/>
      <c r="Z31" s="389"/>
      <c r="AA31" s="456"/>
      <c r="AB31" s="398"/>
      <c r="AC31" s="350"/>
      <c r="AD31" s="350"/>
      <c r="AE31" s="351"/>
      <c r="AF31" s="468"/>
      <c r="AG31" s="478"/>
    </row>
    <row r="32" spans="1:33" s="1" customFormat="1" ht="15" customHeight="1" x14ac:dyDescent="0.25">
      <c r="A32" s="9">
        <v>3</v>
      </c>
      <c r="B32" s="352">
        <v>30460</v>
      </c>
      <c r="C32" s="353" t="s">
        <v>29</v>
      </c>
      <c r="D32" s="347"/>
      <c r="E32" s="348"/>
      <c r="F32" s="348"/>
      <c r="G32" s="348"/>
      <c r="H32" s="389"/>
      <c r="I32" s="456"/>
      <c r="J32" s="347"/>
      <c r="K32" s="348"/>
      <c r="L32" s="348"/>
      <c r="M32" s="348"/>
      <c r="N32" s="389"/>
      <c r="O32" s="456"/>
      <c r="P32" s="349"/>
      <c r="Q32" s="350"/>
      <c r="R32" s="350"/>
      <c r="S32" s="350"/>
      <c r="T32" s="393"/>
      <c r="U32" s="461"/>
      <c r="V32" s="347"/>
      <c r="W32" s="348"/>
      <c r="X32" s="348"/>
      <c r="Y32" s="348"/>
      <c r="Z32" s="389"/>
      <c r="AA32" s="456"/>
      <c r="AB32" s="398"/>
      <c r="AC32" s="350"/>
      <c r="AD32" s="350"/>
      <c r="AE32" s="351"/>
      <c r="AF32" s="468"/>
      <c r="AG32" s="478"/>
    </row>
    <row r="33" spans="1:33" s="1" customFormat="1" ht="15" customHeight="1" x14ac:dyDescent="0.25">
      <c r="A33" s="9">
        <v>4</v>
      </c>
      <c r="B33" s="345">
        <v>30030</v>
      </c>
      <c r="C33" s="346" t="s">
        <v>23</v>
      </c>
      <c r="D33" s="347"/>
      <c r="E33" s="348"/>
      <c r="F33" s="348"/>
      <c r="G33" s="348"/>
      <c r="H33" s="389"/>
      <c r="I33" s="456"/>
      <c r="J33" s="347"/>
      <c r="K33" s="348"/>
      <c r="L33" s="348"/>
      <c r="M33" s="348"/>
      <c r="N33" s="389"/>
      <c r="O33" s="456"/>
      <c r="P33" s="349"/>
      <c r="Q33" s="350"/>
      <c r="R33" s="350"/>
      <c r="S33" s="350"/>
      <c r="T33" s="393"/>
      <c r="U33" s="461"/>
      <c r="V33" s="347"/>
      <c r="W33" s="348"/>
      <c r="X33" s="348"/>
      <c r="Y33" s="348"/>
      <c r="Z33" s="389"/>
      <c r="AA33" s="456"/>
      <c r="AB33" s="398"/>
      <c r="AC33" s="350"/>
      <c r="AD33" s="350"/>
      <c r="AE33" s="351"/>
      <c r="AF33" s="468"/>
      <c r="AG33" s="478"/>
    </row>
    <row r="34" spans="1:33" s="1" customFormat="1" ht="15" customHeight="1" x14ac:dyDescent="0.25">
      <c r="A34" s="9">
        <v>5</v>
      </c>
      <c r="B34" s="345">
        <v>31000</v>
      </c>
      <c r="C34" s="346" t="s">
        <v>37</v>
      </c>
      <c r="D34" s="347"/>
      <c r="E34" s="348"/>
      <c r="F34" s="348"/>
      <c r="G34" s="348"/>
      <c r="H34" s="389"/>
      <c r="I34" s="456"/>
      <c r="J34" s="347"/>
      <c r="K34" s="348"/>
      <c r="L34" s="348"/>
      <c r="M34" s="348"/>
      <c r="N34" s="389"/>
      <c r="O34" s="456"/>
      <c r="P34" s="349"/>
      <c r="Q34" s="350"/>
      <c r="R34" s="350"/>
      <c r="S34" s="350"/>
      <c r="T34" s="393"/>
      <c r="U34" s="461"/>
      <c r="V34" s="347"/>
      <c r="W34" s="348"/>
      <c r="X34" s="348"/>
      <c r="Y34" s="348"/>
      <c r="Z34" s="389"/>
      <c r="AA34" s="456"/>
      <c r="AB34" s="398"/>
      <c r="AC34" s="350"/>
      <c r="AD34" s="350"/>
      <c r="AE34" s="351"/>
      <c r="AF34" s="468"/>
      <c r="AG34" s="478"/>
    </row>
    <row r="35" spans="1:33" s="1" customFormat="1" ht="15" customHeight="1" x14ac:dyDescent="0.25">
      <c r="A35" s="9">
        <v>6</v>
      </c>
      <c r="B35" s="345">
        <v>30130</v>
      </c>
      <c r="C35" s="346" t="s">
        <v>25</v>
      </c>
      <c r="D35" s="347"/>
      <c r="E35" s="348"/>
      <c r="F35" s="348"/>
      <c r="G35" s="348"/>
      <c r="H35" s="389"/>
      <c r="I35" s="456"/>
      <c r="J35" s="347"/>
      <c r="K35" s="348"/>
      <c r="L35" s="348"/>
      <c r="M35" s="348"/>
      <c r="N35" s="389"/>
      <c r="O35" s="456"/>
      <c r="P35" s="349"/>
      <c r="Q35" s="350"/>
      <c r="R35" s="350"/>
      <c r="S35" s="350"/>
      <c r="T35" s="393"/>
      <c r="U35" s="461"/>
      <c r="V35" s="347"/>
      <c r="W35" s="348"/>
      <c r="X35" s="348"/>
      <c r="Y35" s="348"/>
      <c r="Z35" s="389"/>
      <c r="AA35" s="456"/>
      <c r="AB35" s="398"/>
      <c r="AC35" s="350"/>
      <c r="AD35" s="350"/>
      <c r="AE35" s="351"/>
      <c r="AF35" s="468"/>
      <c r="AG35" s="478"/>
    </row>
    <row r="36" spans="1:33" s="1" customFormat="1" ht="15" customHeight="1" x14ac:dyDescent="0.25">
      <c r="A36" s="9">
        <v>7</v>
      </c>
      <c r="B36" s="345">
        <v>30160</v>
      </c>
      <c r="C36" s="346" t="s">
        <v>26</v>
      </c>
      <c r="D36" s="347"/>
      <c r="E36" s="348"/>
      <c r="F36" s="348"/>
      <c r="G36" s="348"/>
      <c r="H36" s="389"/>
      <c r="I36" s="456"/>
      <c r="J36" s="347"/>
      <c r="K36" s="348"/>
      <c r="L36" s="348"/>
      <c r="M36" s="348"/>
      <c r="N36" s="389"/>
      <c r="O36" s="456"/>
      <c r="P36" s="349"/>
      <c r="Q36" s="350"/>
      <c r="R36" s="350"/>
      <c r="S36" s="350"/>
      <c r="T36" s="393"/>
      <c r="U36" s="461"/>
      <c r="V36" s="347"/>
      <c r="W36" s="348"/>
      <c r="X36" s="348"/>
      <c r="Y36" s="348"/>
      <c r="Z36" s="389"/>
      <c r="AA36" s="456"/>
      <c r="AB36" s="398"/>
      <c r="AC36" s="350"/>
      <c r="AD36" s="350"/>
      <c r="AE36" s="351"/>
      <c r="AF36" s="468"/>
      <c r="AG36" s="478"/>
    </row>
    <row r="37" spans="1:33" s="1" customFormat="1" ht="15" customHeight="1" x14ac:dyDescent="0.25">
      <c r="A37" s="9">
        <v>8</v>
      </c>
      <c r="B37" s="345">
        <v>30310</v>
      </c>
      <c r="C37" s="346" t="s">
        <v>27</v>
      </c>
      <c r="D37" s="347"/>
      <c r="E37" s="348"/>
      <c r="F37" s="348"/>
      <c r="G37" s="348"/>
      <c r="H37" s="389"/>
      <c r="I37" s="456"/>
      <c r="J37" s="347"/>
      <c r="K37" s="348"/>
      <c r="L37" s="348"/>
      <c r="M37" s="348"/>
      <c r="N37" s="389"/>
      <c r="O37" s="456"/>
      <c r="P37" s="349"/>
      <c r="Q37" s="350"/>
      <c r="R37" s="350"/>
      <c r="S37" s="350"/>
      <c r="T37" s="393"/>
      <c r="U37" s="461"/>
      <c r="V37" s="347"/>
      <c r="W37" s="348"/>
      <c r="X37" s="348"/>
      <c r="Y37" s="348"/>
      <c r="Z37" s="389"/>
      <c r="AA37" s="456"/>
      <c r="AB37" s="398"/>
      <c r="AC37" s="350"/>
      <c r="AD37" s="350"/>
      <c r="AE37" s="351"/>
      <c r="AF37" s="468"/>
      <c r="AG37" s="478"/>
    </row>
    <row r="38" spans="1:33" s="1" customFormat="1" ht="15" customHeight="1" x14ac:dyDescent="0.25">
      <c r="A38" s="9">
        <v>9</v>
      </c>
      <c r="B38" s="345">
        <v>30440</v>
      </c>
      <c r="C38" s="346" t="s">
        <v>28</v>
      </c>
      <c r="D38" s="347"/>
      <c r="E38" s="348"/>
      <c r="F38" s="348"/>
      <c r="G38" s="348"/>
      <c r="H38" s="389"/>
      <c r="I38" s="456"/>
      <c r="J38" s="347"/>
      <c r="K38" s="348"/>
      <c r="L38" s="348"/>
      <c r="M38" s="348"/>
      <c r="N38" s="389"/>
      <c r="O38" s="456"/>
      <c r="P38" s="349"/>
      <c r="Q38" s="350"/>
      <c r="R38" s="350"/>
      <c r="S38" s="350"/>
      <c r="T38" s="393"/>
      <c r="U38" s="461"/>
      <c r="V38" s="347"/>
      <c r="W38" s="348"/>
      <c r="X38" s="348"/>
      <c r="Y38" s="348"/>
      <c r="Z38" s="389"/>
      <c r="AA38" s="456"/>
      <c r="AB38" s="398"/>
      <c r="AC38" s="350"/>
      <c r="AD38" s="350"/>
      <c r="AE38" s="351"/>
      <c r="AF38" s="468"/>
      <c r="AG38" s="478"/>
    </row>
    <row r="39" spans="1:33" s="1" customFormat="1" ht="15" customHeight="1" x14ac:dyDescent="0.25">
      <c r="A39" s="9">
        <v>10</v>
      </c>
      <c r="B39" s="345">
        <v>30500</v>
      </c>
      <c r="C39" s="346" t="s">
        <v>30</v>
      </c>
      <c r="D39" s="347"/>
      <c r="E39" s="348"/>
      <c r="F39" s="348"/>
      <c r="G39" s="348"/>
      <c r="H39" s="389"/>
      <c r="I39" s="456"/>
      <c r="J39" s="347"/>
      <c r="K39" s="348"/>
      <c r="L39" s="348"/>
      <c r="M39" s="348"/>
      <c r="N39" s="389"/>
      <c r="O39" s="456"/>
      <c r="P39" s="349"/>
      <c r="Q39" s="350"/>
      <c r="R39" s="350"/>
      <c r="S39" s="350"/>
      <c r="T39" s="393"/>
      <c r="U39" s="461"/>
      <c r="V39" s="347"/>
      <c r="W39" s="348"/>
      <c r="X39" s="348"/>
      <c r="Y39" s="348"/>
      <c r="Z39" s="389"/>
      <c r="AA39" s="456"/>
      <c r="AB39" s="398"/>
      <c r="AC39" s="350"/>
      <c r="AD39" s="350"/>
      <c r="AE39" s="351"/>
      <c r="AF39" s="468"/>
      <c r="AG39" s="478"/>
    </row>
    <row r="40" spans="1:33" s="1" customFormat="1" ht="15" customHeight="1" x14ac:dyDescent="0.25">
      <c r="A40" s="9">
        <v>11</v>
      </c>
      <c r="B40" s="345">
        <v>30530</v>
      </c>
      <c r="C40" s="346" t="s">
        <v>31</v>
      </c>
      <c r="D40" s="347"/>
      <c r="E40" s="348"/>
      <c r="F40" s="348"/>
      <c r="G40" s="348"/>
      <c r="H40" s="389"/>
      <c r="I40" s="456"/>
      <c r="J40" s="347"/>
      <c r="K40" s="348"/>
      <c r="L40" s="348"/>
      <c r="M40" s="348"/>
      <c r="N40" s="389"/>
      <c r="O40" s="456"/>
      <c r="P40" s="349"/>
      <c r="Q40" s="350"/>
      <c r="R40" s="350"/>
      <c r="S40" s="350"/>
      <c r="T40" s="393"/>
      <c r="U40" s="461"/>
      <c r="V40" s="347"/>
      <c r="W40" s="348"/>
      <c r="X40" s="348"/>
      <c r="Y40" s="348"/>
      <c r="Z40" s="389"/>
      <c r="AA40" s="456"/>
      <c r="AB40" s="398"/>
      <c r="AC40" s="350"/>
      <c r="AD40" s="350"/>
      <c r="AE40" s="351"/>
      <c r="AF40" s="468"/>
      <c r="AG40" s="478"/>
    </row>
    <row r="41" spans="1:33" s="1" customFormat="1" ht="15" customHeight="1" x14ac:dyDescent="0.25">
      <c r="A41" s="9">
        <v>12</v>
      </c>
      <c r="B41" s="345">
        <v>30640</v>
      </c>
      <c r="C41" s="346" t="s">
        <v>32</v>
      </c>
      <c r="D41" s="347"/>
      <c r="E41" s="348"/>
      <c r="F41" s="348"/>
      <c r="G41" s="348"/>
      <c r="H41" s="389"/>
      <c r="I41" s="456"/>
      <c r="J41" s="347"/>
      <c r="K41" s="348"/>
      <c r="L41" s="348"/>
      <c r="M41" s="348"/>
      <c r="N41" s="389"/>
      <c r="O41" s="456"/>
      <c r="P41" s="349"/>
      <c r="Q41" s="350"/>
      <c r="R41" s="350"/>
      <c r="S41" s="350"/>
      <c r="T41" s="393"/>
      <c r="U41" s="461"/>
      <c r="V41" s="347"/>
      <c r="W41" s="348"/>
      <c r="X41" s="348"/>
      <c r="Y41" s="348"/>
      <c r="Z41" s="389"/>
      <c r="AA41" s="456"/>
      <c r="AB41" s="398"/>
      <c r="AC41" s="350"/>
      <c r="AD41" s="350"/>
      <c r="AE41" s="351"/>
      <c r="AF41" s="468"/>
      <c r="AG41" s="478"/>
    </row>
    <row r="42" spans="1:33" s="1" customFormat="1" ht="15" customHeight="1" x14ac:dyDescent="0.25">
      <c r="A42" s="9">
        <v>13</v>
      </c>
      <c r="B42" s="345">
        <v>30650</v>
      </c>
      <c r="C42" s="346" t="s">
        <v>33</v>
      </c>
      <c r="D42" s="347"/>
      <c r="E42" s="348"/>
      <c r="F42" s="348"/>
      <c r="G42" s="348"/>
      <c r="H42" s="389"/>
      <c r="I42" s="456"/>
      <c r="J42" s="347"/>
      <c r="K42" s="348"/>
      <c r="L42" s="348"/>
      <c r="M42" s="348"/>
      <c r="N42" s="389"/>
      <c r="O42" s="456"/>
      <c r="P42" s="349"/>
      <c r="Q42" s="350"/>
      <c r="R42" s="350"/>
      <c r="S42" s="350"/>
      <c r="T42" s="393"/>
      <c r="U42" s="461"/>
      <c r="V42" s="347"/>
      <c r="W42" s="348"/>
      <c r="X42" s="348"/>
      <c r="Y42" s="348"/>
      <c r="Z42" s="389"/>
      <c r="AA42" s="456"/>
      <c r="AB42" s="398"/>
      <c r="AC42" s="350"/>
      <c r="AD42" s="350"/>
      <c r="AE42" s="351"/>
      <c r="AF42" s="468"/>
      <c r="AG42" s="478"/>
    </row>
    <row r="43" spans="1:33" s="1" customFormat="1" ht="15" customHeight="1" x14ac:dyDescent="0.25">
      <c r="A43" s="9">
        <v>14</v>
      </c>
      <c r="B43" s="345">
        <v>30790</v>
      </c>
      <c r="C43" s="346" t="s">
        <v>34</v>
      </c>
      <c r="D43" s="347"/>
      <c r="E43" s="348"/>
      <c r="F43" s="348"/>
      <c r="G43" s="348"/>
      <c r="H43" s="389"/>
      <c r="I43" s="456"/>
      <c r="J43" s="347"/>
      <c r="K43" s="348"/>
      <c r="L43" s="348"/>
      <c r="M43" s="348"/>
      <c r="N43" s="389"/>
      <c r="O43" s="456"/>
      <c r="P43" s="349"/>
      <c r="Q43" s="350"/>
      <c r="R43" s="350"/>
      <c r="S43" s="350"/>
      <c r="T43" s="393"/>
      <c r="U43" s="461"/>
      <c r="V43" s="347"/>
      <c r="W43" s="348"/>
      <c r="X43" s="348"/>
      <c r="Y43" s="348"/>
      <c r="Z43" s="389"/>
      <c r="AA43" s="456"/>
      <c r="AB43" s="398"/>
      <c r="AC43" s="350"/>
      <c r="AD43" s="350"/>
      <c r="AE43" s="351"/>
      <c r="AF43" s="468"/>
      <c r="AG43" s="478"/>
    </row>
    <row r="44" spans="1:33" s="1" customFormat="1" ht="15" customHeight="1" x14ac:dyDescent="0.25">
      <c r="A44" s="9">
        <v>15</v>
      </c>
      <c r="B44" s="345">
        <v>30890</v>
      </c>
      <c r="C44" s="346" t="s">
        <v>35</v>
      </c>
      <c r="D44" s="347"/>
      <c r="E44" s="348"/>
      <c r="F44" s="348"/>
      <c r="G44" s="348"/>
      <c r="H44" s="389"/>
      <c r="I44" s="456"/>
      <c r="J44" s="347"/>
      <c r="K44" s="348"/>
      <c r="L44" s="348"/>
      <c r="M44" s="348"/>
      <c r="N44" s="389"/>
      <c r="O44" s="456"/>
      <c r="P44" s="349"/>
      <c r="Q44" s="350"/>
      <c r="R44" s="350"/>
      <c r="S44" s="350"/>
      <c r="T44" s="393"/>
      <c r="U44" s="461"/>
      <c r="V44" s="347"/>
      <c r="W44" s="348"/>
      <c r="X44" s="348"/>
      <c r="Y44" s="348"/>
      <c r="Z44" s="389"/>
      <c r="AA44" s="456"/>
      <c r="AB44" s="398"/>
      <c r="AC44" s="350"/>
      <c r="AD44" s="350"/>
      <c r="AE44" s="351"/>
      <c r="AF44" s="468"/>
      <c r="AG44" s="478"/>
    </row>
    <row r="45" spans="1:33" s="1" customFormat="1" ht="15" customHeight="1" x14ac:dyDescent="0.25">
      <c r="A45" s="9">
        <v>16</v>
      </c>
      <c r="B45" s="345">
        <v>30940</v>
      </c>
      <c r="C45" s="346" t="s">
        <v>36</v>
      </c>
      <c r="D45" s="347"/>
      <c r="E45" s="348"/>
      <c r="F45" s="348"/>
      <c r="G45" s="348"/>
      <c r="H45" s="389"/>
      <c r="I45" s="456"/>
      <c r="J45" s="347"/>
      <c r="K45" s="348"/>
      <c r="L45" s="348"/>
      <c r="M45" s="348"/>
      <c r="N45" s="389"/>
      <c r="O45" s="456"/>
      <c r="P45" s="349"/>
      <c r="Q45" s="350"/>
      <c r="R45" s="350"/>
      <c r="S45" s="350"/>
      <c r="T45" s="393"/>
      <c r="U45" s="461"/>
      <c r="V45" s="347"/>
      <c r="W45" s="348"/>
      <c r="X45" s="348"/>
      <c r="Y45" s="348"/>
      <c r="Z45" s="389"/>
      <c r="AA45" s="456"/>
      <c r="AB45" s="398"/>
      <c r="AC45" s="350"/>
      <c r="AD45" s="350"/>
      <c r="AE45" s="351"/>
      <c r="AF45" s="468"/>
      <c r="AG45" s="478"/>
    </row>
    <row r="46" spans="1:33" s="1" customFormat="1" ht="15" customHeight="1" thickBot="1" x14ac:dyDescent="0.3">
      <c r="A46" s="9">
        <v>17</v>
      </c>
      <c r="B46" s="355">
        <v>31480</v>
      </c>
      <c r="C46" s="356" t="s">
        <v>38</v>
      </c>
      <c r="D46" s="357"/>
      <c r="E46" s="358"/>
      <c r="F46" s="358"/>
      <c r="G46" s="358"/>
      <c r="H46" s="390"/>
      <c r="I46" s="457"/>
      <c r="J46" s="357"/>
      <c r="K46" s="358"/>
      <c r="L46" s="358"/>
      <c r="M46" s="358"/>
      <c r="N46" s="390"/>
      <c r="O46" s="457"/>
      <c r="P46" s="359"/>
      <c r="Q46" s="360"/>
      <c r="R46" s="360"/>
      <c r="S46" s="360"/>
      <c r="T46" s="394"/>
      <c r="U46" s="462"/>
      <c r="V46" s="357"/>
      <c r="W46" s="358"/>
      <c r="X46" s="358"/>
      <c r="Y46" s="358"/>
      <c r="Z46" s="390"/>
      <c r="AA46" s="457"/>
      <c r="AB46" s="399"/>
      <c r="AC46" s="360"/>
      <c r="AD46" s="360"/>
      <c r="AE46" s="361"/>
      <c r="AF46" s="469"/>
      <c r="AG46" s="479"/>
    </row>
    <row r="47" spans="1:33" s="1" customFormat="1" ht="15" customHeight="1" thickBot="1" x14ac:dyDescent="0.3">
      <c r="A47" s="28"/>
      <c r="B47" s="362"/>
      <c r="C47" s="363" t="s">
        <v>100</v>
      </c>
      <c r="D47" s="406">
        <f>'Немецкий-9 2018 расклад'!K48</f>
        <v>0</v>
      </c>
      <c r="E47" s="407">
        <f>'Немецкий-9 2019 расклад'!K48</f>
        <v>0</v>
      </c>
      <c r="F47" s="407">
        <f>'Немецкий-9 2020 расклад'!K48</f>
        <v>0</v>
      </c>
      <c r="G47" s="407">
        <f>'Немецкий-9 2021 расклад'!K48</f>
        <v>0</v>
      </c>
      <c r="H47" s="418">
        <f>'Немецкий-9 2022 расклад'!K47</f>
        <v>0</v>
      </c>
      <c r="I47" s="454">
        <f>'Немецкий-9 2023 расклад'!K47</f>
        <v>0</v>
      </c>
      <c r="J47" s="406">
        <f>'Немецкий-9 2018 расклад'!L48</f>
        <v>0</v>
      </c>
      <c r="K47" s="407">
        <f>'Немецкий-9 2019 расклад'!L48</f>
        <v>0</v>
      </c>
      <c r="L47" s="407">
        <f>'Немецкий-9 2020 расклад'!L48</f>
        <v>0</v>
      </c>
      <c r="M47" s="407">
        <f>'Немецкий-9 2021 расклад'!L48</f>
        <v>0</v>
      </c>
      <c r="N47" s="418">
        <f>'Немецкий-9 2022 расклад'!L47</f>
        <v>0</v>
      </c>
      <c r="O47" s="454">
        <f>'Немецкий-9 2023 расклад'!L47</f>
        <v>0</v>
      </c>
      <c r="P47" s="419">
        <f>'Немецкий-9 2018 расклад'!M48</f>
        <v>0</v>
      </c>
      <c r="Q47" s="420">
        <f>'Немецкий-9 2019 расклад'!M48</f>
        <v>0</v>
      </c>
      <c r="R47" s="420">
        <f>'Немецкий-9 2020 расклад'!M48</f>
        <v>0</v>
      </c>
      <c r="S47" s="420">
        <f>'Немецкий-9 2021 расклад'!M48</f>
        <v>0</v>
      </c>
      <c r="T47" s="421">
        <f>'Немецкий-9 2022 расклад'!M47</f>
        <v>0</v>
      </c>
      <c r="U47" s="460">
        <f>'Немецкий-9 2023 расклад'!M47</f>
        <v>0</v>
      </c>
      <c r="V47" s="406">
        <f>'Немецкий-9 2018 расклад'!N48</f>
        <v>0</v>
      </c>
      <c r="W47" s="407">
        <f>'Немецкий-9 2019 расклад'!N48</f>
        <v>0</v>
      </c>
      <c r="X47" s="407">
        <f>'Немецкий-9 2020 расклад'!N48</f>
        <v>0</v>
      </c>
      <c r="Y47" s="407">
        <f>'Немецкий-9 2021 расклад'!N48</f>
        <v>0</v>
      </c>
      <c r="Z47" s="418">
        <f>'Немецкий-9 2022 расклад'!N47</f>
        <v>0</v>
      </c>
      <c r="AA47" s="454">
        <f>'Немецкий-9 2023 расклад'!N47</f>
        <v>0</v>
      </c>
      <c r="AB47" s="422">
        <f>'Немецкий-9 2018 расклад'!O48</f>
        <v>0</v>
      </c>
      <c r="AC47" s="420">
        <f>'Немецкий-9 2019 расклад'!O48</f>
        <v>0</v>
      </c>
      <c r="AD47" s="420">
        <f>'Немецкий-9 2020 расклад'!O48</f>
        <v>0</v>
      </c>
      <c r="AE47" s="423">
        <f>'Немецкий-9 2021 расклад'!O48</f>
        <v>0</v>
      </c>
      <c r="AF47" s="466">
        <f>'Немецкий-9 2022 расклад'!O47</f>
        <v>0</v>
      </c>
      <c r="AG47" s="409">
        <f>'Немецкий-9 2023 расклад'!O47</f>
        <v>0</v>
      </c>
    </row>
    <row r="48" spans="1:33" s="1" customFormat="1" ht="15" customHeight="1" x14ac:dyDescent="0.25">
      <c r="A48" s="364">
        <v>1</v>
      </c>
      <c r="B48" s="338">
        <v>40010</v>
      </c>
      <c r="C48" s="339" t="s">
        <v>118</v>
      </c>
      <c r="D48" s="340"/>
      <c r="E48" s="341"/>
      <c r="F48" s="341"/>
      <c r="G48" s="341"/>
      <c r="H48" s="391"/>
      <c r="I48" s="455"/>
      <c r="J48" s="340"/>
      <c r="K48" s="341"/>
      <c r="L48" s="341"/>
      <c r="M48" s="341"/>
      <c r="N48" s="391"/>
      <c r="O48" s="455"/>
      <c r="P48" s="342"/>
      <c r="Q48" s="343"/>
      <c r="R48" s="343"/>
      <c r="S48" s="343"/>
      <c r="T48" s="395"/>
      <c r="U48" s="463"/>
      <c r="V48" s="340"/>
      <c r="W48" s="341"/>
      <c r="X48" s="341"/>
      <c r="Y48" s="341"/>
      <c r="Z48" s="391"/>
      <c r="AA48" s="455"/>
      <c r="AB48" s="400"/>
      <c r="AC48" s="343"/>
      <c r="AD48" s="343"/>
      <c r="AE48" s="344"/>
      <c r="AF48" s="467"/>
      <c r="AG48" s="477"/>
    </row>
    <row r="49" spans="1:33" s="1" customFormat="1" ht="15" customHeight="1" x14ac:dyDescent="0.25">
      <c r="A49" s="365">
        <v>2</v>
      </c>
      <c r="B49" s="345">
        <v>40030</v>
      </c>
      <c r="C49" s="346" t="s">
        <v>124</v>
      </c>
      <c r="D49" s="347"/>
      <c r="E49" s="348"/>
      <c r="F49" s="348"/>
      <c r="G49" s="348"/>
      <c r="H49" s="389"/>
      <c r="I49" s="456"/>
      <c r="J49" s="347"/>
      <c r="K49" s="348"/>
      <c r="L49" s="348"/>
      <c r="M49" s="348"/>
      <c r="N49" s="389"/>
      <c r="O49" s="456"/>
      <c r="P49" s="349"/>
      <c r="Q49" s="350"/>
      <c r="R49" s="350"/>
      <c r="S49" s="350"/>
      <c r="T49" s="393"/>
      <c r="U49" s="461"/>
      <c r="V49" s="347"/>
      <c r="W49" s="348"/>
      <c r="X49" s="348"/>
      <c r="Y49" s="348"/>
      <c r="Z49" s="389"/>
      <c r="AA49" s="456"/>
      <c r="AB49" s="398"/>
      <c r="AC49" s="350"/>
      <c r="AD49" s="350"/>
      <c r="AE49" s="351"/>
      <c r="AF49" s="468"/>
      <c r="AG49" s="478"/>
    </row>
    <row r="50" spans="1:33" s="1" customFormat="1" ht="15" customHeight="1" x14ac:dyDescent="0.25">
      <c r="A50" s="365">
        <v>3</v>
      </c>
      <c r="B50" s="345">
        <v>40410</v>
      </c>
      <c r="C50" s="346" t="s">
        <v>48</v>
      </c>
      <c r="D50" s="347"/>
      <c r="E50" s="348"/>
      <c r="F50" s="348"/>
      <c r="G50" s="348"/>
      <c r="H50" s="389"/>
      <c r="I50" s="456"/>
      <c r="J50" s="347"/>
      <c r="K50" s="348"/>
      <c r="L50" s="348"/>
      <c r="M50" s="348"/>
      <c r="N50" s="389"/>
      <c r="O50" s="456"/>
      <c r="P50" s="349"/>
      <c r="Q50" s="350"/>
      <c r="R50" s="350"/>
      <c r="S50" s="350"/>
      <c r="T50" s="393"/>
      <c r="U50" s="461"/>
      <c r="V50" s="347"/>
      <c r="W50" s="348"/>
      <c r="X50" s="348"/>
      <c r="Y50" s="348"/>
      <c r="Z50" s="389"/>
      <c r="AA50" s="456"/>
      <c r="AB50" s="398"/>
      <c r="AC50" s="350"/>
      <c r="AD50" s="350"/>
      <c r="AE50" s="351"/>
      <c r="AF50" s="468"/>
      <c r="AG50" s="478"/>
    </row>
    <row r="51" spans="1:33" s="1" customFormat="1" ht="15" customHeight="1" x14ac:dyDescent="0.25">
      <c r="A51" s="365">
        <v>4</v>
      </c>
      <c r="B51" s="345">
        <v>40011</v>
      </c>
      <c r="C51" s="346" t="s">
        <v>39</v>
      </c>
      <c r="D51" s="347"/>
      <c r="E51" s="348"/>
      <c r="F51" s="348"/>
      <c r="G51" s="348"/>
      <c r="H51" s="389"/>
      <c r="I51" s="456"/>
      <c r="J51" s="347"/>
      <c r="K51" s="348"/>
      <c r="L51" s="348"/>
      <c r="M51" s="348"/>
      <c r="N51" s="389"/>
      <c r="O51" s="456"/>
      <c r="P51" s="349"/>
      <c r="Q51" s="350"/>
      <c r="R51" s="350"/>
      <c r="S51" s="350"/>
      <c r="T51" s="393"/>
      <c r="U51" s="461"/>
      <c r="V51" s="347"/>
      <c r="W51" s="348"/>
      <c r="X51" s="348"/>
      <c r="Y51" s="348"/>
      <c r="Z51" s="389"/>
      <c r="AA51" s="456"/>
      <c r="AB51" s="398"/>
      <c r="AC51" s="350"/>
      <c r="AD51" s="350"/>
      <c r="AE51" s="351"/>
      <c r="AF51" s="468"/>
      <c r="AG51" s="478"/>
    </row>
    <row r="52" spans="1:33" s="1" customFormat="1" ht="15" customHeight="1" x14ac:dyDescent="0.25">
      <c r="A52" s="365">
        <v>5</v>
      </c>
      <c r="B52" s="345">
        <v>40080</v>
      </c>
      <c r="C52" s="346" t="s">
        <v>41</v>
      </c>
      <c r="D52" s="347"/>
      <c r="E52" s="348"/>
      <c r="F52" s="348"/>
      <c r="G52" s="348"/>
      <c r="H52" s="389"/>
      <c r="I52" s="456"/>
      <c r="J52" s="347"/>
      <c r="K52" s="348"/>
      <c r="L52" s="348"/>
      <c r="M52" s="348"/>
      <c r="N52" s="389"/>
      <c r="O52" s="456"/>
      <c r="P52" s="349"/>
      <c r="Q52" s="350"/>
      <c r="R52" s="350"/>
      <c r="S52" s="350"/>
      <c r="T52" s="393"/>
      <c r="U52" s="461"/>
      <c r="V52" s="347"/>
      <c r="W52" s="348"/>
      <c r="X52" s="348"/>
      <c r="Y52" s="348"/>
      <c r="Z52" s="389"/>
      <c r="AA52" s="456"/>
      <c r="AB52" s="398"/>
      <c r="AC52" s="350"/>
      <c r="AD52" s="350"/>
      <c r="AE52" s="351"/>
      <c r="AF52" s="468"/>
      <c r="AG52" s="478"/>
    </row>
    <row r="53" spans="1:33" s="1" customFormat="1" ht="15" customHeight="1" x14ac:dyDescent="0.25">
      <c r="A53" s="365">
        <v>6</v>
      </c>
      <c r="B53" s="345">
        <v>40100</v>
      </c>
      <c r="C53" s="346" t="s">
        <v>42</v>
      </c>
      <c r="D53" s="347"/>
      <c r="E53" s="348"/>
      <c r="F53" s="348"/>
      <c r="G53" s="348"/>
      <c r="H53" s="389"/>
      <c r="I53" s="456"/>
      <c r="J53" s="347"/>
      <c r="K53" s="348"/>
      <c r="L53" s="348"/>
      <c r="M53" s="348"/>
      <c r="N53" s="389"/>
      <c r="O53" s="456"/>
      <c r="P53" s="349"/>
      <c r="Q53" s="350"/>
      <c r="R53" s="350"/>
      <c r="S53" s="350"/>
      <c r="T53" s="393"/>
      <c r="U53" s="461"/>
      <c r="V53" s="347"/>
      <c r="W53" s="348"/>
      <c r="X53" s="348"/>
      <c r="Y53" s="348"/>
      <c r="Z53" s="389"/>
      <c r="AA53" s="456"/>
      <c r="AB53" s="398"/>
      <c r="AC53" s="350"/>
      <c r="AD53" s="350"/>
      <c r="AE53" s="351"/>
      <c r="AF53" s="468"/>
      <c r="AG53" s="478"/>
    </row>
    <row r="54" spans="1:33" s="1" customFormat="1" ht="15" customHeight="1" x14ac:dyDescent="0.25">
      <c r="A54" s="365">
        <v>7</v>
      </c>
      <c r="B54" s="345">
        <v>40020</v>
      </c>
      <c r="C54" s="346" t="s">
        <v>148</v>
      </c>
      <c r="D54" s="347"/>
      <c r="E54" s="348"/>
      <c r="F54" s="348"/>
      <c r="G54" s="348"/>
      <c r="H54" s="389"/>
      <c r="I54" s="456"/>
      <c r="J54" s="347"/>
      <c r="K54" s="348"/>
      <c r="L54" s="348"/>
      <c r="M54" s="348"/>
      <c r="N54" s="389"/>
      <c r="O54" s="456"/>
      <c r="P54" s="349"/>
      <c r="Q54" s="350"/>
      <c r="R54" s="350"/>
      <c r="S54" s="350"/>
      <c r="T54" s="393"/>
      <c r="U54" s="461"/>
      <c r="V54" s="347"/>
      <c r="W54" s="348"/>
      <c r="X54" s="348"/>
      <c r="Y54" s="348"/>
      <c r="Z54" s="389"/>
      <c r="AA54" s="456"/>
      <c r="AB54" s="398"/>
      <c r="AC54" s="350"/>
      <c r="AD54" s="350"/>
      <c r="AE54" s="351"/>
      <c r="AF54" s="468"/>
      <c r="AG54" s="478"/>
    </row>
    <row r="55" spans="1:33" s="1" customFormat="1" ht="15" customHeight="1" x14ac:dyDescent="0.25">
      <c r="A55" s="365">
        <v>8</v>
      </c>
      <c r="B55" s="345">
        <v>40031</v>
      </c>
      <c r="C55" s="346" t="s">
        <v>149</v>
      </c>
      <c r="D55" s="347"/>
      <c r="E55" s="348"/>
      <c r="F55" s="348"/>
      <c r="G55" s="348"/>
      <c r="H55" s="389"/>
      <c r="I55" s="456"/>
      <c r="J55" s="347"/>
      <c r="K55" s="348"/>
      <c r="L55" s="348"/>
      <c r="M55" s="348"/>
      <c r="N55" s="389"/>
      <c r="O55" s="456"/>
      <c r="P55" s="349"/>
      <c r="Q55" s="350"/>
      <c r="R55" s="350"/>
      <c r="S55" s="350"/>
      <c r="T55" s="393"/>
      <c r="U55" s="461"/>
      <c r="V55" s="347"/>
      <c r="W55" s="348"/>
      <c r="X55" s="348"/>
      <c r="Y55" s="348"/>
      <c r="Z55" s="389"/>
      <c r="AA55" s="456"/>
      <c r="AB55" s="398"/>
      <c r="AC55" s="350"/>
      <c r="AD55" s="350"/>
      <c r="AE55" s="351"/>
      <c r="AF55" s="468"/>
      <c r="AG55" s="478"/>
    </row>
    <row r="56" spans="1:33" s="1" customFormat="1" ht="15" customHeight="1" x14ac:dyDescent="0.25">
      <c r="A56" s="365">
        <v>9</v>
      </c>
      <c r="B56" s="345">
        <v>40210</v>
      </c>
      <c r="C56" s="346" t="s">
        <v>44</v>
      </c>
      <c r="D56" s="347"/>
      <c r="E56" s="348"/>
      <c r="F56" s="348"/>
      <c r="G56" s="348"/>
      <c r="H56" s="389"/>
      <c r="I56" s="456"/>
      <c r="J56" s="347"/>
      <c r="K56" s="348"/>
      <c r="L56" s="348"/>
      <c r="M56" s="348"/>
      <c r="N56" s="389"/>
      <c r="O56" s="456"/>
      <c r="P56" s="349"/>
      <c r="Q56" s="350"/>
      <c r="R56" s="350"/>
      <c r="S56" s="350"/>
      <c r="T56" s="393"/>
      <c r="U56" s="461"/>
      <c r="V56" s="347"/>
      <c r="W56" s="348"/>
      <c r="X56" s="348"/>
      <c r="Y56" s="348"/>
      <c r="Z56" s="389"/>
      <c r="AA56" s="456"/>
      <c r="AB56" s="398"/>
      <c r="AC56" s="350"/>
      <c r="AD56" s="350"/>
      <c r="AE56" s="351"/>
      <c r="AF56" s="468"/>
      <c r="AG56" s="478"/>
    </row>
    <row r="57" spans="1:33" s="1" customFormat="1" ht="15" customHeight="1" x14ac:dyDescent="0.25">
      <c r="A57" s="365">
        <v>10</v>
      </c>
      <c r="B57" s="345">
        <v>40300</v>
      </c>
      <c r="C57" s="346" t="s">
        <v>45</v>
      </c>
      <c r="D57" s="347"/>
      <c r="E57" s="348"/>
      <c r="F57" s="348"/>
      <c r="G57" s="348"/>
      <c r="H57" s="389"/>
      <c r="I57" s="456"/>
      <c r="J57" s="347"/>
      <c r="K57" s="348"/>
      <c r="L57" s="348"/>
      <c r="M57" s="348"/>
      <c r="N57" s="389"/>
      <c r="O57" s="456"/>
      <c r="P57" s="349"/>
      <c r="Q57" s="350"/>
      <c r="R57" s="350"/>
      <c r="S57" s="350"/>
      <c r="T57" s="393"/>
      <c r="U57" s="461"/>
      <c r="V57" s="347"/>
      <c r="W57" s="348"/>
      <c r="X57" s="348"/>
      <c r="Y57" s="348"/>
      <c r="Z57" s="389"/>
      <c r="AA57" s="456"/>
      <c r="AB57" s="398"/>
      <c r="AC57" s="350"/>
      <c r="AD57" s="350"/>
      <c r="AE57" s="351"/>
      <c r="AF57" s="468"/>
      <c r="AG57" s="478"/>
    </row>
    <row r="58" spans="1:33" s="1" customFormat="1" ht="15" customHeight="1" x14ac:dyDescent="0.25">
      <c r="A58" s="365">
        <v>11</v>
      </c>
      <c r="B58" s="345">
        <v>40360</v>
      </c>
      <c r="C58" s="346" t="s">
        <v>46</v>
      </c>
      <c r="D58" s="347"/>
      <c r="E58" s="348"/>
      <c r="F58" s="348"/>
      <c r="G58" s="348"/>
      <c r="H58" s="389"/>
      <c r="I58" s="456"/>
      <c r="J58" s="347"/>
      <c r="K58" s="348"/>
      <c r="L58" s="348"/>
      <c r="M58" s="348"/>
      <c r="N58" s="389"/>
      <c r="O58" s="456"/>
      <c r="P58" s="349"/>
      <c r="Q58" s="350"/>
      <c r="R58" s="350"/>
      <c r="S58" s="350"/>
      <c r="T58" s="393"/>
      <c r="U58" s="461"/>
      <c r="V58" s="347"/>
      <c r="W58" s="348"/>
      <c r="X58" s="348"/>
      <c r="Y58" s="348"/>
      <c r="Z58" s="389"/>
      <c r="AA58" s="456"/>
      <c r="AB58" s="398"/>
      <c r="AC58" s="350"/>
      <c r="AD58" s="350"/>
      <c r="AE58" s="351"/>
      <c r="AF58" s="468"/>
      <c r="AG58" s="478"/>
    </row>
    <row r="59" spans="1:33" s="1" customFormat="1" ht="15" customHeight="1" x14ac:dyDescent="0.25">
      <c r="A59" s="365">
        <v>12</v>
      </c>
      <c r="B59" s="345">
        <v>40390</v>
      </c>
      <c r="C59" s="346" t="s">
        <v>47</v>
      </c>
      <c r="D59" s="347"/>
      <c r="E59" s="348"/>
      <c r="F59" s="348"/>
      <c r="G59" s="348"/>
      <c r="H59" s="389"/>
      <c r="I59" s="456"/>
      <c r="J59" s="347"/>
      <c r="K59" s="348"/>
      <c r="L59" s="348"/>
      <c r="M59" s="348"/>
      <c r="N59" s="389"/>
      <c r="O59" s="456"/>
      <c r="P59" s="349"/>
      <c r="Q59" s="350"/>
      <c r="R59" s="350"/>
      <c r="S59" s="350"/>
      <c r="T59" s="393"/>
      <c r="U59" s="461"/>
      <c r="V59" s="347"/>
      <c r="W59" s="348"/>
      <c r="X59" s="348"/>
      <c r="Y59" s="348"/>
      <c r="Z59" s="389"/>
      <c r="AA59" s="456"/>
      <c r="AB59" s="398"/>
      <c r="AC59" s="350"/>
      <c r="AD59" s="350"/>
      <c r="AE59" s="351"/>
      <c r="AF59" s="468"/>
      <c r="AG59" s="478"/>
    </row>
    <row r="60" spans="1:33" s="1" customFormat="1" ht="15" customHeight="1" x14ac:dyDescent="0.25">
      <c r="A60" s="365">
        <v>13</v>
      </c>
      <c r="B60" s="345">
        <v>40720</v>
      </c>
      <c r="C60" s="346" t="s">
        <v>150</v>
      </c>
      <c r="D60" s="347"/>
      <c r="E60" s="348"/>
      <c r="F60" s="348"/>
      <c r="G60" s="348"/>
      <c r="H60" s="389"/>
      <c r="I60" s="456"/>
      <c r="J60" s="347"/>
      <c r="K60" s="348"/>
      <c r="L60" s="348"/>
      <c r="M60" s="348"/>
      <c r="N60" s="389"/>
      <c r="O60" s="456"/>
      <c r="P60" s="349"/>
      <c r="Q60" s="350"/>
      <c r="R60" s="350"/>
      <c r="S60" s="350"/>
      <c r="T60" s="393"/>
      <c r="U60" s="461"/>
      <c r="V60" s="347"/>
      <c r="W60" s="348"/>
      <c r="X60" s="348"/>
      <c r="Y60" s="348"/>
      <c r="Z60" s="389"/>
      <c r="AA60" s="456"/>
      <c r="AB60" s="398"/>
      <c r="AC60" s="350"/>
      <c r="AD60" s="350"/>
      <c r="AE60" s="351"/>
      <c r="AF60" s="468"/>
      <c r="AG60" s="478"/>
    </row>
    <row r="61" spans="1:33" s="1" customFormat="1" ht="15" customHeight="1" x14ac:dyDescent="0.25">
      <c r="A61" s="365">
        <v>14</v>
      </c>
      <c r="B61" s="345">
        <v>40730</v>
      </c>
      <c r="C61" s="346" t="s">
        <v>49</v>
      </c>
      <c r="D61" s="347"/>
      <c r="E61" s="348"/>
      <c r="F61" s="348"/>
      <c r="G61" s="348"/>
      <c r="H61" s="389"/>
      <c r="I61" s="456"/>
      <c r="J61" s="347"/>
      <c r="K61" s="348"/>
      <c r="L61" s="348"/>
      <c r="M61" s="348"/>
      <c r="N61" s="389"/>
      <c r="O61" s="456"/>
      <c r="P61" s="349"/>
      <c r="Q61" s="350"/>
      <c r="R61" s="350"/>
      <c r="S61" s="350"/>
      <c r="T61" s="393"/>
      <c r="U61" s="461"/>
      <c r="V61" s="347"/>
      <c r="W61" s="348"/>
      <c r="X61" s="348"/>
      <c r="Y61" s="348"/>
      <c r="Z61" s="389"/>
      <c r="AA61" s="456"/>
      <c r="AB61" s="398"/>
      <c r="AC61" s="350"/>
      <c r="AD61" s="350"/>
      <c r="AE61" s="351"/>
      <c r="AF61" s="468"/>
      <c r="AG61" s="478"/>
    </row>
    <row r="62" spans="1:33" s="1" customFormat="1" ht="15" customHeight="1" x14ac:dyDescent="0.25">
      <c r="A62" s="365">
        <v>15</v>
      </c>
      <c r="B62" s="345">
        <v>40820</v>
      </c>
      <c r="C62" s="346" t="s">
        <v>50</v>
      </c>
      <c r="D62" s="347"/>
      <c r="E62" s="348"/>
      <c r="F62" s="348"/>
      <c r="G62" s="348"/>
      <c r="H62" s="389"/>
      <c r="I62" s="456"/>
      <c r="J62" s="347"/>
      <c r="K62" s="348"/>
      <c r="L62" s="348"/>
      <c r="M62" s="348"/>
      <c r="N62" s="389"/>
      <c r="O62" s="456"/>
      <c r="P62" s="349"/>
      <c r="Q62" s="350"/>
      <c r="R62" s="350"/>
      <c r="S62" s="350"/>
      <c r="T62" s="393"/>
      <c r="U62" s="461"/>
      <c r="V62" s="347"/>
      <c r="W62" s="348"/>
      <c r="X62" s="348"/>
      <c r="Y62" s="348"/>
      <c r="Z62" s="389"/>
      <c r="AA62" s="456"/>
      <c r="AB62" s="398"/>
      <c r="AC62" s="350"/>
      <c r="AD62" s="350"/>
      <c r="AE62" s="351"/>
      <c r="AF62" s="468"/>
      <c r="AG62" s="478"/>
    </row>
    <row r="63" spans="1:33" s="1" customFormat="1" ht="15" customHeight="1" x14ac:dyDescent="0.25">
      <c r="A63" s="365">
        <v>16</v>
      </c>
      <c r="B63" s="345">
        <v>40840</v>
      </c>
      <c r="C63" s="346" t="s">
        <v>51</v>
      </c>
      <c r="D63" s="347"/>
      <c r="E63" s="348"/>
      <c r="F63" s="348"/>
      <c r="G63" s="348"/>
      <c r="H63" s="389"/>
      <c r="I63" s="456"/>
      <c r="J63" s="347"/>
      <c r="K63" s="348"/>
      <c r="L63" s="348"/>
      <c r="M63" s="348"/>
      <c r="N63" s="389"/>
      <c r="O63" s="456"/>
      <c r="P63" s="349"/>
      <c r="Q63" s="350"/>
      <c r="R63" s="350"/>
      <c r="S63" s="350"/>
      <c r="T63" s="393"/>
      <c r="U63" s="461"/>
      <c r="V63" s="347"/>
      <c r="W63" s="348"/>
      <c r="X63" s="348"/>
      <c r="Y63" s="348"/>
      <c r="Z63" s="389"/>
      <c r="AA63" s="456"/>
      <c r="AB63" s="398"/>
      <c r="AC63" s="350"/>
      <c r="AD63" s="350"/>
      <c r="AE63" s="351"/>
      <c r="AF63" s="468"/>
      <c r="AG63" s="478"/>
    </row>
    <row r="64" spans="1:33" s="1" customFormat="1" ht="15" customHeight="1" x14ac:dyDescent="0.25">
      <c r="A64" s="365">
        <v>17</v>
      </c>
      <c r="B64" s="345">
        <v>40950</v>
      </c>
      <c r="C64" s="346" t="s">
        <v>52</v>
      </c>
      <c r="D64" s="347"/>
      <c r="E64" s="348"/>
      <c r="F64" s="348"/>
      <c r="G64" s="348"/>
      <c r="H64" s="389"/>
      <c r="I64" s="456"/>
      <c r="J64" s="347"/>
      <c r="K64" s="348"/>
      <c r="L64" s="348"/>
      <c r="M64" s="348"/>
      <c r="N64" s="389"/>
      <c r="O64" s="456"/>
      <c r="P64" s="349"/>
      <c r="Q64" s="350"/>
      <c r="R64" s="350"/>
      <c r="S64" s="350"/>
      <c r="T64" s="393"/>
      <c r="U64" s="461"/>
      <c r="V64" s="347"/>
      <c r="W64" s="348"/>
      <c r="X64" s="348"/>
      <c r="Y64" s="348"/>
      <c r="Z64" s="389"/>
      <c r="AA64" s="456"/>
      <c r="AB64" s="398"/>
      <c r="AC64" s="350"/>
      <c r="AD64" s="350"/>
      <c r="AE64" s="351"/>
      <c r="AF64" s="468"/>
      <c r="AG64" s="478"/>
    </row>
    <row r="65" spans="1:33" s="1" customFormat="1" ht="15" customHeight="1" x14ac:dyDescent="0.25">
      <c r="A65" s="365">
        <v>18</v>
      </c>
      <c r="B65" s="352">
        <v>40990</v>
      </c>
      <c r="C65" s="353" t="s">
        <v>53</v>
      </c>
      <c r="D65" s="347"/>
      <c r="E65" s="348"/>
      <c r="F65" s="348"/>
      <c r="G65" s="348"/>
      <c r="H65" s="389"/>
      <c r="I65" s="456"/>
      <c r="J65" s="347"/>
      <c r="K65" s="348"/>
      <c r="L65" s="348"/>
      <c r="M65" s="348"/>
      <c r="N65" s="389"/>
      <c r="O65" s="456"/>
      <c r="P65" s="349"/>
      <c r="Q65" s="350"/>
      <c r="R65" s="350"/>
      <c r="S65" s="350"/>
      <c r="T65" s="393"/>
      <c r="U65" s="461"/>
      <c r="V65" s="347"/>
      <c r="W65" s="348"/>
      <c r="X65" s="348"/>
      <c r="Y65" s="348"/>
      <c r="Z65" s="389"/>
      <c r="AA65" s="456"/>
      <c r="AB65" s="398"/>
      <c r="AC65" s="350"/>
      <c r="AD65" s="350"/>
      <c r="AE65" s="351"/>
      <c r="AF65" s="468"/>
      <c r="AG65" s="478"/>
    </row>
    <row r="66" spans="1:33" s="1" customFormat="1" ht="15" customHeight="1" thickBot="1" x14ac:dyDescent="0.3">
      <c r="A66" s="366">
        <v>19</v>
      </c>
      <c r="B66" s="345">
        <v>40133</v>
      </c>
      <c r="C66" s="346" t="s">
        <v>43</v>
      </c>
      <c r="D66" s="357"/>
      <c r="E66" s="358"/>
      <c r="F66" s="358"/>
      <c r="G66" s="358"/>
      <c r="H66" s="390"/>
      <c r="I66" s="457"/>
      <c r="J66" s="357"/>
      <c r="K66" s="358"/>
      <c r="L66" s="358"/>
      <c r="M66" s="358"/>
      <c r="N66" s="390"/>
      <c r="O66" s="457"/>
      <c r="P66" s="359"/>
      <c r="Q66" s="360"/>
      <c r="R66" s="360"/>
      <c r="S66" s="360"/>
      <c r="T66" s="394"/>
      <c r="U66" s="462"/>
      <c r="V66" s="357"/>
      <c r="W66" s="358"/>
      <c r="X66" s="358"/>
      <c r="Y66" s="358"/>
      <c r="Z66" s="390"/>
      <c r="AA66" s="457"/>
      <c r="AB66" s="399"/>
      <c r="AC66" s="360"/>
      <c r="AD66" s="360"/>
      <c r="AE66" s="361"/>
      <c r="AF66" s="469"/>
      <c r="AG66" s="479"/>
    </row>
    <row r="67" spans="1:33" s="1" customFormat="1" ht="15" customHeight="1" thickBot="1" x14ac:dyDescent="0.3">
      <c r="A67" s="28"/>
      <c r="B67" s="362"/>
      <c r="C67" s="363" t="s">
        <v>101</v>
      </c>
      <c r="D67" s="406">
        <f>'Немецкий-9 2018 расклад'!K68</f>
        <v>0</v>
      </c>
      <c r="E67" s="407">
        <f>'Немецкий-9 2019 расклад'!K68</f>
        <v>0</v>
      </c>
      <c r="F67" s="407">
        <f>'Немецкий-9 2020 расклад'!K68</f>
        <v>0</v>
      </c>
      <c r="G67" s="407">
        <f>'Немецкий-9 2021 расклад'!K68</f>
        <v>0</v>
      </c>
      <c r="H67" s="418">
        <f>'Немецкий-9 2022 расклад'!K67</f>
        <v>0</v>
      </c>
      <c r="I67" s="454">
        <f>'Немецкий-9 2023 расклад'!K67</f>
        <v>0</v>
      </c>
      <c r="J67" s="406">
        <f>'Немецкий-9 2018 расклад'!L68</f>
        <v>0</v>
      </c>
      <c r="K67" s="407">
        <f>'Немецкий-9 2019 расклад'!L68</f>
        <v>0</v>
      </c>
      <c r="L67" s="407">
        <f>'Немецкий-9 2020 расклад'!L68</f>
        <v>0</v>
      </c>
      <c r="M67" s="407">
        <f>'Немецкий-9 2021 расклад'!L68</f>
        <v>0</v>
      </c>
      <c r="N67" s="418">
        <f>'Немецкий-9 2022 расклад'!L67</f>
        <v>0</v>
      </c>
      <c r="O67" s="454">
        <f>'Немецкий-9 2023 расклад'!L67</f>
        <v>0</v>
      </c>
      <c r="P67" s="419">
        <f>'Немецкий-9 2018 расклад'!M68</f>
        <v>0</v>
      </c>
      <c r="Q67" s="420">
        <f>'Немецкий-9 2019 расклад'!M68</f>
        <v>0</v>
      </c>
      <c r="R67" s="420">
        <f>'Немецкий-9 2020 расклад'!M68</f>
        <v>0</v>
      </c>
      <c r="S67" s="420">
        <f>'Немецкий-9 2021 расклад'!M68</f>
        <v>0</v>
      </c>
      <c r="T67" s="421">
        <f>'Немецкий-9 2022 расклад'!M67</f>
        <v>0</v>
      </c>
      <c r="U67" s="460">
        <f>'Немецкий-9 2023 расклад'!M67</f>
        <v>0</v>
      </c>
      <c r="V67" s="406">
        <f>'Немецкий-9 2018 расклад'!N68</f>
        <v>0</v>
      </c>
      <c r="W67" s="407">
        <f>'Немецкий-9 2019 расклад'!N68</f>
        <v>0</v>
      </c>
      <c r="X67" s="407">
        <f>'Немецкий-9 2020 расклад'!N68</f>
        <v>0</v>
      </c>
      <c r="Y67" s="407">
        <f>'Немецкий-9 2021 расклад'!N68</f>
        <v>0</v>
      </c>
      <c r="Z67" s="418">
        <f>'Немецкий-9 2022 расклад'!N67</f>
        <v>0</v>
      </c>
      <c r="AA67" s="454">
        <f>'Немецкий-9 2023 расклад'!N67</f>
        <v>0</v>
      </c>
      <c r="AB67" s="422">
        <f>'Немецкий-9 2018 расклад'!O68</f>
        <v>0</v>
      </c>
      <c r="AC67" s="420">
        <f>'Немецкий-9 2019 расклад'!O68</f>
        <v>0</v>
      </c>
      <c r="AD67" s="420">
        <f>'Немецкий-9 2020 расклад'!O68</f>
        <v>0</v>
      </c>
      <c r="AE67" s="423">
        <f>'Немецкий-9 2021 расклад'!O68</f>
        <v>0</v>
      </c>
      <c r="AF67" s="466">
        <f>'Немецкий-9 2022 расклад'!O67</f>
        <v>0</v>
      </c>
      <c r="AG67" s="409">
        <f>'Немецкий-9 2023 расклад'!O67</f>
        <v>0</v>
      </c>
    </row>
    <row r="68" spans="1:33" s="1" customFormat="1" ht="15" customHeight="1" x14ac:dyDescent="0.25">
      <c r="A68" s="11">
        <v>1</v>
      </c>
      <c r="B68" s="345">
        <v>50040</v>
      </c>
      <c r="C68" s="346" t="s">
        <v>55</v>
      </c>
      <c r="D68" s="340"/>
      <c r="E68" s="341"/>
      <c r="F68" s="341"/>
      <c r="G68" s="341"/>
      <c r="H68" s="391"/>
      <c r="I68" s="455"/>
      <c r="J68" s="340"/>
      <c r="K68" s="341"/>
      <c r="L68" s="341"/>
      <c r="M68" s="341"/>
      <c r="N68" s="391"/>
      <c r="O68" s="455"/>
      <c r="P68" s="342"/>
      <c r="Q68" s="343"/>
      <c r="R68" s="343"/>
      <c r="S68" s="343"/>
      <c r="T68" s="395"/>
      <c r="U68" s="463"/>
      <c r="V68" s="340"/>
      <c r="W68" s="341"/>
      <c r="X68" s="341"/>
      <c r="Y68" s="341"/>
      <c r="Z68" s="391"/>
      <c r="AA68" s="455"/>
      <c r="AB68" s="400"/>
      <c r="AC68" s="343"/>
      <c r="AD68" s="343"/>
      <c r="AE68" s="344"/>
      <c r="AF68" s="467"/>
      <c r="AG68" s="477"/>
    </row>
    <row r="69" spans="1:33" s="1" customFormat="1" ht="15" customHeight="1" x14ac:dyDescent="0.25">
      <c r="A69" s="9">
        <v>2</v>
      </c>
      <c r="B69" s="345">
        <v>50003</v>
      </c>
      <c r="C69" s="346" t="s">
        <v>54</v>
      </c>
      <c r="D69" s="347"/>
      <c r="E69" s="348"/>
      <c r="F69" s="348"/>
      <c r="G69" s="348"/>
      <c r="H69" s="389"/>
      <c r="I69" s="456"/>
      <c r="J69" s="347"/>
      <c r="K69" s="348"/>
      <c r="L69" s="348"/>
      <c r="M69" s="348"/>
      <c r="N69" s="389"/>
      <c r="O69" s="456"/>
      <c r="P69" s="349"/>
      <c r="Q69" s="350"/>
      <c r="R69" s="350"/>
      <c r="S69" s="350"/>
      <c r="T69" s="393"/>
      <c r="U69" s="461"/>
      <c r="V69" s="347"/>
      <c r="W69" s="348"/>
      <c r="X69" s="348"/>
      <c r="Y69" s="348"/>
      <c r="Z69" s="389"/>
      <c r="AA69" s="456"/>
      <c r="AB69" s="398"/>
      <c r="AC69" s="350"/>
      <c r="AD69" s="350"/>
      <c r="AE69" s="351"/>
      <c r="AF69" s="468"/>
      <c r="AG69" s="478"/>
    </row>
    <row r="70" spans="1:33" s="1" customFormat="1" ht="15" customHeight="1" x14ac:dyDescent="0.25">
      <c r="A70" s="9">
        <v>3</v>
      </c>
      <c r="B70" s="345">
        <v>50060</v>
      </c>
      <c r="C70" s="346" t="s">
        <v>57</v>
      </c>
      <c r="D70" s="347"/>
      <c r="E70" s="348"/>
      <c r="F70" s="348"/>
      <c r="G70" s="348"/>
      <c r="H70" s="389"/>
      <c r="I70" s="456"/>
      <c r="J70" s="347"/>
      <c r="K70" s="348"/>
      <c r="L70" s="348"/>
      <c r="M70" s="348"/>
      <c r="N70" s="389"/>
      <c r="O70" s="456"/>
      <c r="P70" s="349"/>
      <c r="Q70" s="350"/>
      <c r="R70" s="350"/>
      <c r="S70" s="350"/>
      <c r="T70" s="393"/>
      <c r="U70" s="461"/>
      <c r="V70" s="347"/>
      <c r="W70" s="348"/>
      <c r="X70" s="348"/>
      <c r="Y70" s="348"/>
      <c r="Z70" s="389"/>
      <c r="AA70" s="456"/>
      <c r="AB70" s="398"/>
      <c r="AC70" s="350"/>
      <c r="AD70" s="350"/>
      <c r="AE70" s="351"/>
      <c r="AF70" s="468"/>
      <c r="AG70" s="478"/>
    </row>
    <row r="71" spans="1:33" s="1" customFormat="1" ht="15" customHeight="1" x14ac:dyDescent="0.25">
      <c r="A71" s="9">
        <v>4</v>
      </c>
      <c r="B71" s="367">
        <v>50170</v>
      </c>
      <c r="C71" s="346" t="s">
        <v>58</v>
      </c>
      <c r="D71" s="347"/>
      <c r="E71" s="348"/>
      <c r="F71" s="348"/>
      <c r="G71" s="348"/>
      <c r="H71" s="389"/>
      <c r="I71" s="456"/>
      <c r="J71" s="347"/>
      <c r="K71" s="348"/>
      <c r="L71" s="348"/>
      <c r="M71" s="348"/>
      <c r="N71" s="389"/>
      <c r="O71" s="456"/>
      <c r="P71" s="349"/>
      <c r="Q71" s="350"/>
      <c r="R71" s="350"/>
      <c r="S71" s="350"/>
      <c r="T71" s="393"/>
      <c r="U71" s="461"/>
      <c r="V71" s="347"/>
      <c r="W71" s="348"/>
      <c r="X71" s="348"/>
      <c r="Y71" s="348"/>
      <c r="Z71" s="389"/>
      <c r="AA71" s="456"/>
      <c r="AB71" s="398"/>
      <c r="AC71" s="350"/>
      <c r="AD71" s="350"/>
      <c r="AE71" s="351"/>
      <c r="AF71" s="468"/>
      <c r="AG71" s="478"/>
    </row>
    <row r="72" spans="1:33" s="1" customFormat="1" ht="15" customHeight="1" x14ac:dyDescent="0.25">
      <c r="A72" s="9">
        <v>5</v>
      </c>
      <c r="B72" s="345">
        <v>50230</v>
      </c>
      <c r="C72" s="346" t="s">
        <v>59</v>
      </c>
      <c r="D72" s="347"/>
      <c r="E72" s="348"/>
      <c r="F72" s="348"/>
      <c r="G72" s="348"/>
      <c r="H72" s="389"/>
      <c r="I72" s="456"/>
      <c r="J72" s="347"/>
      <c r="K72" s="348"/>
      <c r="L72" s="348"/>
      <c r="M72" s="348"/>
      <c r="N72" s="389"/>
      <c r="O72" s="456"/>
      <c r="P72" s="349"/>
      <c r="Q72" s="350"/>
      <c r="R72" s="350"/>
      <c r="S72" s="350"/>
      <c r="T72" s="393"/>
      <c r="U72" s="461"/>
      <c r="V72" s="347"/>
      <c r="W72" s="348"/>
      <c r="X72" s="348"/>
      <c r="Y72" s="348"/>
      <c r="Z72" s="389"/>
      <c r="AA72" s="456"/>
      <c r="AB72" s="398"/>
      <c r="AC72" s="350"/>
      <c r="AD72" s="350"/>
      <c r="AE72" s="351"/>
      <c r="AF72" s="468"/>
      <c r="AG72" s="478"/>
    </row>
    <row r="73" spans="1:33" s="1" customFormat="1" ht="15" customHeight="1" x14ac:dyDescent="0.25">
      <c r="A73" s="9">
        <v>6</v>
      </c>
      <c r="B73" s="345">
        <v>50340</v>
      </c>
      <c r="C73" s="346" t="s">
        <v>60</v>
      </c>
      <c r="D73" s="347"/>
      <c r="E73" s="348"/>
      <c r="F73" s="348"/>
      <c r="G73" s="348"/>
      <c r="H73" s="389"/>
      <c r="I73" s="456"/>
      <c r="J73" s="347"/>
      <c r="K73" s="348"/>
      <c r="L73" s="348"/>
      <c r="M73" s="348"/>
      <c r="N73" s="389"/>
      <c r="O73" s="456"/>
      <c r="P73" s="349"/>
      <c r="Q73" s="350"/>
      <c r="R73" s="350"/>
      <c r="S73" s="350"/>
      <c r="T73" s="393"/>
      <c r="U73" s="461"/>
      <c r="V73" s="347"/>
      <c r="W73" s="348"/>
      <c r="X73" s="348"/>
      <c r="Y73" s="348"/>
      <c r="Z73" s="389"/>
      <c r="AA73" s="456"/>
      <c r="AB73" s="398"/>
      <c r="AC73" s="350"/>
      <c r="AD73" s="350"/>
      <c r="AE73" s="351"/>
      <c r="AF73" s="468"/>
      <c r="AG73" s="478"/>
    </row>
    <row r="74" spans="1:33" s="1" customFormat="1" ht="15" customHeight="1" x14ac:dyDescent="0.25">
      <c r="A74" s="9">
        <v>7</v>
      </c>
      <c r="B74" s="345">
        <v>50420</v>
      </c>
      <c r="C74" s="346" t="s">
        <v>61</v>
      </c>
      <c r="D74" s="347"/>
      <c r="E74" s="348"/>
      <c r="F74" s="348"/>
      <c r="G74" s="348"/>
      <c r="H74" s="389"/>
      <c r="I74" s="456"/>
      <c r="J74" s="347"/>
      <c r="K74" s="348"/>
      <c r="L74" s="348"/>
      <c r="M74" s="348"/>
      <c r="N74" s="389"/>
      <c r="O74" s="456"/>
      <c r="P74" s="349"/>
      <c r="Q74" s="350"/>
      <c r="R74" s="350"/>
      <c r="S74" s="350"/>
      <c r="T74" s="393"/>
      <c r="U74" s="461"/>
      <c r="V74" s="347"/>
      <c r="W74" s="348"/>
      <c r="X74" s="348"/>
      <c r="Y74" s="348"/>
      <c r="Z74" s="389"/>
      <c r="AA74" s="456"/>
      <c r="AB74" s="398"/>
      <c r="AC74" s="350"/>
      <c r="AD74" s="350"/>
      <c r="AE74" s="351"/>
      <c r="AF74" s="468"/>
      <c r="AG74" s="478"/>
    </row>
    <row r="75" spans="1:33" s="1" customFormat="1" ht="15" customHeight="1" x14ac:dyDescent="0.25">
      <c r="A75" s="9">
        <v>8</v>
      </c>
      <c r="B75" s="345">
        <v>50450</v>
      </c>
      <c r="C75" s="346" t="s">
        <v>62</v>
      </c>
      <c r="D75" s="347"/>
      <c r="E75" s="348"/>
      <c r="F75" s="348"/>
      <c r="G75" s="348"/>
      <c r="H75" s="389"/>
      <c r="I75" s="456"/>
      <c r="J75" s="347"/>
      <c r="K75" s="348"/>
      <c r="L75" s="348"/>
      <c r="M75" s="348"/>
      <c r="N75" s="389"/>
      <c r="O75" s="456"/>
      <c r="P75" s="349"/>
      <c r="Q75" s="350"/>
      <c r="R75" s="350"/>
      <c r="S75" s="350"/>
      <c r="T75" s="393"/>
      <c r="U75" s="461"/>
      <c r="V75" s="347"/>
      <c r="W75" s="348"/>
      <c r="X75" s="348"/>
      <c r="Y75" s="348"/>
      <c r="Z75" s="389"/>
      <c r="AA75" s="456"/>
      <c r="AB75" s="398"/>
      <c r="AC75" s="350"/>
      <c r="AD75" s="350"/>
      <c r="AE75" s="351"/>
      <c r="AF75" s="468"/>
      <c r="AG75" s="478"/>
    </row>
    <row r="76" spans="1:33" s="1" customFormat="1" ht="15" customHeight="1" x14ac:dyDescent="0.25">
      <c r="A76" s="9">
        <v>9</v>
      </c>
      <c r="B76" s="345">
        <v>50620</v>
      </c>
      <c r="C76" s="346" t="s">
        <v>63</v>
      </c>
      <c r="D76" s="347"/>
      <c r="E76" s="348"/>
      <c r="F76" s="348"/>
      <c r="G76" s="348"/>
      <c r="H76" s="389"/>
      <c r="I76" s="456"/>
      <c r="J76" s="347"/>
      <c r="K76" s="348"/>
      <c r="L76" s="348"/>
      <c r="M76" s="348"/>
      <c r="N76" s="389"/>
      <c r="O76" s="456"/>
      <c r="P76" s="349"/>
      <c r="Q76" s="350"/>
      <c r="R76" s="350"/>
      <c r="S76" s="350"/>
      <c r="T76" s="393"/>
      <c r="U76" s="461"/>
      <c r="V76" s="347"/>
      <c r="W76" s="348"/>
      <c r="X76" s="348"/>
      <c r="Y76" s="348"/>
      <c r="Z76" s="389"/>
      <c r="AA76" s="456"/>
      <c r="AB76" s="398"/>
      <c r="AC76" s="350"/>
      <c r="AD76" s="350"/>
      <c r="AE76" s="351"/>
      <c r="AF76" s="468"/>
      <c r="AG76" s="478"/>
    </row>
    <row r="77" spans="1:33" s="1" customFormat="1" ht="15" customHeight="1" x14ac:dyDescent="0.25">
      <c r="A77" s="9">
        <v>10</v>
      </c>
      <c r="B77" s="345">
        <v>50760</v>
      </c>
      <c r="C77" s="346" t="s">
        <v>64</v>
      </c>
      <c r="D77" s="347"/>
      <c r="E77" s="348"/>
      <c r="F77" s="348"/>
      <c r="G77" s="348"/>
      <c r="H77" s="389"/>
      <c r="I77" s="456"/>
      <c r="J77" s="347"/>
      <c r="K77" s="348"/>
      <c r="L77" s="348"/>
      <c r="M77" s="348"/>
      <c r="N77" s="389"/>
      <c r="O77" s="456"/>
      <c r="P77" s="349"/>
      <c r="Q77" s="350"/>
      <c r="R77" s="350"/>
      <c r="S77" s="350"/>
      <c r="T77" s="393"/>
      <c r="U77" s="461"/>
      <c r="V77" s="347"/>
      <c r="W77" s="348"/>
      <c r="X77" s="348"/>
      <c r="Y77" s="348"/>
      <c r="Z77" s="389"/>
      <c r="AA77" s="456"/>
      <c r="AB77" s="398"/>
      <c r="AC77" s="350"/>
      <c r="AD77" s="350"/>
      <c r="AE77" s="351"/>
      <c r="AF77" s="468"/>
      <c r="AG77" s="478"/>
    </row>
    <row r="78" spans="1:33" s="1" customFormat="1" ht="15" customHeight="1" x14ac:dyDescent="0.25">
      <c r="A78" s="9">
        <v>11</v>
      </c>
      <c r="B78" s="345">
        <v>50780</v>
      </c>
      <c r="C78" s="346" t="s">
        <v>65</v>
      </c>
      <c r="D78" s="347"/>
      <c r="E78" s="348"/>
      <c r="F78" s="348"/>
      <c r="G78" s="348"/>
      <c r="H78" s="389"/>
      <c r="I78" s="456"/>
      <c r="J78" s="347"/>
      <c r="K78" s="348"/>
      <c r="L78" s="348"/>
      <c r="M78" s="348"/>
      <c r="N78" s="389"/>
      <c r="O78" s="456"/>
      <c r="P78" s="349"/>
      <c r="Q78" s="350"/>
      <c r="R78" s="350"/>
      <c r="S78" s="350"/>
      <c r="T78" s="393"/>
      <c r="U78" s="461"/>
      <c r="V78" s="347"/>
      <c r="W78" s="348"/>
      <c r="X78" s="348"/>
      <c r="Y78" s="348"/>
      <c r="Z78" s="389"/>
      <c r="AA78" s="456"/>
      <c r="AB78" s="398"/>
      <c r="AC78" s="350"/>
      <c r="AD78" s="350"/>
      <c r="AE78" s="351"/>
      <c r="AF78" s="468"/>
      <c r="AG78" s="478"/>
    </row>
    <row r="79" spans="1:33" s="1" customFormat="1" ht="15" customHeight="1" x14ac:dyDescent="0.25">
      <c r="A79" s="9">
        <v>12</v>
      </c>
      <c r="B79" s="345">
        <v>50930</v>
      </c>
      <c r="C79" s="346" t="s">
        <v>66</v>
      </c>
      <c r="D79" s="347"/>
      <c r="E79" s="348"/>
      <c r="F79" s="348"/>
      <c r="G79" s="348"/>
      <c r="H79" s="389"/>
      <c r="I79" s="456"/>
      <c r="J79" s="347"/>
      <c r="K79" s="348"/>
      <c r="L79" s="348"/>
      <c r="M79" s="348"/>
      <c r="N79" s="389"/>
      <c r="O79" s="456"/>
      <c r="P79" s="349"/>
      <c r="Q79" s="350"/>
      <c r="R79" s="350"/>
      <c r="S79" s="350"/>
      <c r="T79" s="393"/>
      <c r="U79" s="461"/>
      <c r="V79" s="347"/>
      <c r="W79" s="348"/>
      <c r="X79" s="348"/>
      <c r="Y79" s="348"/>
      <c r="Z79" s="389"/>
      <c r="AA79" s="456"/>
      <c r="AB79" s="398"/>
      <c r="AC79" s="350"/>
      <c r="AD79" s="350"/>
      <c r="AE79" s="351"/>
      <c r="AF79" s="468"/>
      <c r="AG79" s="478"/>
    </row>
    <row r="80" spans="1:33" s="1" customFormat="1" ht="15" customHeight="1" x14ac:dyDescent="0.25">
      <c r="A80" s="10">
        <v>13</v>
      </c>
      <c r="B80" s="352">
        <v>51370</v>
      </c>
      <c r="C80" s="353" t="s">
        <v>67</v>
      </c>
      <c r="D80" s="347"/>
      <c r="E80" s="348"/>
      <c r="F80" s="348"/>
      <c r="G80" s="348"/>
      <c r="H80" s="389"/>
      <c r="I80" s="456"/>
      <c r="J80" s="347"/>
      <c r="K80" s="348"/>
      <c r="L80" s="348"/>
      <c r="M80" s="348"/>
      <c r="N80" s="389"/>
      <c r="O80" s="456"/>
      <c r="P80" s="349"/>
      <c r="Q80" s="350"/>
      <c r="R80" s="350"/>
      <c r="S80" s="350"/>
      <c r="T80" s="393"/>
      <c r="U80" s="461"/>
      <c r="V80" s="347"/>
      <c r="W80" s="348"/>
      <c r="X80" s="348"/>
      <c r="Y80" s="348"/>
      <c r="Z80" s="389"/>
      <c r="AA80" s="456"/>
      <c r="AB80" s="398"/>
      <c r="AC80" s="350"/>
      <c r="AD80" s="350"/>
      <c r="AE80" s="351"/>
      <c r="AF80" s="468"/>
      <c r="AG80" s="478"/>
    </row>
    <row r="81" spans="1:33" s="1" customFormat="1" ht="15" customHeight="1" thickBot="1" x14ac:dyDescent="0.3">
      <c r="A81" s="10">
        <v>14</v>
      </c>
      <c r="B81" s="352">
        <v>51400</v>
      </c>
      <c r="C81" s="353" t="s">
        <v>152</v>
      </c>
      <c r="D81" s="357"/>
      <c r="E81" s="358"/>
      <c r="F81" s="358"/>
      <c r="G81" s="358"/>
      <c r="H81" s="390"/>
      <c r="I81" s="457"/>
      <c r="J81" s="357"/>
      <c r="K81" s="358"/>
      <c r="L81" s="358"/>
      <c r="M81" s="358"/>
      <c r="N81" s="390"/>
      <c r="O81" s="457"/>
      <c r="P81" s="359"/>
      <c r="Q81" s="360"/>
      <c r="R81" s="360"/>
      <c r="S81" s="360"/>
      <c r="T81" s="394"/>
      <c r="U81" s="462"/>
      <c r="V81" s="357"/>
      <c r="W81" s="358"/>
      <c r="X81" s="358"/>
      <c r="Y81" s="358"/>
      <c r="Z81" s="390"/>
      <c r="AA81" s="457"/>
      <c r="AB81" s="399"/>
      <c r="AC81" s="360"/>
      <c r="AD81" s="360"/>
      <c r="AE81" s="361"/>
      <c r="AF81" s="469"/>
      <c r="AG81" s="479"/>
    </row>
    <row r="82" spans="1:33" s="1" customFormat="1" ht="15" customHeight="1" thickBot="1" x14ac:dyDescent="0.3">
      <c r="A82" s="28"/>
      <c r="B82" s="362"/>
      <c r="C82" s="363" t="s">
        <v>102</v>
      </c>
      <c r="D82" s="406">
        <f>'Немецкий-9 2018 расклад'!K83</f>
        <v>0</v>
      </c>
      <c r="E82" s="407">
        <f>'Немецкий-9 2019 расклад'!K83</f>
        <v>0</v>
      </c>
      <c r="F82" s="407">
        <f>'Немецкий-9 2020 расклад'!K83</f>
        <v>0</v>
      </c>
      <c r="G82" s="407">
        <f>'Немецкий-9 2021 расклад'!K83</f>
        <v>0</v>
      </c>
      <c r="H82" s="418">
        <f>'Немецкий-9 2022 расклад'!K82</f>
        <v>0</v>
      </c>
      <c r="I82" s="454">
        <f>'Немецкий-9 2023 расклад'!K82</f>
        <v>1</v>
      </c>
      <c r="J82" s="406">
        <f>'Немецкий-9 2018 расклад'!L83</f>
        <v>0</v>
      </c>
      <c r="K82" s="407">
        <f>'Немецкий-9 2019 расклад'!L83</f>
        <v>0</v>
      </c>
      <c r="L82" s="407">
        <f>'Немецкий-9 2020 расклад'!L83</f>
        <v>0</v>
      </c>
      <c r="M82" s="407">
        <f>'Немецкий-9 2021 расклад'!L83</f>
        <v>0</v>
      </c>
      <c r="N82" s="418">
        <f>'Немецкий-9 2022 расклад'!L82</f>
        <v>0</v>
      </c>
      <c r="O82" s="454">
        <f>'Немецкий-9 2023 расклад'!L82</f>
        <v>0</v>
      </c>
      <c r="P82" s="419">
        <f>'Немецкий-9 2018 расклад'!M83</f>
        <v>0</v>
      </c>
      <c r="Q82" s="420">
        <f>'Немецкий-9 2019 расклад'!M83</f>
        <v>0</v>
      </c>
      <c r="R82" s="420">
        <f>'Немецкий-9 2020 расклад'!M83</f>
        <v>0</v>
      </c>
      <c r="S82" s="420">
        <f>'Немецкий-9 2021 расклад'!M83</f>
        <v>0</v>
      </c>
      <c r="T82" s="421">
        <f>'Немецкий-9 2022 расклад'!M82</f>
        <v>0</v>
      </c>
      <c r="U82" s="460">
        <f>'Немецкий-9 2023 расклад'!M82</f>
        <v>0</v>
      </c>
      <c r="V82" s="406">
        <f>'Немецкий-9 2018 расклад'!N83</f>
        <v>0</v>
      </c>
      <c r="W82" s="407">
        <f>'Немецкий-9 2019 расклад'!N83</f>
        <v>0</v>
      </c>
      <c r="X82" s="407">
        <f>'Немецкий-9 2020 расклад'!N83</f>
        <v>0</v>
      </c>
      <c r="Y82" s="407">
        <f>'Немецкий-9 2021 расклад'!N83</f>
        <v>0</v>
      </c>
      <c r="Z82" s="418">
        <f>'Немецкий-9 2022 расклад'!N82</f>
        <v>0</v>
      </c>
      <c r="AA82" s="454">
        <f>'Немецкий-9 2023 расклад'!N82</f>
        <v>0</v>
      </c>
      <c r="AB82" s="422">
        <f>'Немецкий-9 2018 расклад'!O83</f>
        <v>0</v>
      </c>
      <c r="AC82" s="420">
        <f>'Немецкий-9 2019 расклад'!O83</f>
        <v>0</v>
      </c>
      <c r="AD82" s="420">
        <f>'Немецкий-9 2020 расклад'!O83</f>
        <v>0</v>
      </c>
      <c r="AE82" s="423">
        <f>'Немецкий-9 2021 расклад'!O83</f>
        <v>0</v>
      </c>
      <c r="AF82" s="466">
        <f>'Немецкий-9 2022 расклад'!O82</f>
        <v>0</v>
      </c>
      <c r="AG82" s="409">
        <f>'Немецкий-9 2023 расклад'!O82</f>
        <v>0</v>
      </c>
    </row>
    <row r="83" spans="1:33" s="1" customFormat="1" ht="15" customHeight="1" x14ac:dyDescent="0.25">
      <c r="A83" s="364">
        <v>1</v>
      </c>
      <c r="B83" s="368">
        <v>60010</v>
      </c>
      <c r="C83" s="346" t="s">
        <v>151</v>
      </c>
      <c r="D83" s="340"/>
      <c r="E83" s="341"/>
      <c r="F83" s="341"/>
      <c r="G83" s="341"/>
      <c r="H83" s="391"/>
      <c r="I83" s="455"/>
      <c r="J83" s="340"/>
      <c r="K83" s="341"/>
      <c r="L83" s="341"/>
      <c r="M83" s="341"/>
      <c r="N83" s="391"/>
      <c r="O83" s="455"/>
      <c r="P83" s="342"/>
      <c r="Q83" s="343"/>
      <c r="R83" s="343"/>
      <c r="S83" s="343"/>
      <c r="T83" s="395"/>
      <c r="U83" s="463"/>
      <c r="V83" s="340"/>
      <c r="W83" s="341"/>
      <c r="X83" s="341"/>
      <c r="Y83" s="341"/>
      <c r="Z83" s="391"/>
      <c r="AA83" s="455"/>
      <c r="AB83" s="400"/>
      <c r="AC83" s="343"/>
      <c r="AD83" s="343"/>
      <c r="AE83" s="344"/>
      <c r="AF83" s="467"/>
      <c r="AG83" s="477"/>
    </row>
    <row r="84" spans="1:33" s="1" customFormat="1" ht="15" customHeight="1" x14ac:dyDescent="0.25">
      <c r="A84" s="365">
        <v>2</v>
      </c>
      <c r="B84" s="345">
        <v>60020</v>
      </c>
      <c r="C84" s="346" t="s">
        <v>69</v>
      </c>
      <c r="D84" s="347"/>
      <c r="E84" s="348"/>
      <c r="F84" s="348"/>
      <c r="G84" s="348"/>
      <c r="H84" s="389"/>
      <c r="I84" s="456"/>
      <c r="J84" s="347"/>
      <c r="K84" s="348"/>
      <c r="L84" s="348"/>
      <c r="M84" s="348"/>
      <c r="N84" s="389"/>
      <c r="O84" s="456"/>
      <c r="P84" s="349"/>
      <c r="Q84" s="350"/>
      <c r="R84" s="350"/>
      <c r="S84" s="350"/>
      <c r="T84" s="393"/>
      <c r="U84" s="461"/>
      <c r="V84" s="347"/>
      <c r="W84" s="348"/>
      <c r="X84" s="348"/>
      <c r="Y84" s="348"/>
      <c r="Z84" s="389"/>
      <c r="AA84" s="456"/>
      <c r="AB84" s="398"/>
      <c r="AC84" s="350"/>
      <c r="AD84" s="350"/>
      <c r="AE84" s="351"/>
      <c r="AF84" s="468"/>
      <c r="AG84" s="478"/>
    </row>
    <row r="85" spans="1:33" s="1" customFormat="1" ht="15" customHeight="1" x14ac:dyDescent="0.25">
      <c r="A85" s="365">
        <v>3</v>
      </c>
      <c r="B85" s="345">
        <v>60050</v>
      </c>
      <c r="C85" s="346" t="s">
        <v>70</v>
      </c>
      <c r="D85" s="347"/>
      <c r="E85" s="348"/>
      <c r="F85" s="348"/>
      <c r="G85" s="348"/>
      <c r="H85" s="389"/>
      <c r="I85" s="456">
        <f>'Немецкий-9 2023 расклад'!K85</f>
        <v>1</v>
      </c>
      <c r="J85" s="347"/>
      <c r="K85" s="348"/>
      <c r="L85" s="348"/>
      <c r="M85" s="348"/>
      <c r="N85" s="389"/>
      <c r="O85" s="456">
        <f>'Немецкий-9 2023 расклад'!L85</f>
        <v>0</v>
      </c>
      <c r="P85" s="349"/>
      <c r="Q85" s="350"/>
      <c r="R85" s="350"/>
      <c r="S85" s="350"/>
      <c r="T85" s="393"/>
      <c r="U85" s="461">
        <f>'Немецкий-9 2023 расклад'!M85</f>
        <v>0</v>
      </c>
      <c r="V85" s="347"/>
      <c r="W85" s="348"/>
      <c r="X85" s="348"/>
      <c r="Y85" s="348"/>
      <c r="Z85" s="389"/>
      <c r="AA85" s="456">
        <f>'Немецкий-9 2023 расклад'!N85</f>
        <v>0</v>
      </c>
      <c r="AB85" s="398"/>
      <c r="AC85" s="350"/>
      <c r="AD85" s="350"/>
      <c r="AE85" s="351"/>
      <c r="AF85" s="468"/>
      <c r="AG85" s="478">
        <f>'Немецкий-9 2023 расклад'!O85</f>
        <v>0</v>
      </c>
    </row>
    <row r="86" spans="1:33" s="1" customFormat="1" ht="15" customHeight="1" x14ac:dyDescent="0.25">
      <c r="A86" s="365">
        <v>4</v>
      </c>
      <c r="B86" s="345">
        <v>60070</v>
      </c>
      <c r="C86" s="346" t="s">
        <v>71</v>
      </c>
      <c r="D86" s="347"/>
      <c r="E86" s="348"/>
      <c r="F86" s="348"/>
      <c r="G86" s="348"/>
      <c r="H86" s="389"/>
      <c r="I86" s="456"/>
      <c r="J86" s="347"/>
      <c r="K86" s="348"/>
      <c r="L86" s="348"/>
      <c r="M86" s="348"/>
      <c r="N86" s="389"/>
      <c r="O86" s="456"/>
      <c r="P86" s="349"/>
      <c r="Q86" s="350"/>
      <c r="R86" s="350"/>
      <c r="S86" s="350"/>
      <c r="T86" s="393"/>
      <c r="U86" s="461"/>
      <c r="V86" s="347"/>
      <c r="W86" s="348"/>
      <c r="X86" s="348"/>
      <c r="Y86" s="348"/>
      <c r="Z86" s="389"/>
      <c r="AA86" s="456"/>
      <c r="AB86" s="398"/>
      <c r="AC86" s="350"/>
      <c r="AD86" s="350"/>
      <c r="AE86" s="351"/>
      <c r="AF86" s="468"/>
      <c r="AG86" s="478"/>
    </row>
    <row r="87" spans="1:33" s="1" customFormat="1" ht="15" customHeight="1" x14ac:dyDescent="0.25">
      <c r="A87" s="365">
        <v>5</v>
      </c>
      <c r="B87" s="345">
        <v>60180</v>
      </c>
      <c r="C87" s="346" t="s">
        <v>72</v>
      </c>
      <c r="D87" s="347"/>
      <c r="E87" s="348"/>
      <c r="F87" s="348"/>
      <c r="G87" s="348"/>
      <c r="H87" s="389"/>
      <c r="I87" s="456"/>
      <c r="J87" s="347"/>
      <c r="K87" s="348"/>
      <c r="L87" s="348"/>
      <c r="M87" s="348"/>
      <c r="N87" s="389"/>
      <c r="O87" s="456"/>
      <c r="P87" s="349"/>
      <c r="Q87" s="350"/>
      <c r="R87" s="350"/>
      <c r="S87" s="350"/>
      <c r="T87" s="393"/>
      <c r="U87" s="461"/>
      <c r="V87" s="347"/>
      <c r="W87" s="348"/>
      <c r="X87" s="348"/>
      <c r="Y87" s="348"/>
      <c r="Z87" s="389"/>
      <c r="AA87" s="456"/>
      <c r="AB87" s="398"/>
      <c r="AC87" s="350"/>
      <c r="AD87" s="350"/>
      <c r="AE87" s="351"/>
      <c r="AF87" s="468"/>
      <c r="AG87" s="478"/>
    </row>
    <row r="88" spans="1:33" s="1" customFormat="1" ht="15" customHeight="1" x14ac:dyDescent="0.25">
      <c r="A88" s="365">
        <v>6</v>
      </c>
      <c r="B88" s="345">
        <v>60240</v>
      </c>
      <c r="C88" s="346" t="s">
        <v>73</v>
      </c>
      <c r="D88" s="347"/>
      <c r="E88" s="348"/>
      <c r="F88" s="348"/>
      <c r="G88" s="348"/>
      <c r="H88" s="389"/>
      <c r="I88" s="456"/>
      <c r="J88" s="347"/>
      <c r="K88" s="348"/>
      <c r="L88" s="348"/>
      <c r="M88" s="348"/>
      <c r="N88" s="389"/>
      <c r="O88" s="456"/>
      <c r="P88" s="349"/>
      <c r="Q88" s="350"/>
      <c r="R88" s="350"/>
      <c r="S88" s="350"/>
      <c r="T88" s="393"/>
      <c r="U88" s="461"/>
      <c r="V88" s="347"/>
      <c r="W88" s="348"/>
      <c r="X88" s="348"/>
      <c r="Y88" s="348"/>
      <c r="Z88" s="389"/>
      <c r="AA88" s="456"/>
      <c r="AB88" s="398"/>
      <c r="AC88" s="350"/>
      <c r="AD88" s="350"/>
      <c r="AE88" s="351"/>
      <c r="AF88" s="468"/>
      <c r="AG88" s="478"/>
    </row>
    <row r="89" spans="1:33" s="1" customFormat="1" ht="15" customHeight="1" x14ac:dyDescent="0.25">
      <c r="A89" s="365">
        <v>7</v>
      </c>
      <c r="B89" s="345">
        <v>60560</v>
      </c>
      <c r="C89" s="346" t="s">
        <v>74</v>
      </c>
      <c r="D89" s="347"/>
      <c r="E89" s="348"/>
      <c r="F89" s="348"/>
      <c r="G89" s="348"/>
      <c r="H89" s="389"/>
      <c r="I89" s="456"/>
      <c r="J89" s="347"/>
      <c r="K89" s="348"/>
      <c r="L89" s="348"/>
      <c r="M89" s="348"/>
      <c r="N89" s="389"/>
      <c r="O89" s="456"/>
      <c r="P89" s="349"/>
      <c r="Q89" s="350"/>
      <c r="R89" s="350"/>
      <c r="S89" s="350"/>
      <c r="T89" s="393"/>
      <c r="U89" s="461"/>
      <c r="V89" s="347"/>
      <c r="W89" s="348"/>
      <c r="X89" s="348"/>
      <c r="Y89" s="348"/>
      <c r="Z89" s="389"/>
      <c r="AA89" s="456"/>
      <c r="AB89" s="398"/>
      <c r="AC89" s="350"/>
      <c r="AD89" s="350"/>
      <c r="AE89" s="351"/>
      <c r="AF89" s="468"/>
      <c r="AG89" s="478"/>
    </row>
    <row r="90" spans="1:33" s="1" customFormat="1" ht="15" customHeight="1" x14ac:dyDescent="0.25">
      <c r="A90" s="365">
        <v>8</v>
      </c>
      <c r="B90" s="345">
        <v>60660</v>
      </c>
      <c r="C90" s="346" t="s">
        <v>75</v>
      </c>
      <c r="D90" s="347"/>
      <c r="E90" s="348"/>
      <c r="F90" s="348"/>
      <c r="G90" s="348"/>
      <c r="H90" s="389"/>
      <c r="I90" s="456"/>
      <c r="J90" s="347"/>
      <c r="K90" s="348"/>
      <c r="L90" s="348"/>
      <c r="M90" s="348"/>
      <c r="N90" s="389"/>
      <c r="O90" s="456"/>
      <c r="P90" s="349"/>
      <c r="Q90" s="350"/>
      <c r="R90" s="350"/>
      <c r="S90" s="350"/>
      <c r="T90" s="393"/>
      <c r="U90" s="461"/>
      <c r="V90" s="347"/>
      <c r="W90" s="348"/>
      <c r="X90" s="348"/>
      <c r="Y90" s="348"/>
      <c r="Z90" s="389"/>
      <c r="AA90" s="456"/>
      <c r="AB90" s="398"/>
      <c r="AC90" s="350"/>
      <c r="AD90" s="350"/>
      <c r="AE90" s="351"/>
      <c r="AF90" s="468"/>
      <c r="AG90" s="478"/>
    </row>
    <row r="91" spans="1:33" s="1" customFormat="1" ht="15" customHeight="1" x14ac:dyDescent="0.25">
      <c r="A91" s="365">
        <v>9</v>
      </c>
      <c r="B91" s="369">
        <v>60001</v>
      </c>
      <c r="C91" s="370" t="s">
        <v>68</v>
      </c>
      <c r="D91" s="347"/>
      <c r="E91" s="348"/>
      <c r="F91" s="348"/>
      <c r="G91" s="348"/>
      <c r="H91" s="389"/>
      <c r="I91" s="456"/>
      <c r="J91" s="347"/>
      <c r="K91" s="348"/>
      <c r="L91" s="348"/>
      <c r="M91" s="348"/>
      <c r="N91" s="389"/>
      <c r="O91" s="456"/>
      <c r="P91" s="349"/>
      <c r="Q91" s="350"/>
      <c r="R91" s="350"/>
      <c r="S91" s="350"/>
      <c r="T91" s="393"/>
      <c r="U91" s="461"/>
      <c r="V91" s="347"/>
      <c r="W91" s="348"/>
      <c r="X91" s="348"/>
      <c r="Y91" s="348"/>
      <c r="Z91" s="389"/>
      <c r="AA91" s="456"/>
      <c r="AB91" s="398"/>
      <c r="AC91" s="350"/>
      <c r="AD91" s="350"/>
      <c r="AE91" s="351"/>
      <c r="AF91" s="468"/>
      <c r="AG91" s="478"/>
    </row>
    <row r="92" spans="1:33" s="1" customFormat="1" ht="15" customHeight="1" x14ac:dyDescent="0.25">
      <c r="A92" s="365">
        <v>10</v>
      </c>
      <c r="B92" s="345">
        <v>60850</v>
      </c>
      <c r="C92" s="346" t="s">
        <v>77</v>
      </c>
      <c r="D92" s="347"/>
      <c r="E92" s="348"/>
      <c r="F92" s="348"/>
      <c r="G92" s="348"/>
      <c r="H92" s="389"/>
      <c r="I92" s="456"/>
      <c r="J92" s="347"/>
      <c r="K92" s="348"/>
      <c r="L92" s="348"/>
      <c r="M92" s="348"/>
      <c r="N92" s="389"/>
      <c r="O92" s="456"/>
      <c r="P92" s="349"/>
      <c r="Q92" s="350"/>
      <c r="R92" s="350"/>
      <c r="S92" s="350"/>
      <c r="T92" s="393"/>
      <c r="U92" s="461"/>
      <c r="V92" s="347"/>
      <c r="W92" s="348"/>
      <c r="X92" s="348"/>
      <c r="Y92" s="348"/>
      <c r="Z92" s="389"/>
      <c r="AA92" s="456"/>
      <c r="AB92" s="398"/>
      <c r="AC92" s="350"/>
      <c r="AD92" s="350"/>
      <c r="AE92" s="351"/>
      <c r="AF92" s="468"/>
      <c r="AG92" s="478"/>
    </row>
    <row r="93" spans="1:33" s="1" customFormat="1" ht="15" customHeight="1" x14ac:dyDescent="0.25">
      <c r="A93" s="365">
        <v>11</v>
      </c>
      <c r="B93" s="345">
        <v>60910</v>
      </c>
      <c r="C93" s="346" t="s">
        <v>78</v>
      </c>
      <c r="D93" s="347"/>
      <c r="E93" s="348"/>
      <c r="F93" s="348"/>
      <c r="G93" s="348"/>
      <c r="H93" s="389"/>
      <c r="I93" s="456"/>
      <c r="J93" s="347"/>
      <c r="K93" s="348"/>
      <c r="L93" s="348"/>
      <c r="M93" s="348"/>
      <c r="N93" s="389"/>
      <c r="O93" s="456"/>
      <c r="P93" s="349"/>
      <c r="Q93" s="350"/>
      <c r="R93" s="350"/>
      <c r="S93" s="350"/>
      <c r="T93" s="393"/>
      <c r="U93" s="461"/>
      <c r="V93" s="347"/>
      <c r="W93" s="348"/>
      <c r="X93" s="348"/>
      <c r="Y93" s="348"/>
      <c r="Z93" s="389"/>
      <c r="AA93" s="456"/>
      <c r="AB93" s="398"/>
      <c r="AC93" s="350"/>
      <c r="AD93" s="350"/>
      <c r="AE93" s="351"/>
      <c r="AF93" s="468"/>
      <c r="AG93" s="478"/>
    </row>
    <row r="94" spans="1:33" s="1" customFormat="1" ht="15" customHeight="1" x14ac:dyDescent="0.25">
      <c r="A94" s="365">
        <v>12</v>
      </c>
      <c r="B94" s="345">
        <v>60980</v>
      </c>
      <c r="C94" s="346" t="s">
        <v>79</v>
      </c>
      <c r="D94" s="347"/>
      <c r="E94" s="348"/>
      <c r="F94" s="348"/>
      <c r="G94" s="348"/>
      <c r="H94" s="389"/>
      <c r="I94" s="456"/>
      <c r="J94" s="347"/>
      <c r="K94" s="348"/>
      <c r="L94" s="348"/>
      <c r="M94" s="348"/>
      <c r="N94" s="389"/>
      <c r="O94" s="456"/>
      <c r="P94" s="349"/>
      <c r="Q94" s="350"/>
      <c r="R94" s="350"/>
      <c r="S94" s="350"/>
      <c r="T94" s="393"/>
      <c r="U94" s="461"/>
      <c r="V94" s="347"/>
      <c r="W94" s="348"/>
      <c r="X94" s="348"/>
      <c r="Y94" s="348"/>
      <c r="Z94" s="389"/>
      <c r="AA94" s="456"/>
      <c r="AB94" s="398"/>
      <c r="AC94" s="350"/>
      <c r="AD94" s="350"/>
      <c r="AE94" s="351"/>
      <c r="AF94" s="468"/>
      <c r="AG94" s="478"/>
    </row>
    <row r="95" spans="1:33" s="1" customFormat="1" ht="15" customHeight="1" x14ac:dyDescent="0.25">
      <c r="A95" s="365">
        <v>13</v>
      </c>
      <c r="B95" s="345">
        <v>61080</v>
      </c>
      <c r="C95" s="346" t="s">
        <v>80</v>
      </c>
      <c r="D95" s="347"/>
      <c r="E95" s="348"/>
      <c r="F95" s="348"/>
      <c r="G95" s="348"/>
      <c r="H95" s="389"/>
      <c r="I95" s="456"/>
      <c r="J95" s="347"/>
      <c r="K95" s="348"/>
      <c r="L95" s="348"/>
      <c r="M95" s="348"/>
      <c r="N95" s="389"/>
      <c r="O95" s="456"/>
      <c r="P95" s="349"/>
      <c r="Q95" s="350"/>
      <c r="R95" s="350"/>
      <c r="S95" s="350"/>
      <c r="T95" s="393"/>
      <c r="U95" s="461"/>
      <c r="V95" s="347"/>
      <c r="W95" s="348"/>
      <c r="X95" s="348"/>
      <c r="Y95" s="348"/>
      <c r="Z95" s="389"/>
      <c r="AA95" s="456"/>
      <c r="AB95" s="398"/>
      <c r="AC95" s="350"/>
      <c r="AD95" s="350"/>
      <c r="AE95" s="351"/>
      <c r="AF95" s="468"/>
      <c r="AG95" s="478"/>
    </row>
    <row r="96" spans="1:33" s="1" customFormat="1" ht="15" customHeight="1" x14ac:dyDescent="0.25">
      <c r="A96" s="365">
        <v>14</v>
      </c>
      <c r="B96" s="345">
        <v>61150</v>
      </c>
      <c r="C96" s="346" t="s">
        <v>81</v>
      </c>
      <c r="D96" s="347"/>
      <c r="E96" s="348"/>
      <c r="F96" s="348"/>
      <c r="G96" s="348"/>
      <c r="H96" s="389"/>
      <c r="I96" s="456"/>
      <c r="J96" s="347"/>
      <c r="K96" s="348"/>
      <c r="L96" s="348"/>
      <c r="M96" s="348"/>
      <c r="N96" s="389"/>
      <c r="O96" s="456"/>
      <c r="P96" s="349"/>
      <c r="Q96" s="350"/>
      <c r="R96" s="350"/>
      <c r="S96" s="350"/>
      <c r="T96" s="393"/>
      <c r="U96" s="461"/>
      <c r="V96" s="347"/>
      <c r="W96" s="348"/>
      <c r="X96" s="348"/>
      <c r="Y96" s="348"/>
      <c r="Z96" s="389"/>
      <c r="AA96" s="456"/>
      <c r="AB96" s="398"/>
      <c r="AC96" s="350"/>
      <c r="AD96" s="350"/>
      <c r="AE96" s="351"/>
      <c r="AF96" s="468"/>
      <c r="AG96" s="478"/>
    </row>
    <row r="97" spans="1:33" s="1" customFormat="1" ht="15" customHeight="1" x14ac:dyDescent="0.25">
      <c r="A97" s="365">
        <v>15</v>
      </c>
      <c r="B97" s="345">
        <v>61210</v>
      </c>
      <c r="C97" s="346" t="s">
        <v>82</v>
      </c>
      <c r="D97" s="347"/>
      <c r="E97" s="348"/>
      <c r="F97" s="348"/>
      <c r="G97" s="348"/>
      <c r="H97" s="389"/>
      <c r="I97" s="456"/>
      <c r="J97" s="347"/>
      <c r="K97" s="348"/>
      <c r="L97" s="348"/>
      <c r="M97" s="348"/>
      <c r="N97" s="389"/>
      <c r="O97" s="456"/>
      <c r="P97" s="349"/>
      <c r="Q97" s="350"/>
      <c r="R97" s="350"/>
      <c r="S97" s="350"/>
      <c r="T97" s="393"/>
      <c r="U97" s="461"/>
      <c r="V97" s="347"/>
      <c r="W97" s="348"/>
      <c r="X97" s="348"/>
      <c r="Y97" s="348"/>
      <c r="Z97" s="389"/>
      <c r="AA97" s="456"/>
      <c r="AB97" s="398"/>
      <c r="AC97" s="350"/>
      <c r="AD97" s="350"/>
      <c r="AE97" s="351"/>
      <c r="AF97" s="468"/>
      <c r="AG97" s="478"/>
    </row>
    <row r="98" spans="1:33" s="1" customFormat="1" ht="15" customHeight="1" x14ac:dyDescent="0.25">
      <c r="A98" s="365">
        <v>16</v>
      </c>
      <c r="B98" s="345">
        <v>61290</v>
      </c>
      <c r="C98" s="346" t="s">
        <v>83</v>
      </c>
      <c r="D98" s="347"/>
      <c r="E98" s="348"/>
      <c r="F98" s="348"/>
      <c r="G98" s="348"/>
      <c r="H98" s="389"/>
      <c r="I98" s="456"/>
      <c r="J98" s="347"/>
      <c r="K98" s="348"/>
      <c r="L98" s="348"/>
      <c r="M98" s="348"/>
      <c r="N98" s="389"/>
      <c r="O98" s="456"/>
      <c r="P98" s="349"/>
      <c r="Q98" s="350"/>
      <c r="R98" s="350"/>
      <c r="S98" s="350"/>
      <c r="T98" s="393"/>
      <c r="U98" s="461"/>
      <c r="V98" s="347"/>
      <c r="W98" s="348"/>
      <c r="X98" s="348"/>
      <c r="Y98" s="348"/>
      <c r="Z98" s="389"/>
      <c r="AA98" s="456"/>
      <c r="AB98" s="398"/>
      <c r="AC98" s="350"/>
      <c r="AD98" s="350"/>
      <c r="AE98" s="351"/>
      <c r="AF98" s="468"/>
      <c r="AG98" s="478"/>
    </row>
    <row r="99" spans="1:33" s="1" customFormat="1" ht="15" customHeight="1" x14ac:dyDescent="0.25">
      <c r="A99" s="365">
        <v>17</v>
      </c>
      <c r="B99" s="345">
        <v>61340</v>
      </c>
      <c r="C99" s="346" t="s">
        <v>84</v>
      </c>
      <c r="D99" s="347"/>
      <c r="E99" s="348"/>
      <c r="F99" s="348"/>
      <c r="G99" s="348"/>
      <c r="H99" s="389"/>
      <c r="I99" s="456"/>
      <c r="J99" s="347"/>
      <c r="K99" s="348"/>
      <c r="L99" s="348"/>
      <c r="M99" s="348"/>
      <c r="N99" s="389"/>
      <c r="O99" s="456"/>
      <c r="P99" s="349"/>
      <c r="Q99" s="350"/>
      <c r="R99" s="350"/>
      <c r="S99" s="350"/>
      <c r="T99" s="393"/>
      <c r="U99" s="461"/>
      <c r="V99" s="347"/>
      <c r="W99" s="348"/>
      <c r="X99" s="348"/>
      <c r="Y99" s="348"/>
      <c r="Z99" s="389"/>
      <c r="AA99" s="456"/>
      <c r="AB99" s="398"/>
      <c r="AC99" s="350"/>
      <c r="AD99" s="350"/>
      <c r="AE99" s="351"/>
      <c r="AF99" s="468"/>
      <c r="AG99" s="478"/>
    </row>
    <row r="100" spans="1:33" s="1" customFormat="1" ht="15" customHeight="1" x14ac:dyDescent="0.25">
      <c r="A100" s="365">
        <v>18</v>
      </c>
      <c r="B100" s="345">
        <v>61390</v>
      </c>
      <c r="C100" s="346" t="s">
        <v>85</v>
      </c>
      <c r="D100" s="347"/>
      <c r="E100" s="348"/>
      <c r="F100" s="348"/>
      <c r="G100" s="348"/>
      <c r="H100" s="389"/>
      <c r="I100" s="456"/>
      <c r="J100" s="347"/>
      <c r="K100" s="348"/>
      <c r="L100" s="348"/>
      <c r="M100" s="348"/>
      <c r="N100" s="389"/>
      <c r="O100" s="456"/>
      <c r="P100" s="349"/>
      <c r="Q100" s="350"/>
      <c r="R100" s="350"/>
      <c r="S100" s="350"/>
      <c r="T100" s="393"/>
      <c r="U100" s="461"/>
      <c r="V100" s="347"/>
      <c r="W100" s="348"/>
      <c r="X100" s="348"/>
      <c r="Y100" s="348"/>
      <c r="Z100" s="389"/>
      <c r="AA100" s="456"/>
      <c r="AB100" s="398"/>
      <c r="AC100" s="350"/>
      <c r="AD100" s="350"/>
      <c r="AE100" s="351"/>
      <c r="AF100" s="468"/>
      <c r="AG100" s="478"/>
    </row>
    <row r="101" spans="1:33" s="1" customFormat="1" ht="15" customHeight="1" x14ac:dyDescent="0.25">
      <c r="A101" s="364">
        <v>19</v>
      </c>
      <c r="B101" s="345">
        <v>61410</v>
      </c>
      <c r="C101" s="346" t="s">
        <v>86</v>
      </c>
      <c r="D101" s="347"/>
      <c r="E101" s="348"/>
      <c r="F101" s="348"/>
      <c r="G101" s="348"/>
      <c r="H101" s="389"/>
      <c r="I101" s="456"/>
      <c r="J101" s="347"/>
      <c r="K101" s="348"/>
      <c r="L101" s="348"/>
      <c r="M101" s="348"/>
      <c r="N101" s="389"/>
      <c r="O101" s="456"/>
      <c r="P101" s="349"/>
      <c r="Q101" s="350"/>
      <c r="R101" s="350"/>
      <c r="S101" s="350"/>
      <c r="T101" s="393"/>
      <c r="U101" s="461"/>
      <c r="V101" s="347"/>
      <c r="W101" s="348"/>
      <c r="X101" s="348"/>
      <c r="Y101" s="348"/>
      <c r="Z101" s="389"/>
      <c r="AA101" s="456"/>
      <c r="AB101" s="398"/>
      <c r="AC101" s="350"/>
      <c r="AD101" s="350"/>
      <c r="AE101" s="351"/>
      <c r="AF101" s="468"/>
      <c r="AG101" s="478"/>
    </row>
    <row r="102" spans="1:33" s="1" customFormat="1" ht="15" customHeight="1" x14ac:dyDescent="0.25">
      <c r="A102" s="11">
        <v>20</v>
      </c>
      <c r="B102" s="345">
        <v>61430</v>
      </c>
      <c r="C102" s="346" t="s">
        <v>106</v>
      </c>
      <c r="D102" s="347"/>
      <c r="E102" s="348"/>
      <c r="F102" s="348"/>
      <c r="G102" s="348"/>
      <c r="H102" s="389"/>
      <c r="I102" s="456"/>
      <c r="J102" s="347"/>
      <c r="K102" s="348"/>
      <c r="L102" s="348"/>
      <c r="M102" s="348"/>
      <c r="N102" s="389"/>
      <c r="O102" s="456"/>
      <c r="P102" s="349"/>
      <c r="Q102" s="350"/>
      <c r="R102" s="350"/>
      <c r="S102" s="350"/>
      <c r="T102" s="393"/>
      <c r="U102" s="461"/>
      <c r="V102" s="347"/>
      <c r="W102" s="348"/>
      <c r="X102" s="348"/>
      <c r="Y102" s="348"/>
      <c r="Z102" s="389"/>
      <c r="AA102" s="456"/>
      <c r="AB102" s="398"/>
      <c r="AC102" s="350"/>
      <c r="AD102" s="350"/>
      <c r="AE102" s="351"/>
      <c r="AF102" s="468"/>
      <c r="AG102" s="478"/>
    </row>
    <row r="103" spans="1:33" s="1" customFormat="1" ht="15" customHeight="1" x14ac:dyDescent="0.25">
      <c r="A103" s="9">
        <v>21</v>
      </c>
      <c r="B103" s="345">
        <v>61440</v>
      </c>
      <c r="C103" s="346" t="s">
        <v>87</v>
      </c>
      <c r="D103" s="347"/>
      <c r="E103" s="348"/>
      <c r="F103" s="348"/>
      <c r="G103" s="348"/>
      <c r="H103" s="389"/>
      <c r="I103" s="456"/>
      <c r="J103" s="347"/>
      <c r="K103" s="348"/>
      <c r="L103" s="348"/>
      <c r="M103" s="348"/>
      <c r="N103" s="389"/>
      <c r="O103" s="456"/>
      <c r="P103" s="349"/>
      <c r="Q103" s="350"/>
      <c r="R103" s="350"/>
      <c r="S103" s="350"/>
      <c r="T103" s="393"/>
      <c r="U103" s="461"/>
      <c r="V103" s="347"/>
      <c r="W103" s="348"/>
      <c r="X103" s="348"/>
      <c r="Y103" s="348"/>
      <c r="Z103" s="389"/>
      <c r="AA103" s="456"/>
      <c r="AB103" s="398"/>
      <c r="AC103" s="350"/>
      <c r="AD103" s="350"/>
      <c r="AE103" s="351"/>
      <c r="AF103" s="468"/>
      <c r="AG103" s="478"/>
    </row>
    <row r="104" spans="1:33" s="1" customFormat="1" ht="15" customHeight="1" x14ac:dyDescent="0.25">
      <c r="A104" s="9">
        <v>22</v>
      </c>
      <c r="B104" s="345">
        <v>61450</v>
      </c>
      <c r="C104" s="346" t="s">
        <v>105</v>
      </c>
      <c r="D104" s="347"/>
      <c r="E104" s="348"/>
      <c r="F104" s="348"/>
      <c r="G104" s="348"/>
      <c r="H104" s="389"/>
      <c r="I104" s="456"/>
      <c r="J104" s="347"/>
      <c r="K104" s="348"/>
      <c r="L104" s="348"/>
      <c r="M104" s="348"/>
      <c r="N104" s="389"/>
      <c r="O104" s="456"/>
      <c r="P104" s="349"/>
      <c r="Q104" s="350"/>
      <c r="R104" s="350"/>
      <c r="S104" s="350"/>
      <c r="T104" s="393"/>
      <c r="U104" s="461"/>
      <c r="V104" s="347"/>
      <c r="W104" s="348"/>
      <c r="X104" s="348"/>
      <c r="Y104" s="348"/>
      <c r="Z104" s="389"/>
      <c r="AA104" s="456"/>
      <c r="AB104" s="398"/>
      <c r="AC104" s="350"/>
      <c r="AD104" s="350"/>
      <c r="AE104" s="351"/>
      <c r="AF104" s="468"/>
      <c r="AG104" s="478"/>
    </row>
    <row r="105" spans="1:33" s="1" customFormat="1" ht="15" customHeight="1" x14ac:dyDescent="0.25">
      <c r="A105" s="9">
        <v>23</v>
      </c>
      <c r="B105" s="345">
        <v>61470</v>
      </c>
      <c r="C105" s="346" t="s">
        <v>88</v>
      </c>
      <c r="D105" s="347"/>
      <c r="E105" s="348"/>
      <c r="F105" s="348"/>
      <c r="G105" s="348"/>
      <c r="H105" s="389"/>
      <c r="I105" s="456"/>
      <c r="J105" s="347"/>
      <c r="K105" s="348"/>
      <c r="L105" s="348"/>
      <c r="M105" s="348"/>
      <c r="N105" s="389"/>
      <c r="O105" s="456"/>
      <c r="P105" s="349"/>
      <c r="Q105" s="350"/>
      <c r="R105" s="350"/>
      <c r="S105" s="350"/>
      <c r="T105" s="393"/>
      <c r="U105" s="461"/>
      <c r="V105" s="347"/>
      <c r="W105" s="348"/>
      <c r="X105" s="348"/>
      <c r="Y105" s="348"/>
      <c r="Z105" s="389"/>
      <c r="AA105" s="456"/>
      <c r="AB105" s="398"/>
      <c r="AC105" s="350"/>
      <c r="AD105" s="350"/>
      <c r="AE105" s="351"/>
      <c r="AF105" s="468"/>
      <c r="AG105" s="478"/>
    </row>
    <row r="106" spans="1:33" s="1" customFormat="1" ht="15" customHeight="1" x14ac:dyDescent="0.25">
      <c r="A106" s="9">
        <v>24</v>
      </c>
      <c r="B106" s="345">
        <v>61490</v>
      </c>
      <c r="C106" s="346" t="s">
        <v>107</v>
      </c>
      <c r="D106" s="347"/>
      <c r="E106" s="348"/>
      <c r="F106" s="348"/>
      <c r="G106" s="348"/>
      <c r="H106" s="389"/>
      <c r="I106" s="456"/>
      <c r="J106" s="347"/>
      <c r="K106" s="348"/>
      <c r="L106" s="348"/>
      <c r="M106" s="348"/>
      <c r="N106" s="389"/>
      <c r="O106" s="456"/>
      <c r="P106" s="349"/>
      <c r="Q106" s="350"/>
      <c r="R106" s="350"/>
      <c r="S106" s="350"/>
      <c r="T106" s="393"/>
      <c r="U106" s="461"/>
      <c r="V106" s="347"/>
      <c r="W106" s="348"/>
      <c r="X106" s="348"/>
      <c r="Y106" s="348"/>
      <c r="Z106" s="389"/>
      <c r="AA106" s="456"/>
      <c r="AB106" s="398"/>
      <c r="AC106" s="350"/>
      <c r="AD106" s="350"/>
      <c r="AE106" s="351"/>
      <c r="AF106" s="468"/>
      <c r="AG106" s="478"/>
    </row>
    <row r="107" spans="1:33" s="1" customFormat="1" ht="15" customHeight="1" x14ac:dyDescent="0.25">
      <c r="A107" s="9">
        <v>25</v>
      </c>
      <c r="B107" s="345">
        <v>61500</v>
      </c>
      <c r="C107" s="346" t="s">
        <v>108</v>
      </c>
      <c r="D107" s="347"/>
      <c r="E107" s="348"/>
      <c r="F107" s="348"/>
      <c r="G107" s="348"/>
      <c r="H107" s="389"/>
      <c r="I107" s="456"/>
      <c r="J107" s="347"/>
      <c r="K107" s="348"/>
      <c r="L107" s="348"/>
      <c r="M107" s="348"/>
      <c r="N107" s="389"/>
      <c r="O107" s="456"/>
      <c r="P107" s="349"/>
      <c r="Q107" s="350"/>
      <c r="R107" s="350"/>
      <c r="S107" s="350"/>
      <c r="T107" s="393"/>
      <c r="U107" s="461"/>
      <c r="V107" s="347"/>
      <c r="W107" s="348"/>
      <c r="X107" s="348"/>
      <c r="Y107" s="348"/>
      <c r="Z107" s="389"/>
      <c r="AA107" s="456"/>
      <c r="AB107" s="398"/>
      <c r="AC107" s="350"/>
      <c r="AD107" s="350"/>
      <c r="AE107" s="351"/>
      <c r="AF107" s="468"/>
      <c r="AG107" s="478"/>
    </row>
    <row r="108" spans="1:33" s="1" customFormat="1" ht="15" customHeight="1" x14ac:dyDescent="0.25">
      <c r="A108" s="9">
        <v>26</v>
      </c>
      <c r="B108" s="345">
        <v>61510</v>
      </c>
      <c r="C108" s="346" t="s">
        <v>89</v>
      </c>
      <c r="D108" s="347"/>
      <c r="E108" s="348"/>
      <c r="F108" s="348"/>
      <c r="G108" s="348"/>
      <c r="H108" s="389"/>
      <c r="I108" s="456"/>
      <c r="J108" s="347"/>
      <c r="K108" s="348"/>
      <c r="L108" s="348"/>
      <c r="M108" s="348"/>
      <c r="N108" s="389"/>
      <c r="O108" s="456"/>
      <c r="P108" s="349"/>
      <c r="Q108" s="350"/>
      <c r="R108" s="350"/>
      <c r="S108" s="350"/>
      <c r="T108" s="393"/>
      <c r="U108" s="461"/>
      <c r="V108" s="347"/>
      <c r="W108" s="348"/>
      <c r="X108" s="348"/>
      <c r="Y108" s="348"/>
      <c r="Z108" s="389"/>
      <c r="AA108" s="456"/>
      <c r="AB108" s="398"/>
      <c r="AC108" s="350"/>
      <c r="AD108" s="350"/>
      <c r="AE108" s="351"/>
      <c r="AF108" s="468"/>
      <c r="AG108" s="478"/>
    </row>
    <row r="109" spans="1:33" s="1" customFormat="1" ht="15" customHeight="1" x14ac:dyDescent="0.25">
      <c r="A109" s="9">
        <v>27</v>
      </c>
      <c r="B109" s="352">
        <v>61520</v>
      </c>
      <c r="C109" s="353" t="s">
        <v>109</v>
      </c>
      <c r="D109" s="347"/>
      <c r="E109" s="348"/>
      <c r="F109" s="348"/>
      <c r="G109" s="348"/>
      <c r="H109" s="389"/>
      <c r="I109" s="456"/>
      <c r="J109" s="347"/>
      <c r="K109" s="348"/>
      <c r="L109" s="348"/>
      <c r="M109" s="348"/>
      <c r="N109" s="389"/>
      <c r="O109" s="456"/>
      <c r="P109" s="349"/>
      <c r="Q109" s="350"/>
      <c r="R109" s="350"/>
      <c r="S109" s="350"/>
      <c r="T109" s="393"/>
      <c r="U109" s="461"/>
      <c r="V109" s="347"/>
      <c r="W109" s="348"/>
      <c r="X109" s="348"/>
      <c r="Y109" s="348"/>
      <c r="Z109" s="389"/>
      <c r="AA109" s="456"/>
      <c r="AB109" s="398"/>
      <c r="AC109" s="350"/>
      <c r="AD109" s="350"/>
      <c r="AE109" s="351"/>
      <c r="AF109" s="468"/>
      <c r="AG109" s="478"/>
    </row>
    <row r="110" spans="1:33" s="1" customFormat="1" ht="15" customHeight="1" x14ac:dyDescent="0.25">
      <c r="A110" s="9">
        <v>28</v>
      </c>
      <c r="B110" s="352">
        <v>61540</v>
      </c>
      <c r="C110" s="353" t="s">
        <v>103</v>
      </c>
      <c r="D110" s="347"/>
      <c r="E110" s="348"/>
      <c r="F110" s="348"/>
      <c r="G110" s="348"/>
      <c r="H110" s="389"/>
      <c r="I110" s="456"/>
      <c r="J110" s="347"/>
      <c r="K110" s="348"/>
      <c r="L110" s="348"/>
      <c r="M110" s="348"/>
      <c r="N110" s="389"/>
      <c r="O110" s="456"/>
      <c r="P110" s="349"/>
      <c r="Q110" s="350"/>
      <c r="R110" s="350"/>
      <c r="S110" s="350"/>
      <c r="T110" s="393"/>
      <c r="U110" s="461"/>
      <c r="V110" s="347"/>
      <c r="W110" s="348"/>
      <c r="X110" s="348"/>
      <c r="Y110" s="348"/>
      <c r="Z110" s="389"/>
      <c r="AA110" s="456"/>
      <c r="AB110" s="398"/>
      <c r="AC110" s="350"/>
      <c r="AD110" s="350"/>
      <c r="AE110" s="351"/>
      <c r="AF110" s="468"/>
      <c r="AG110" s="478"/>
    </row>
    <row r="111" spans="1:33" s="1" customFormat="1" ht="15" customHeight="1" x14ac:dyDescent="0.25">
      <c r="A111" s="10">
        <v>29</v>
      </c>
      <c r="B111" s="352">
        <v>61560</v>
      </c>
      <c r="C111" s="353" t="s">
        <v>113</v>
      </c>
      <c r="D111" s="347"/>
      <c r="E111" s="348"/>
      <c r="F111" s="348"/>
      <c r="G111" s="348"/>
      <c r="H111" s="389"/>
      <c r="I111" s="456"/>
      <c r="J111" s="347"/>
      <c r="K111" s="348"/>
      <c r="L111" s="348"/>
      <c r="M111" s="348"/>
      <c r="N111" s="389"/>
      <c r="O111" s="456"/>
      <c r="P111" s="397"/>
      <c r="Q111" s="348"/>
      <c r="R111" s="350"/>
      <c r="S111" s="350"/>
      <c r="T111" s="393"/>
      <c r="U111" s="461"/>
      <c r="V111" s="347"/>
      <c r="W111" s="348"/>
      <c r="X111" s="348"/>
      <c r="Y111" s="348"/>
      <c r="Z111" s="389"/>
      <c r="AA111" s="456"/>
      <c r="AB111" s="347"/>
      <c r="AC111" s="348"/>
      <c r="AD111" s="350"/>
      <c r="AE111" s="351"/>
      <c r="AF111" s="468"/>
      <c r="AG111" s="478"/>
    </row>
    <row r="112" spans="1:33" s="1" customFormat="1" ht="15" customHeight="1" thickBot="1" x14ac:dyDescent="0.3">
      <c r="A112" s="10">
        <v>30</v>
      </c>
      <c r="B112" s="352">
        <v>61570</v>
      </c>
      <c r="C112" s="353" t="s">
        <v>122</v>
      </c>
      <c r="D112" s="347"/>
      <c r="E112" s="348"/>
      <c r="F112" s="358"/>
      <c r="G112" s="358"/>
      <c r="H112" s="390"/>
      <c r="I112" s="457"/>
      <c r="J112" s="357"/>
      <c r="K112" s="358"/>
      <c r="L112" s="358"/>
      <c r="M112" s="358"/>
      <c r="N112" s="390"/>
      <c r="O112" s="457"/>
      <c r="P112" s="397"/>
      <c r="Q112" s="348"/>
      <c r="R112" s="360"/>
      <c r="S112" s="360"/>
      <c r="T112" s="394"/>
      <c r="U112" s="462"/>
      <c r="V112" s="347"/>
      <c r="W112" s="348"/>
      <c r="X112" s="358"/>
      <c r="Y112" s="358"/>
      <c r="Z112" s="390"/>
      <c r="AA112" s="457"/>
      <c r="AB112" s="357"/>
      <c r="AC112" s="358"/>
      <c r="AD112" s="360"/>
      <c r="AE112" s="361"/>
      <c r="AF112" s="469"/>
      <c r="AG112" s="479"/>
    </row>
    <row r="113" spans="1:33" s="1" customFormat="1" ht="15" customHeight="1" thickBot="1" x14ac:dyDescent="0.3">
      <c r="A113" s="371"/>
      <c r="B113" s="372"/>
      <c r="C113" s="363" t="s">
        <v>104</v>
      </c>
      <c r="D113" s="406">
        <f>'Немецкий-9 2018 расклад'!K115</f>
        <v>0</v>
      </c>
      <c r="E113" s="407">
        <f>'Немецкий-9 2019 расклад'!K115</f>
        <v>0</v>
      </c>
      <c r="F113" s="407">
        <f>'Немецкий-9 2020 расклад'!K115</f>
        <v>0</v>
      </c>
      <c r="G113" s="407">
        <f>'Немецкий-9 2021 расклад'!K115</f>
        <v>0</v>
      </c>
      <c r="H113" s="418">
        <f>'Немецкий-9 2022 расклад'!K114</f>
        <v>0</v>
      </c>
      <c r="I113" s="454">
        <f>'Немецкий-9 2023 расклад'!K113</f>
        <v>0</v>
      </c>
      <c r="J113" s="406">
        <f>'Немецкий-9 2018 расклад'!L115</f>
        <v>0</v>
      </c>
      <c r="K113" s="407">
        <f>'Немецкий-9 2019 расклад'!L115</f>
        <v>0</v>
      </c>
      <c r="L113" s="407">
        <f>'Немецкий-9 2020 расклад'!L115</f>
        <v>0</v>
      </c>
      <c r="M113" s="407">
        <f>'Немецкий-9 2021 расклад'!L115</f>
        <v>0</v>
      </c>
      <c r="N113" s="418">
        <f>'Немецкий-9 2022 расклад'!L114</f>
        <v>0</v>
      </c>
      <c r="O113" s="454">
        <f>'Немецкий-9 2023 расклад'!L113</f>
        <v>0</v>
      </c>
      <c r="P113" s="419">
        <f>'Немецкий-9 2018 расклад'!M115</f>
        <v>0</v>
      </c>
      <c r="Q113" s="420">
        <f>'Немецкий-9 2019 расклад'!M115</f>
        <v>0</v>
      </c>
      <c r="R113" s="420">
        <f>'Немецкий-9 2020 расклад'!M115</f>
        <v>0</v>
      </c>
      <c r="S113" s="420">
        <f>'Немецкий-9 2021 расклад'!M115</f>
        <v>0</v>
      </c>
      <c r="T113" s="421">
        <f>'Немецкий-9 2022 расклад'!M114</f>
        <v>0</v>
      </c>
      <c r="U113" s="460">
        <f>'Немецкий-9 2023 расклад'!M113</f>
        <v>0</v>
      </c>
      <c r="V113" s="406">
        <f>'Немецкий-9 2018 расклад'!N115</f>
        <v>0</v>
      </c>
      <c r="W113" s="407">
        <f>'Немецкий-9 2019 расклад'!N115</f>
        <v>0</v>
      </c>
      <c r="X113" s="407">
        <f>'Немецкий-9 2020 расклад'!N115</f>
        <v>0</v>
      </c>
      <c r="Y113" s="407">
        <f>'Немецкий-9 2021 расклад'!N115</f>
        <v>0</v>
      </c>
      <c r="Z113" s="418">
        <f>'Немецкий-9 2022 расклад'!N114</f>
        <v>0</v>
      </c>
      <c r="AA113" s="454">
        <f>'Немецкий-9 2023 расклад'!N113</f>
        <v>0</v>
      </c>
      <c r="AB113" s="422">
        <f>'Немецкий-9 2018 расклад'!O115</f>
        <v>0</v>
      </c>
      <c r="AC113" s="420">
        <f>'Немецкий-9 2019 расклад'!O115</f>
        <v>0</v>
      </c>
      <c r="AD113" s="420">
        <f>'Немецкий-9 2020 расклад'!O115</f>
        <v>0</v>
      </c>
      <c r="AE113" s="423">
        <f>'Немецкий-9 2021 расклад'!O115</f>
        <v>0</v>
      </c>
      <c r="AF113" s="466">
        <f>'Немецкий-9 2022 расклад'!O114</f>
        <v>0</v>
      </c>
      <c r="AG113" s="409">
        <f>'Немецкий-9 2023 расклад'!O113</f>
        <v>0</v>
      </c>
    </row>
    <row r="114" spans="1:33" s="1" customFormat="1" ht="15" customHeight="1" x14ac:dyDescent="0.25">
      <c r="A114" s="7">
        <v>1</v>
      </c>
      <c r="B114" s="338">
        <v>70020</v>
      </c>
      <c r="C114" s="339" t="s">
        <v>90</v>
      </c>
      <c r="D114" s="340"/>
      <c r="E114" s="341"/>
      <c r="F114" s="341"/>
      <c r="G114" s="341"/>
      <c r="H114" s="391"/>
      <c r="I114" s="455"/>
      <c r="J114" s="340"/>
      <c r="K114" s="341"/>
      <c r="L114" s="341"/>
      <c r="M114" s="341"/>
      <c r="N114" s="391"/>
      <c r="O114" s="455"/>
      <c r="P114" s="342"/>
      <c r="Q114" s="343"/>
      <c r="R114" s="343"/>
      <c r="S114" s="343"/>
      <c r="T114" s="395"/>
      <c r="U114" s="463"/>
      <c r="V114" s="340"/>
      <c r="W114" s="341"/>
      <c r="X114" s="341"/>
      <c r="Y114" s="341"/>
      <c r="Z114" s="391"/>
      <c r="AA114" s="455"/>
      <c r="AB114" s="400"/>
      <c r="AC114" s="343"/>
      <c r="AD114" s="343"/>
      <c r="AE114" s="344"/>
      <c r="AF114" s="467"/>
      <c r="AG114" s="477"/>
    </row>
    <row r="115" spans="1:33" s="1" customFormat="1" ht="15" customHeight="1" x14ac:dyDescent="0.25">
      <c r="A115" s="11">
        <v>2</v>
      </c>
      <c r="B115" s="345">
        <v>70110</v>
      </c>
      <c r="C115" s="346" t="s">
        <v>93</v>
      </c>
      <c r="D115" s="347"/>
      <c r="E115" s="348"/>
      <c r="F115" s="348"/>
      <c r="G115" s="348"/>
      <c r="H115" s="389"/>
      <c r="I115" s="456"/>
      <c r="J115" s="347"/>
      <c r="K115" s="348"/>
      <c r="L115" s="348"/>
      <c r="M115" s="348"/>
      <c r="N115" s="389"/>
      <c r="O115" s="456"/>
      <c r="P115" s="349"/>
      <c r="Q115" s="350"/>
      <c r="R115" s="350"/>
      <c r="S115" s="350"/>
      <c r="T115" s="393"/>
      <c r="U115" s="461"/>
      <c r="V115" s="347"/>
      <c r="W115" s="348"/>
      <c r="X115" s="348"/>
      <c r="Y115" s="348"/>
      <c r="Z115" s="389"/>
      <c r="AA115" s="456"/>
      <c r="AB115" s="398"/>
      <c r="AC115" s="350"/>
      <c r="AD115" s="350"/>
      <c r="AE115" s="351"/>
      <c r="AF115" s="468"/>
      <c r="AG115" s="478"/>
    </row>
    <row r="116" spans="1:33" s="1" customFormat="1" ht="15" customHeight="1" x14ac:dyDescent="0.25">
      <c r="A116" s="9">
        <v>3</v>
      </c>
      <c r="B116" s="345">
        <v>70021</v>
      </c>
      <c r="C116" s="346" t="s">
        <v>91</v>
      </c>
      <c r="D116" s="347"/>
      <c r="E116" s="348"/>
      <c r="F116" s="348"/>
      <c r="G116" s="348"/>
      <c r="H116" s="389"/>
      <c r="I116" s="456"/>
      <c r="J116" s="347"/>
      <c r="K116" s="348"/>
      <c r="L116" s="348"/>
      <c r="M116" s="348"/>
      <c r="N116" s="389"/>
      <c r="O116" s="456"/>
      <c r="P116" s="349"/>
      <c r="Q116" s="350"/>
      <c r="R116" s="350"/>
      <c r="S116" s="350"/>
      <c r="T116" s="393"/>
      <c r="U116" s="461"/>
      <c r="V116" s="347"/>
      <c r="W116" s="348"/>
      <c r="X116" s="348"/>
      <c r="Y116" s="348"/>
      <c r="Z116" s="389"/>
      <c r="AA116" s="456"/>
      <c r="AB116" s="398"/>
      <c r="AC116" s="350"/>
      <c r="AD116" s="350"/>
      <c r="AE116" s="351"/>
      <c r="AF116" s="468"/>
      <c r="AG116" s="478"/>
    </row>
    <row r="117" spans="1:33" s="1" customFormat="1" ht="15" customHeight="1" x14ac:dyDescent="0.25">
      <c r="A117" s="9">
        <v>4</v>
      </c>
      <c r="B117" s="345">
        <v>70040</v>
      </c>
      <c r="C117" s="346" t="s">
        <v>92</v>
      </c>
      <c r="D117" s="347"/>
      <c r="E117" s="348"/>
      <c r="F117" s="348"/>
      <c r="G117" s="348"/>
      <c r="H117" s="389"/>
      <c r="I117" s="456"/>
      <c r="J117" s="347"/>
      <c r="K117" s="348"/>
      <c r="L117" s="348"/>
      <c r="M117" s="348"/>
      <c r="N117" s="389"/>
      <c r="O117" s="456"/>
      <c r="P117" s="349"/>
      <c r="Q117" s="350"/>
      <c r="R117" s="350"/>
      <c r="S117" s="350"/>
      <c r="T117" s="393"/>
      <c r="U117" s="461"/>
      <c r="V117" s="347"/>
      <c r="W117" s="348"/>
      <c r="X117" s="348"/>
      <c r="Y117" s="348"/>
      <c r="Z117" s="389"/>
      <c r="AA117" s="456"/>
      <c r="AB117" s="398"/>
      <c r="AC117" s="350"/>
      <c r="AD117" s="350"/>
      <c r="AE117" s="351"/>
      <c r="AF117" s="468"/>
      <c r="AG117" s="478"/>
    </row>
    <row r="118" spans="1:33" s="1" customFormat="1" ht="15" customHeight="1" x14ac:dyDescent="0.25">
      <c r="A118" s="9">
        <v>5</v>
      </c>
      <c r="B118" s="345">
        <v>70100</v>
      </c>
      <c r="C118" s="346" t="s">
        <v>123</v>
      </c>
      <c r="D118" s="347"/>
      <c r="E118" s="348"/>
      <c r="F118" s="348"/>
      <c r="G118" s="348"/>
      <c r="H118" s="389"/>
      <c r="I118" s="456"/>
      <c r="J118" s="347"/>
      <c r="K118" s="348"/>
      <c r="L118" s="348"/>
      <c r="M118" s="348"/>
      <c r="N118" s="389"/>
      <c r="O118" s="456"/>
      <c r="P118" s="349"/>
      <c r="Q118" s="350"/>
      <c r="R118" s="350"/>
      <c r="S118" s="350"/>
      <c r="T118" s="393"/>
      <c r="U118" s="461"/>
      <c r="V118" s="347"/>
      <c r="W118" s="348"/>
      <c r="X118" s="348"/>
      <c r="Y118" s="348"/>
      <c r="Z118" s="389"/>
      <c r="AA118" s="456"/>
      <c r="AB118" s="398"/>
      <c r="AC118" s="350"/>
      <c r="AD118" s="350"/>
      <c r="AE118" s="351"/>
      <c r="AF118" s="468"/>
      <c r="AG118" s="478"/>
    </row>
    <row r="119" spans="1:33" s="1" customFormat="1" ht="15" customHeight="1" x14ac:dyDescent="0.25">
      <c r="A119" s="9">
        <v>6</v>
      </c>
      <c r="B119" s="345">
        <v>70270</v>
      </c>
      <c r="C119" s="346" t="s">
        <v>94</v>
      </c>
      <c r="D119" s="347"/>
      <c r="E119" s="348"/>
      <c r="F119" s="348"/>
      <c r="G119" s="348"/>
      <c r="H119" s="389"/>
      <c r="I119" s="456"/>
      <c r="J119" s="347"/>
      <c r="K119" s="348"/>
      <c r="L119" s="348"/>
      <c r="M119" s="348"/>
      <c r="N119" s="389"/>
      <c r="O119" s="456"/>
      <c r="P119" s="349"/>
      <c r="Q119" s="350"/>
      <c r="R119" s="350"/>
      <c r="S119" s="350"/>
      <c r="T119" s="393"/>
      <c r="U119" s="461"/>
      <c r="V119" s="347"/>
      <c r="W119" s="348"/>
      <c r="X119" s="348"/>
      <c r="Y119" s="348"/>
      <c r="Z119" s="389"/>
      <c r="AA119" s="456"/>
      <c r="AB119" s="398"/>
      <c r="AC119" s="350"/>
      <c r="AD119" s="350"/>
      <c r="AE119" s="351"/>
      <c r="AF119" s="468"/>
      <c r="AG119" s="478"/>
    </row>
    <row r="120" spans="1:33" s="1" customFormat="1" ht="15" customHeight="1" x14ac:dyDescent="0.25">
      <c r="A120" s="9">
        <v>7</v>
      </c>
      <c r="B120" s="345">
        <v>70510</v>
      </c>
      <c r="C120" s="346" t="s">
        <v>95</v>
      </c>
      <c r="D120" s="347"/>
      <c r="E120" s="348"/>
      <c r="F120" s="348"/>
      <c r="G120" s="348"/>
      <c r="H120" s="389"/>
      <c r="I120" s="456"/>
      <c r="J120" s="347"/>
      <c r="K120" s="348"/>
      <c r="L120" s="348"/>
      <c r="M120" s="348"/>
      <c r="N120" s="389"/>
      <c r="O120" s="456"/>
      <c r="P120" s="349"/>
      <c r="Q120" s="350"/>
      <c r="R120" s="350"/>
      <c r="S120" s="350"/>
      <c r="T120" s="393"/>
      <c r="U120" s="461"/>
      <c r="V120" s="347"/>
      <c r="W120" s="348"/>
      <c r="X120" s="348"/>
      <c r="Y120" s="348"/>
      <c r="Z120" s="389"/>
      <c r="AA120" s="456"/>
      <c r="AB120" s="398"/>
      <c r="AC120" s="350"/>
      <c r="AD120" s="350"/>
      <c r="AE120" s="351"/>
      <c r="AF120" s="468"/>
      <c r="AG120" s="478"/>
    </row>
    <row r="121" spans="1:33" s="1" customFormat="1" ht="15" customHeight="1" x14ac:dyDescent="0.25">
      <c r="A121" s="10">
        <v>8</v>
      </c>
      <c r="B121" s="352">
        <v>10880</v>
      </c>
      <c r="C121" s="353" t="s">
        <v>112</v>
      </c>
      <c r="D121" s="347"/>
      <c r="E121" s="348"/>
      <c r="F121" s="348"/>
      <c r="G121" s="348"/>
      <c r="H121" s="389"/>
      <c r="I121" s="456"/>
      <c r="J121" s="347"/>
      <c r="K121" s="348"/>
      <c r="L121" s="348"/>
      <c r="M121" s="348"/>
      <c r="N121" s="389"/>
      <c r="O121" s="456"/>
      <c r="P121" s="349"/>
      <c r="Q121" s="350"/>
      <c r="R121" s="350"/>
      <c r="S121" s="350"/>
      <c r="T121" s="393"/>
      <c r="U121" s="461"/>
      <c r="V121" s="347"/>
      <c r="W121" s="348"/>
      <c r="X121" s="348"/>
      <c r="Y121" s="348"/>
      <c r="Z121" s="389"/>
      <c r="AA121" s="456"/>
      <c r="AB121" s="398"/>
      <c r="AC121" s="350"/>
      <c r="AD121" s="350"/>
      <c r="AE121" s="351"/>
      <c r="AF121" s="468"/>
      <c r="AG121" s="478"/>
    </row>
    <row r="122" spans="1:33" s="1" customFormat="1" ht="15" customHeight="1" thickBot="1" x14ac:dyDescent="0.3">
      <c r="A122" s="354">
        <v>9</v>
      </c>
      <c r="B122" s="355">
        <v>10890</v>
      </c>
      <c r="C122" s="356" t="s">
        <v>114</v>
      </c>
      <c r="D122" s="373"/>
      <c r="E122" s="374"/>
      <c r="F122" s="374"/>
      <c r="G122" s="374"/>
      <c r="H122" s="392"/>
      <c r="I122" s="458"/>
      <c r="J122" s="373"/>
      <c r="K122" s="374"/>
      <c r="L122" s="374"/>
      <c r="M122" s="374"/>
      <c r="N122" s="392"/>
      <c r="O122" s="458"/>
      <c r="P122" s="375"/>
      <c r="Q122" s="376"/>
      <c r="R122" s="376"/>
      <c r="S122" s="376"/>
      <c r="T122" s="396"/>
      <c r="U122" s="464"/>
      <c r="V122" s="373"/>
      <c r="W122" s="374"/>
      <c r="X122" s="374"/>
      <c r="Y122" s="374"/>
      <c r="Z122" s="392"/>
      <c r="AA122" s="458"/>
      <c r="AB122" s="401"/>
      <c r="AC122" s="376"/>
      <c r="AD122" s="376"/>
      <c r="AE122" s="377"/>
      <c r="AF122" s="470"/>
      <c r="AG122" s="480"/>
    </row>
    <row r="123" spans="1:33" ht="15" customHeight="1" x14ac:dyDescent="0.25">
      <c r="A123" s="12"/>
      <c r="B123" s="12"/>
      <c r="C123" s="12"/>
    </row>
    <row r="124" spans="1:33" ht="15" customHeight="1" x14ac:dyDescent="0.25">
      <c r="A124" s="12"/>
      <c r="B124" s="12"/>
      <c r="C124" s="12"/>
    </row>
  </sheetData>
  <mergeCells count="10">
    <mergeCell ref="D4:I4"/>
    <mergeCell ref="J4:O4"/>
    <mergeCell ref="P4:U4"/>
    <mergeCell ref="V4:AA4"/>
    <mergeCell ref="AB4:AG4"/>
    <mergeCell ref="B2:C2"/>
    <mergeCell ref="B6:C6"/>
    <mergeCell ref="A4:A5"/>
    <mergeCell ref="B4:B5"/>
    <mergeCell ref="C4:C5"/>
  </mergeCells>
  <conditionalFormatting sqref="Q7:Q122">
    <cfRule type="containsBlanks" dxfId="39" priority="6">
      <formula>LEN(TRIM(Q7))=0</formula>
    </cfRule>
    <cfRule type="cellIs" dxfId="38" priority="7" operator="equal">
      <formula>0</formula>
    </cfRule>
    <cfRule type="cellIs" dxfId="37" priority="20" operator="greaterThanOrEqual">
      <formula>90</formula>
    </cfRule>
    <cfRule type="cellIs" dxfId="36" priority="21" operator="between">
      <formula>$Q$6</formula>
      <formula>90</formula>
    </cfRule>
    <cfRule type="cellIs" dxfId="35" priority="22" operator="between">
      <formula>50</formula>
      <formula>$Q$6</formula>
    </cfRule>
    <cfRule type="cellIs" dxfId="34" priority="23" operator="lessThan">
      <formula>50</formula>
    </cfRule>
  </conditionalFormatting>
  <conditionalFormatting sqref="P8:P14 P16:P122">
    <cfRule type="containsBlanks" dxfId="33" priority="4">
      <formula>LEN(TRIM(P8))=0</formula>
    </cfRule>
    <cfRule type="cellIs" dxfId="32" priority="5" operator="equal">
      <formula>0</formula>
    </cfRule>
    <cfRule type="cellIs" dxfId="31" priority="24" operator="greaterThanOrEqual">
      <formula>90</formula>
    </cfRule>
    <cfRule type="cellIs" dxfId="30" priority="25" operator="between">
      <formula>$P$6</formula>
      <formula>90</formula>
    </cfRule>
    <cfRule type="cellIs" dxfId="29" priority="26" operator="between">
      <formula>50</formula>
      <formula>$P$6</formula>
    </cfRule>
    <cfRule type="cellIs" dxfId="28" priority="27" operator="lessThan">
      <formula>50</formula>
    </cfRule>
  </conditionalFormatting>
  <conditionalFormatting sqref="V7:V18 W16:W18 Z16:AA18">
    <cfRule type="cellIs" dxfId="27" priority="8" operator="equal">
      <formula>"-"</formula>
    </cfRule>
  </conditionalFormatting>
  <conditionalFormatting sqref="V7:V18 W16:W18 Z16:AA18 AB7:AB18 AC16:AC18 AF16:AF18 AG16:AG18 AG82:AG85 AA82:AA85">
    <cfRule type="containsBlanks" dxfId="26" priority="3">
      <formula>LEN(TRIM(V7))=0</formula>
    </cfRule>
  </conditionalFormatting>
  <conditionalFormatting sqref="T7:U122">
    <cfRule type="cellIs" dxfId="25" priority="28" operator="greaterThanOrEqual">
      <formula>90</formula>
    </cfRule>
    <cfRule type="containsBlanks" dxfId="24" priority="1">
      <formula>LEN(TRIM(T7))=0</formula>
    </cfRule>
  </conditionalFormatting>
  <conditionalFormatting sqref="V7:V18 W16:W18 Z16:AA18 AB7:AB18 AC16:AC18 AF16:AG18 AG82:AG85 AA82:AA85">
    <cfRule type="cellIs" dxfId="23" priority="11" operator="greaterThanOrEqual">
      <formula>9.99</formula>
    </cfRule>
  </conditionalFormatting>
  <conditionalFormatting sqref="V7:V18 W16:W18 Z16:AA18 AB7:AB18 AC16:AC18 AF16:AG18 AG82:AG85 AA82:AA85">
    <cfRule type="cellIs" dxfId="22" priority="10" operator="between">
      <formula>0.1</formula>
      <formula>9.99</formula>
    </cfRule>
  </conditionalFormatting>
  <conditionalFormatting sqref="V7:V18 W16:W18 Z16:AA18 AB7:AB18 AC16:AC18 AF16:AG18 AG82:AG85 AA82:AA85">
    <cfRule type="cellIs" dxfId="21" priority="9" operator="equal">
      <formula>0</formula>
    </cfRule>
  </conditionalFormatting>
  <conditionalFormatting sqref="T16:U18 U82:U85">
    <cfRule type="cellIs" dxfId="20" priority="2" operator="lessThan"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</cols>
  <sheetData>
    <row r="1" spans="1:16" ht="18" customHeight="1" x14ac:dyDescent="0.25">
      <c r="K1" s="169"/>
      <c r="L1" s="3" t="s">
        <v>140</v>
      </c>
    </row>
    <row r="2" spans="1:16" ht="18" customHeight="1" x14ac:dyDescent="0.25">
      <c r="A2" s="4"/>
      <c r="B2" s="4"/>
      <c r="C2" s="429" t="s">
        <v>139</v>
      </c>
      <c r="D2" s="429"/>
      <c r="E2" s="16"/>
      <c r="F2" s="16"/>
      <c r="G2" s="16"/>
      <c r="H2" s="16"/>
      <c r="I2" s="19">
        <v>2018</v>
      </c>
      <c r="J2" s="4"/>
      <c r="K2" s="20"/>
      <c r="L2" s="3" t="s">
        <v>142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1"/>
      <c r="L3" s="3" t="s">
        <v>141</v>
      </c>
    </row>
    <row r="4" spans="1:16" ht="18" customHeight="1" thickBot="1" x14ac:dyDescent="0.3">
      <c r="A4" s="432" t="s">
        <v>0</v>
      </c>
      <c r="B4" s="434" t="s">
        <v>1</v>
      </c>
      <c r="C4" s="444" t="s">
        <v>2</v>
      </c>
      <c r="D4" s="446" t="s">
        <v>3</v>
      </c>
      <c r="E4" s="448" t="s">
        <v>4</v>
      </c>
      <c r="F4" s="449"/>
      <c r="G4" s="449"/>
      <c r="H4" s="450"/>
      <c r="I4" s="439" t="s">
        <v>111</v>
      </c>
      <c r="J4" s="4"/>
      <c r="K4" s="6"/>
      <c r="L4" s="3" t="s">
        <v>143</v>
      </c>
    </row>
    <row r="5" spans="1:16" ht="30" customHeight="1" thickBot="1" x14ac:dyDescent="0.3">
      <c r="A5" s="442"/>
      <c r="B5" s="443"/>
      <c r="C5" s="445"/>
      <c r="D5" s="447"/>
      <c r="E5" s="18">
        <v>2</v>
      </c>
      <c r="F5" s="18">
        <v>3</v>
      </c>
      <c r="G5" s="18">
        <v>4</v>
      </c>
      <c r="H5" s="18">
        <v>5</v>
      </c>
      <c r="I5" s="440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1">
        <f>D7+D8+D17+D31+D51+D71+D87+D118</f>
        <v>4</v>
      </c>
      <c r="E6" s="78">
        <v>0</v>
      </c>
      <c r="F6" s="79">
        <f>AVERAGE(F7,F9:F16,F18:F30,F32:F50,F52:F70,F72:F86,F88:F117,F119:F128)</f>
        <v>66.664999999999992</v>
      </c>
      <c r="G6" s="79">
        <f>AVERAGE(G7,G9:G16,G18:G30,G32:G50,G52:G70,G72:G86,G88:G117,G119:G128)</f>
        <v>33.33</v>
      </c>
      <c r="H6" s="80">
        <f>AVERAGE(H7,H9:H16,H18:H30,H32:H50,H52:H70,H72:H86,H88:H117,H119:H128)</f>
        <v>33.340000000000003</v>
      </c>
      <c r="I6" s="182">
        <f>AVERAGE(I7,I9:I16,I18:I30,I32:I50,I52:I70,I72:I86,I88:I117,I119:I128)</f>
        <v>3.5000499999999999</v>
      </c>
      <c r="J6" s="8"/>
      <c r="K6" s="410">
        <f>D6</f>
        <v>4</v>
      </c>
      <c r="L6" s="411">
        <f>L7+L8+L17+L31+L51+L71+L87+L118</f>
        <v>2.0000999999999998</v>
      </c>
      <c r="M6" s="412">
        <f t="shared" ref="M6:M19" si="0">G6+H6</f>
        <v>66.67</v>
      </c>
      <c r="N6" s="411">
        <f>N7+N8+N17+N31+N51+N71+N87+N118</f>
        <v>0</v>
      </c>
      <c r="O6" s="413">
        <f t="shared" ref="O6:O19" si="1">E6</f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306"/>
      <c r="E7" s="161"/>
      <c r="F7" s="161"/>
      <c r="G7" s="161"/>
      <c r="H7" s="161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3">
        <f>SUM(D9:D16)</f>
        <v>1</v>
      </c>
      <c r="E8" s="54">
        <v>0</v>
      </c>
      <c r="F8" s="54">
        <f>AVERAGE(F9:F16)</f>
        <v>100</v>
      </c>
      <c r="G8" s="54">
        <v>0</v>
      </c>
      <c r="H8" s="54">
        <v>0</v>
      </c>
      <c r="I8" s="53">
        <f>AVERAGE(I9:I16)</f>
        <v>3</v>
      </c>
      <c r="J8" s="8"/>
      <c r="K8" s="406">
        <f t="shared" ref="K8:K71" si="2">D8</f>
        <v>1</v>
      </c>
      <c r="L8" s="407">
        <f>SUM(L9:L16)</f>
        <v>0</v>
      </c>
      <c r="M8" s="408">
        <f t="shared" si="0"/>
        <v>0</v>
      </c>
      <c r="N8" s="407">
        <f>SUM(N9:N16)</f>
        <v>0</v>
      </c>
      <c r="O8" s="409">
        <f t="shared" si="1"/>
        <v>0</v>
      </c>
    </row>
    <row r="9" spans="1:16" s="1" customFormat="1" ht="15" customHeight="1" x14ac:dyDescent="0.25">
      <c r="A9" s="11">
        <v>1</v>
      </c>
      <c r="B9" s="158">
        <v>10002</v>
      </c>
      <c r="C9" s="72" t="s">
        <v>6</v>
      </c>
      <c r="D9" s="172"/>
      <c r="E9" s="161"/>
      <c r="F9" s="161"/>
      <c r="G9" s="161"/>
      <c r="H9" s="161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158">
        <v>10090</v>
      </c>
      <c r="C10" s="163" t="s">
        <v>8</v>
      </c>
      <c r="D10" s="172"/>
      <c r="E10" s="161"/>
      <c r="F10" s="161"/>
      <c r="G10" s="161"/>
      <c r="H10" s="161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158">
        <v>10004</v>
      </c>
      <c r="C11" s="163" t="s">
        <v>7</v>
      </c>
      <c r="D11" s="172"/>
      <c r="E11" s="161"/>
      <c r="F11" s="161"/>
      <c r="G11" s="161"/>
      <c r="H11" s="161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158">
        <v>10001</v>
      </c>
      <c r="C12" s="72" t="s">
        <v>5</v>
      </c>
      <c r="D12" s="172"/>
      <c r="E12" s="161"/>
      <c r="F12" s="161"/>
      <c r="G12" s="161"/>
      <c r="H12" s="161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158">
        <v>10120</v>
      </c>
      <c r="C13" s="163" t="s">
        <v>9</v>
      </c>
      <c r="D13" s="172"/>
      <c r="E13" s="161"/>
      <c r="F13" s="161"/>
      <c r="G13" s="161"/>
      <c r="H13" s="161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158">
        <v>10190</v>
      </c>
      <c r="C14" s="163" t="s">
        <v>10</v>
      </c>
      <c r="D14" s="172"/>
      <c r="E14" s="161"/>
      <c r="F14" s="161"/>
      <c r="G14" s="161"/>
      <c r="H14" s="161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158">
        <v>10320</v>
      </c>
      <c r="C15" s="163" t="s">
        <v>11</v>
      </c>
      <c r="D15" s="172"/>
      <c r="E15" s="161"/>
      <c r="F15" s="161"/>
      <c r="G15" s="161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164" t="s">
        <v>115</v>
      </c>
      <c r="D16" s="174">
        <v>1</v>
      </c>
      <c r="E16" s="143"/>
      <c r="F16" s="143">
        <v>100</v>
      </c>
      <c r="G16" s="143"/>
      <c r="H16" s="144"/>
      <c r="I16" s="57">
        <f t="shared" ref="I16" si="3">(E16*2+F16*3+G16*4+H16*5)/100</f>
        <v>3</v>
      </c>
      <c r="J16" s="8"/>
      <c r="K16" s="101">
        <f t="shared" si="2"/>
        <v>1</v>
      </c>
      <c r="L16" s="102">
        <f t="shared" ref="L16:L19" si="4">M16*K16/100</f>
        <v>0</v>
      </c>
      <c r="M16" s="103">
        <f t="shared" si="0"/>
        <v>0</v>
      </c>
      <c r="N16" s="102">
        <f t="shared" ref="N16:N19" si="5">O16*K16/100</f>
        <v>0</v>
      </c>
      <c r="O16" s="104">
        <f t="shared" si="1"/>
        <v>0</v>
      </c>
    </row>
    <row r="17" spans="1:15" s="1" customFormat="1" ht="15" customHeight="1" thickBot="1" x14ac:dyDescent="0.3">
      <c r="A17" s="28"/>
      <c r="B17" s="52"/>
      <c r="C17" s="25" t="s">
        <v>98</v>
      </c>
      <c r="D17" s="175">
        <f>SUM(D18:D30)</f>
        <v>3</v>
      </c>
      <c r="E17" s="30">
        <v>0</v>
      </c>
      <c r="F17" s="30">
        <f>AVERAGE(F18:F30)</f>
        <v>33.33</v>
      </c>
      <c r="G17" s="30">
        <f>AVERAGE(G18:G30)</f>
        <v>33.33</v>
      </c>
      <c r="H17" s="30">
        <f>AVERAGE(H18:H30)</f>
        <v>33.340000000000003</v>
      </c>
      <c r="I17" s="31">
        <f>AVERAGE(I18:I30)</f>
        <v>4.0000999999999998</v>
      </c>
      <c r="J17" s="56"/>
      <c r="K17" s="406">
        <f t="shared" si="2"/>
        <v>3</v>
      </c>
      <c r="L17" s="407">
        <f>SUM(L18:L30)</f>
        <v>2.0000999999999998</v>
      </c>
      <c r="M17" s="408">
        <f t="shared" si="0"/>
        <v>66.67</v>
      </c>
      <c r="N17" s="407">
        <f>SUM(N18:N30)</f>
        <v>0</v>
      </c>
      <c r="O17" s="409">
        <f t="shared" si="1"/>
        <v>0</v>
      </c>
    </row>
    <row r="18" spans="1:15" s="1" customFormat="1" ht="15" customHeight="1" x14ac:dyDescent="0.25">
      <c r="A18" s="11">
        <v>1</v>
      </c>
      <c r="B18" s="305">
        <v>20040</v>
      </c>
      <c r="C18" s="151" t="s">
        <v>12</v>
      </c>
      <c r="D18" s="176"/>
      <c r="E18" s="154"/>
      <c r="F18" s="154"/>
      <c r="G18" s="154"/>
      <c r="H18" s="154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58">
        <v>20061</v>
      </c>
      <c r="C19" s="152" t="s">
        <v>13</v>
      </c>
      <c r="D19" s="172">
        <v>3</v>
      </c>
      <c r="E19" s="161"/>
      <c r="F19" s="161">
        <v>33.33</v>
      </c>
      <c r="G19" s="161">
        <v>33.33</v>
      </c>
      <c r="H19" s="161">
        <v>33.340000000000003</v>
      </c>
      <c r="I19" s="35">
        <f t="shared" ref="I19" si="6">(E19*2+F19*3+G19*4+H19*5)/100</f>
        <v>4.0000999999999998</v>
      </c>
      <c r="J19" s="8"/>
      <c r="K19" s="97">
        <f t="shared" si="2"/>
        <v>3</v>
      </c>
      <c r="L19" s="98">
        <f t="shared" si="4"/>
        <v>2.0000999999999998</v>
      </c>
      <c r="M19" s="99">
        <f t="shared" si="0"/>
        <v>66.67</v>
      </c>
      <c r="N19" s="98">
        <f t="shared" si="5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58">
        <v>21020</v>
      </c>
      <c r="C20" s="152" t="s">
        <v>21</v>
      </c>
      <c r="D20" s="172"/>
      <c r="E20" s="161"/>
      <c r="F20" s="161"/>
      <c r="G20" s="161"/>
      <c r="H20" s="161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05">
        <v>20060</v>
      </c>
      <c r="C21" s="151" t="s">
        <v>116</v>
      </c>
      <c r="D21" s="172"/>
      <c r="E21" s="161"/>
      <c r="F21" s="161"/>
      <c r="G21" s="161"/>
      <c r="H21" s="161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58">
        <v>20400</v>
      </c>
      <c r="C22" s="153" t="s">
        <v>15</v>
      </c>
      <c r="D22" s="172"/>
      <c r="E22" s="161"/>
      <c r="F22" s="161"/>
      <c r="G22" s="161"/>
      <c r="H22" s="161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58">
        <v>20080</v>
      </c>
      <c r="C23" s="152" t="s">
        <v>14</v>
      </c>
      <c r="D23" s="172"/>
      <c r="E23" s="161"/>
      <c r="F23" s="161"/>
      <c r="G23" s="161"/>
      <c r="H23" s="16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58">
        <v>20460</v>
      </c>
      <c r="C24" s="152" t="s">
        <v>16</v>
      </c>
      <c r="D24" s="172"/>
      <c r="E24" s="161"/>
      <c r="F24" s="161"/>
      <c r="G24" s="161"/>
      <c r="H24" s="161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298">
        <v>8</v>
      </c>
      <c r="B25" s="294">
        <v>20490</v>
      </c>
      <c r="C25" s="296" t="s">
        <v>131</v>
      </c>
      <c r="D25" s="172"/>
      <c r="E25" s="161"/>
      <c r="F25" s="161"/>
      <c r="G25" s="161"/>
      <c r="H25" s="161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298">
        <v>9</v>
      </c>
      <c r="B26" s="158">
        <v>20550</v>
      </c>
      <c r="C26" s="152" t="s">
        <v>17</v>
      </c>
      <c r="D26" s="172"/>
      <c r="E26" s="161"/>
      <c r="F26" s="161"/>
      <c r="G26" s="161"/>
      <c r="H26" s="161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298">
        <v>10</v>
      </c>
      <c r="B27" s="158">
        <v>20630</v>
      </c>
      <c r="C27" s="152" t="s">
        <v>18</v>
      </c>
      <c r="D27" s="172"/>
      <c r="E27" s="161"/>
      <c r="F27" s="161"/>
      <c r="G27" s="161"/>
      <c r="H27" s="161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298">
        <v>11</v>
      </c>
      <c r="B28" s="158">
        <v>20810</v>
      </c>
      <c r="C28" s="152" t="s">
        <v>19</v>
      </c>
      <c r="D28" s="172"/>
      <c r="E28" s="161"/>
      <c r="F28" s="161"/>
      <c r="G28" s="161"/>
      <c r="H28" s="161"/>
      <c r="I28" s="35"/>
      <c r="J28" s="8"/>
      <c r="K28" s="97"/>
      <c r="L28" s="98"/>
      <c r="M28" s="99"/>
      <c r="N28" s="98"/>
      <c r="O28" s="100"/>
    </row>
    <row r="29" spans="1:15" s="1" customFormat="1" ht="15" customHeight="1" x14ac:dyDescent="0.25">
      <c r="A29" s="298">
        <v>12</v>
      </c>
      <c r="B29" s="158">
        <v>20900</v>
      </c>
      <c r="C29" s="152" t="s">
        <v>20</v>
      </c>
      <c r="D29" s="172"/>
      <c r="E29" s="161"/>
      <c r="F29" s="161"/>
      <c r="G29" s="161"/>
      <c r="H29" s="161"/>
      <c r="I29" s="35"/>
      <c r="J29" s="8"/>
      <c r="K29" s="97"/>
      <c r="L29" s="98"/>
      <c r="M29" s="99"/>
      <c r="N29" s="98"/>
      <c r="O29" s="100"/>
    </row>
    <row r="30" spans="1:15" s="1" customFormat="1" ht="15" customHeight="1" thickBot="1" x14ac:dyDescent="0.3">
      <c r="A30" s="299">
        <v>13</v>
      </c>
      <c r="B30" s="158">
        <v>21350</v>
      </c>
      <c r="C30" s="152" t="s">
        <v>22</v>
      </c>
      <c r="D30" s="174"/>
      <c r="E30" s="143"/>
      <c r="F30" s="143"/>
      <c r="G30" s="143"/>
      <c r="H30" s="144"/>
      <c r="I30" s="35"/>
      <c r="J30" s="8"/>
      <c r="K30" s="101"/>
      <c r="L30" s="102"/>
      <c r="M30" s="103"/>
      <c r="N30" s="102"/>
      <c r="O30" s="104"/>
    </row>
    <row r="31" spans="1:15" s="1" customFormat="1" ht="15" customHeight="1" thickBot="1" x14ac:dyDescent="0.3">
      <c r="A31" s="28"/>
      <c r="B31" s="51"/>
      <c r="C31" s="25" t="s">
        <v>99</v>
      </c>
      <c r="D31" s="175">
        <f>SUM(D32:D50)</f>
        <v>0</v>
      </c>
      <c r="E31" s="63">
        <v>0</v>
      </c>
      <c r="F31" s="30">
        <v>0</v>
      </c>
      <c r="G31" s="30">
        <v>0</v>
      </c>
      <c r="H31" s="30">
        <v>0</v>
      </c>
      <c r="I31" s="64">
        <v>0</v>
      </c>
      <c r="J31" s="8"/>
      <c r="K31" s="406">
        <f t="shared" si="2"/>
        <v>0</v>
      </c>
      <c r="L31" s="407">
        <f>SUM(L32:L50)</f>
        <v>0</v>
      </c>
      <c r="M31" s="408">
        <f>H31+G31</f>
        <v>0</v>
      </c>
      <c r="N31" s="407">
        <f>O31*K31/100</f>
        <v>0</v>
      </c>
      <c r="O31" s="409">
        <f>E31</f>
        <v>0</v>
      </c>
    </row>
    <row r="32" spans="1:15" s="1" customFormat="1" ht="15" customHeight="1" x14ac:dyDescent="0.25">
      <c r="A32" s="11">
        <v>1</v>
      </c>
      <c r="B32" s="305">
        <v>30070</v>
      </c>
      <c r="C32" s="151" t="s">
        <v>24</v>
      </c>
      <c r="D32" s="308"/>
      <c r="E32" s="154"/>
      <c r="F32" s="154"/>
      <c r="G32" s="154"/>
      <c r="H32" s="154"/>
      <c r="I32" s="58"/>
      <c r="J32" s="8"/>
      <c r="K32" s="93"/>
      <c r="L32" s="94"/>
      <c r="M32" s="95"/>
      <c r="N32" s="94"/>
      <c r="O32" s="96"/>
    </row>
    <row r="33" spans="1:15" s="1" customFormat="1" ht="15" customHeight="1" x14ac:dyDescent="0.25">
      <c r="A33" s="9">
        <v>2</v>
      </c>
      <c r="B33" s="158">
        <v>30480</v>
      </c>
      <c r="C33" s="152" t="s">
        <v>117</v>
      </c>
      <c r="D33" s="307"/>
      <c r="E33" s="161"/>
      <c r="F33" s="161"/>
      <c r="G33" s="161"/>
      <c r="H33" s="16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3</v>
      </c>
      <c r="B34" s="158">
        <v>30460</v>
      </c>
      <c r="C34" s="152" t="s">
        <v>29</v>
      </c>
      <c r="D34" s="307"/>
      <c r="E34" s="161"/>
      <c r="F34" s="161"/>
      <c r="G34" s="161"/>
      <c r="H34" s="161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4</v>
      </c>
      <c r="B35" s="158">
        <v>30030</v>
      </c>
      <c r="C35" s="152" t="s">
        <v>23</v>
      </c>
      <c r="D35" s="307"/>
      <c r="E35" s="161"/>
      <c r="F35" s="161"/>
      <c r="G35" s="161"/>
      <c r="H35" s="161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5</v>
      </c>
      <c r="B36" s="158">
        <v>31000</v>
      </c>
      <c r="C36" s="152" t="s">
        <v>37</v>
      </c>
      <c r="D36" s="307"/>
      <c r="E36" s="161"/>
      <c r="F36" s="161"/>
      <c r="G36" s="161"/>
      <c r="H36" s="161"/>
      <c r="I36" s="35"/>
      <c r="J36" s="8"/>
      <c r="K36" s="97"/>
      <c r="L36" s="98"/>
      <c r="M36" s="99"/>
      <c r="N36" s="98"/>
      <c r="O36" s="100"/>
    </row>
    <row r="37" spans="1:15" s="1" customFormat="1" ht="15" customHeight="1" x14ac:dyDescent="0.25">
      <c r="A37" s="9">
        <v>6</v>
      </c>
      <c r="B37" s="158">
        <v>30130</v>
      </c>
      <c r="C37" s="152" t="s">
        <v>25</v>
      </c>
      <c r="D37" s="307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7</v>
      </c>
      <c r="B38" s="158">
        <v>30160</v>
      </c>
      <c r="C38" s="152" t="s">
        <v>26</v>
      </c>
      <c r="D38" s="307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8</v>
      </c>
      <c r="B39" s="158">
        <v>30310</v>
      </c>
      <c r="C39" s="152" t="s">
        <v>27</v>
      </c>
      <c r="D39" s="307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9</v>
      </c>
      <c r="B40" s="158">
        <v>30440</v>
      </c>
      <c r="C40" s="152" t="s">
        <v>28</v>
      </c>
      <c r="D40" s="307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298">
        <v>10</v>
      </c>
      <c r="B41" s="294">
        <v>30470</v>
      </c>
      <c r="C41" s="295" t="s">
        <v>132</v>
      </c>
      <c r="D41" s="307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298">
        <v>11</v>
      </c>
      <c r="B42" s="158">
        <v>30500</v>
      </c>
      <c r="C42" s="152" t="s">
        <v>30</v>
      </c>
      <c r="D42" s="307"/>
      <c r="E42" s="161"/>
      <c r="F42" s="161"/>
      <c r="G42" s="161"/>
      <c r="H42" s="161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298">
        <v>12</v>
      </c>
      <c r="B43" s="158">
        <v>30530</v>
      </c>
      <c r="C43" s="152" t="s">
        <v>31</v>
      </c>
      <c r="D43" s="307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302">
        <v>13</v>
      </c>
      <c r="B44" s="158">
        <v>30640</v>
      </c>
      <c r="C44" s="152" t="s">
        <v>32</v>
      </c>
      <c r="D44" s="307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298">
        <v>14</v>
      </c>
      <c r="B45" s="158">
        <v>30650</v>
      </c>
      <c r="C45" s="152" t="s">
        <v>33</v>
      </c>
      <c r="D45" s="307"/>
      <c r="E45" s="161"/>
      <c r="F45" s="161"/>
      <c r="G45" s="161"/>
      <c r="H45" s="161"/>
      <c r="I45" s="35"/>
      <c r="J45" s="8"/>
      <c r="K45" s="97"/>
      <c r="L45" s="98"/>
      <c r="M45" s="99"/>
      <c r="N45" s="110"/>
      <c r="O45" s="100"/>
    </row>
    <row r="46" spans="1:15" s="1" customFormat="1" ht="15" customHeight="1" x14ac:dyDescent="0.25">
      <c r="A46" s="298">
        <v>15</v>
      </c>
      <c r="B46" s="305">
        <v>30790</v>
      </c>
      <c r="C46" s="152" t="s">
        <v>34</v>
      </c>
      <c r="D46" s="307"/>
      <c r="E46" s="161"/>
      <c r="F46" s="161"/>
      <c r="G46" s="161"/>
      <c r="H46" s="161"/>
      <c r="I46" s="35"/>
      <c r="J46" s="8"/>
      <c r="K46" s="97"/>
      <c r="L46" s="98"/>
      <c r="M46" s="99"/>
      <c r="N46" s="110"/>
      <c r="O46" s="100"/>
    </row>
    <row r="47" spans="1:15" s="1" customFormat="1" ht="15" customHeight="1" x14ac:dyDescent="0.25">
      <c r="A47" s="298">
        <v>16</v>
      </c>
      <c r="B47" s="294">
        <v>30880</v>
      </c>
      <c r="C47" s="297" t="s">
        <v>133</v>
      </c>
      <c r="D47" s="307"/>
      <c r="E47" s="161"/>
      <c r="F47" s="161"/>
      <c r="G47" s="161"/>
      <c r="H47" s="161"/>
      <c r="I47" s="35"/>
      <c r="J47" s="8"/>
      <c r="K47" s="97"/>
      <c r="L47" s="98"/>
      <c r="M47" s="99"/>
      <c r="N47" s="110"/>
      <c r="O47" s="100"/>
    </row>
    <row r="48" spans="1:15" s="1" customFormat="1" ht="15" customHeight="1" x14ac:dyDescent="0.25">
      <c r="A48" s="298">
        <v>17</v>
      </c>
      <c r="B48" s="158">
        <v>30880</v>
      </c>
      <c r="C48" s="151" t="s">
        <v>35</v>
      </c>
      <c r="D48" s="307"/>
      <c r="E48" s="161"/>
      <c r="F48" s="161"/>
      <c r="G48" s="161"/>
      <c r="H48" s="161"/>
      <c r="I48" s="35"/>
      <c r="J48" s="8"/>
      <c r="K48" s="97"/>
      <c r="L48" s="98"/>
      <c r="M48" s="99"/>
      <c r="N48" s="110"/>
      <c r="O48" s="100"/>
    </row>
    <row r="49" spans="1:15" s="1" customFormat="1" ht="15" customHeight="1" x14ac:dyDescent="0.25">
      <c r="A49" s="298">
        <v>18</v>
      </c>
      <c r="B49" s="158">
        <v>30940</v>
      </c>
      <c r="C49" s="152" t="s">
        <v>36</v>
      </c>
      <c r="D49" s="307"/>
      <c r="E49" s="161"/>
      <c r="F49" s="161"/>
      <c r="G49" s="161"/>
      <c r="H49" s="161"/>
      <c r="I49" s="35"/>
      <c r="J49" s="8"/>
      <c r="K49" s="97"/>
      <c r="L49" s="98"/>
      <c r="M49" s="99"/>
      <c r="N49" s="98"/>
      <c r="O49" s="100"/>
    </row>
    <row r="50" spans="1:15" s="1" customFormat="1" ht="15" customHeight="1" thickBot="1" x14ac:dyDescent="0.3">
      <c r="A50" s="300">
        <v>19</v>
      </c>
      <c r="B50" s="127">
        <v>31480</v>
      </c>
      <c r="C50" s="152" t="s">
        <v>38</v>
      </c>
      <c r="D50" s="309"/>
      <c r="E50" s="143"/>
      <c r="F50" s="143"/>
      <c r="G50" s="143"/>
      <c r="H50" s="144"/>
      <c r="I50" s="35"/>
      <c r="J50" s="8"/>
      <c r="K50" s="101"/>
      <c r="L50" s="102"/>
      <c r="M50" s="103"/>
      <c r="N50" s="102"/>
      <c r="O50" s="104"/>
    </row>
    <row r="51" spans="1:15" s="1" customFormat="1" ht="15" customHeight="1" thickBot="1" x14ac:dyDescent="0.3">
      <c r="A51" s="28"/>
      <c r="B51" s="51"/>
      <c r="C51" s="32" t="s">
        <v>100</v>
      </c>
      <c r="D51" s="175">
        <f>SUM(D52:D70)</f>
        <v>0</v>
      </c>
      <c r="E51" s="30">
        <v>0</v>
      </c>
      <c r="F51" s="65">
        <v>0</v>
      </c>
      <c r="G51" s="30">
        <v>0</v>
      </c>
      <c r="H51" s="30">
        <v>0</v>
      </c>
      <c r="I51" s="64">
        <v>0</v>
      </c>
      <c r="J51" s="8"/>
      <c r="K51" s="406">
        <f t="shared" si="2"/>
        <v>0</v>
      </c>
      <c r="L51" s="407">
        <f>SUM(L52:L70)</f>
        <v>0</v>
      </c>
      <c r="M51" s="408">
        <f>H51+G51</f>
        <v>0</v>
      </c>
      <c r="N51" s="407">
        <f>O51*K51/100</f>
        <v>0</v>
      </c>
      <c r="O51" s="409">
        <f>E51</f>
        <v>0</v>
      </c>
    </row>
    <row r="52" spans="1:15" s="1" customFormat="1" ht="15" customHeight="1" x14ac:dyDescent="0.25">
      <c r="A52" s="11">
        <v>1</v>
      </c>
      <c r="B52" s="305">
        <v>40010</v>
      </c>
      <c r="C52" s="151" t="s">
        <v>118</v>
      </c>
      <c r="D52" s="310"/>
      <c r="E52" s="154"/>
      <c r="F52" s="154"/>
      <c r="G52" s="154"/>
      <c r="H52" s="154"/>
      <c r="I52" s="58"/>
      <c r="J52" s="8"/>
      <c r="K52" s="93"/>
      <c r="L52" s="94"/>
      <c r="M52" s="95"/>
      <c r="N52" s="94"/>
      <c r="O52" s="96"/>
    </row>
    <row r="53" spans="1:15" s="1" customFormat="1" ht="15" customHeight="1" x14ac:dyDescent="0.25">
      <c r="A53" s="9">
        <v>2</v>
      </c>
      <c r="B53" s="158">
        <v>40030</v>
      </c>
      <c r="C53" s="152" t="s">
        <v>124</v>
      </c>
      <c r="D53" s="311"/>
      <c r="E53" s="161"/>
      <c r="F53" s="161"/>
      <c r="G53" s="161"/>
      <c r="H53" s="161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3</v>
      </c>
      <c r="B54" s="158">
        <v>40410</v>
      </c>
      <c r="C54" s="152" t="s">
        <v>48</v>
      </c>
      <c r="D54" s="311"/>
      <c r="E54" s="161"/>
      <c r="F54" s="161"/>
      <c r="G54" s="161"/>
      <c r="H54" s="161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4</v>
      </c>
      <c r="B55" s="158">
        <v>40011</v>
      </c>
      <c r="C55" s="152" t="s">
        <v>39</v>
      </c>
      <c r="D55" s="311"/>
      <c r="E55" s="161"/>
      <c r="F55" s="161"/>
      <c r="G55" s="161"/>
      <c r="H55" s="161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5</v>
      </c>
      <c r="B56" s="158">
        <v>40080</v>
      </c>
      <c r="C56" s="152" t="s">
        <v>41</v>
      </c>
      <c r="D56" s="311"/>
      <c r="E56" s="161"/>
      <c r="F56" s="161"/>
      <c r="G56" s="161"/>
      <c r="H56" s="161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6</v>
      </c>
      <c r="B57" s="158">
        <v>40100</v>
      </c>
      <c r="C57" s="152" t="s">
        <v>42</v>
      </c>
      <c r="D57" s="311"/>
      <c r="E57" s="161"/>
      <c r="F57" s="161"/>
      <c r="G57" s="161"/>
      <c r="H57" s="161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7</v>
      </c>
      <c r="B58" s="158">
        <v>40020</v>
      </c>
      <c r="C58" s="152" t="s">
        <v>119</v>
      </c>
      <c r="D58" s="311"/>
      <c r="E58" s="161"/>
      <c r="F58" s="161"/>
      <c r="G58" s="161"/>
      <c r="H58" s="161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8</v>
      </c>
      <c r="B59" s="158">
        <v>40031</v>
      </c>
      <c r="C59" s="153" t="s">
        <v>40</v>
      </c>
      <c r="D59" s="311"/>
      <c r="E59" s="161"/>
      <c r="F59" s="161"/>
      <c r="G59" s="161"/>
      <c r="H59" s="161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9</v>
      </c>
      <c r="B60" s="158">
        <v>40210</v>
      </c>
      <c r="C60" s="153" t="s">
        <v>44</v>
      </c>
      <c r="D60" s="311"/>
      <c r="E60" s="161"/>
      <c r="F60" s="161"/>
      <c r="G60" s="161"/>
      <c r="H60" s="161"/>
      <c r="I60" s="35"/>
      <c r="J60" s="8"/>
      <c r="K60" s="97"/>
      <c r="L60" s="98"/>
      <c r="M60" s="99"/>
      <c r="N60" s="110"/>
      <c r="O60" s="100"/>
    </row>
    <row r="61" spans="1:15" s="1" customFormat="1" ht="15" customHeight="1" x14ac:dyDescent="0.25">
      <c r="A61" s="9">
        <v>10</v>
      </c>
      <c r="B61" s="305">
        <v>40300</v>
      </c>
      <c r="C61" s="50" t="s">
        <v>45</v>
      </c>
      <c r="D61" s="311"/>
      <c r="E61" s="161"/>
      <c r="F61" s="161"/>
      <c r="G61" s="161"/>
      <c r="H61" s="161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11</v>
      </c>
      <c r="B62" s="158">
        <v>40360</v>
      </c>
      <c r="C62" s="152" t="s">
        <v>46</v>
      </c>
      <c r="D62" s="311"/>
      <c r="E62" s="161"/>
      <c r="F62" s="161"/>
      <c r="G62" s="161"/>
      <c r="H62" s="161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12</v>
      </c>
      <c r="B63" s="158">
        <v>40390</v>
      </c>
      <c r="C63" s="152" t="s">
        <v>47</v>
      </c>
      <c r="D63" s="311"/>
      <c r="E63" s="161"/>
      <c r="F63" s="161"/>
      <c r="G63" s="161"/>
      <c r="H63" s="161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13</v>
      </c>
      <c r="B64" s="158">
        <v>40720</v>
      </c>
      <c r="C64" s="152" t="s">
        <v>120</v>
      </c>
      <c r="D64" s="311"/>
      <c r="E64" s="161"/>
      <c r="F64" s="161"/>
      <c r="G64" s="161"/>
      <c r="H64" s="161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14</v>
      </c>
      <c r="B65" s="158">
        <v>40730</v>
      </c>
      <c r="C65" s="152" t="s">
        <v>49</v>
      </c>
      <c r="D65" s="311"/>
      <c r="E65" s="161"/>
      <c r="F65" s="161"/>
      <c r="G65" s="161"/>
      <c r="H65" s="161"/>
      <c r="I65" s="35"/>
      <c r="J65" s="8"/>
      <c r="K65" s="97"/>
      <c r="L65" s="98"/>
      <c r="M65" s="99"/>
      <c r="N65" s="98"/>
      <c r="O65" s="100"/>
    </row>
    <row r="66" spans="1:15" s="1" customFormat="1" ht="15" customHeight="1" x14ac:dyDescent="0.25">
      <c r="A66" s="9">
        <v>15</v>
      </c>
      <c r="B66" s="158">
        <v>40820</v>
      </c>
      <c r="C66" s="152" t="s">
        <v>50</v>
      </c>
      <c r="D66" s="311"/>
      <c r="E66" s="161"/>
      <c r="F66" s="161"/>
      <c r="G66" s="161"/>
      <c r="H66" s="161"/>
      <c r="I66" s="35"/>
      <c r="J66" s="8"/>
      <c r="K66" s="97"/>
      <c r="L66" s="98"/>
      <c r="M66" s="99"/>
      <c r="N66" s="98"/>
      <c r="O66" s="100"/>
    </row>
    <row r="67" spans="1:15" s="1" customFormat="1" ht="15" customHeight="1" x14ac:dyDescent="0.25">
      <c r="A67" s="9">
        <v>16</v>
      </c>
      <c r="B67" s="158">
        <v>40840</v>
      </c>
      <c r="C67" s="152" t="s">
        <v>51</v>
      </c>
      <c r="D67" s="311"/>
      <c r="E67" s="161"/>
      <c r="F67" s="161"/>
      <c r="G67" s="161"/>
      <c r="H67" s="161"/>
      <c r="I67" s="35"/>
      <c r="J67" s="8"/>
      <c r="K67" s="97"/>
      <c r="L67" s="98"/>
      <c r="M67" s="99"/>
      <c r="N67" s="98"/>
      <c r="O67" s="100"/>
    </row>
    <row r="68" spans="1:15" s="1" customFormat="1" ht="15" customHeight="1" x14ac:dyDescent="0.25">
      <c r="A68" s="9">
        <v>17</v>
      </c>
      <c r="B68" s="158">
        <v>40950</v>
      </c>
      <c r="C68" s="152" t="s">
        <v>52</v>
      </c>
      <c r="D68" s="311"/>
      <c r="E68" s="161"/>
      <c r="F68" s="161"/>
      <c r="G68" s="161"/>
      <c r="H68" s="161"/>
      <c r="I68" s="35"/>
      <c r="J68" s="8"/>
      <c r="K68" s="97"/>
      <c r="L68" s="98"/>
      <c r="M68" s="99"/>
      <c r="N68" s="110"/>
      <c r="O68" s="100"/>
    </row>
    <row r="69" spans="1:15" s="1" customFormat="1" ht="15" customHeight="1" x14ac:dyDescent="0.25">
      <c r="A69" s="9">
        <v>18</v>
      </c>
      <c r="B69" s="158">
        <v>40990</v>
      </c>
      <c r="C69" s="152" t="s">
        <v>53</v>
      </c>
      <c r="D69" s="311"/>
      <c r="E69" s="161"/>
      <c r="F69" s="161"/>
      <c r="G69" s="161"/>
      <c r="H69" s="70"/>
      <c r="I69" s="35"/>
      <c r="J69" s="8"/>
      <c r="K69" s="97"/>
      <c r="L69" s="98"/>
      <c r="M69" s="99"/>
      <c r="N69" s="98"/>
      <c r="O69" s="100"/>
    </row>
    <row r="70" spans="1:15" s="1" customFormat="1" ht="15" customHeight="1" thickBot="1" x14ac:dyDescent="0.3">
      <c r="A70" s="10">
        <v>19</v>
      </c>
      <c r="B70" s="139">
        <v>40133</v>
      </c>
      <c r="C70" s="48" t="s">
        <v>43</v>
      </c>
      <c r="D70" s="312"/>
      <c r="E70" s="143"/>
      <c r="F70" s="143"/>
      <c r="G70" s="143"/>
      <c r="H70" s="144"/>
      <c r="I70" s="57"/>
      <c r="J70" s="8"/>
      <c r="K70" s="101"/>
      <c r="L70" s="102"/>
      <c r="M70" s="103"/>
      <c r="N70" s="102"/>
      <c r="O70" s="104"/>
    </row>
    <row r="71" spans="1:15" s="1" customFormat="1" ht="15" customHeight="1" thickBot="1" x14ac:dyDescent="0.3">
      <c r="A71" s="28"/>
      <c r="B71" s="51"/>
      <c r="C71" s="25" t="s">
        <v>101</v>
      </c>
      <c r="D71" s="175">
        <f>SUM(D72:D86)</f>
        <v>0</v>
      </c>
      <c r="E71" s="30">
        <v>0</v>
      </c>
      <c r="F71" s="30">
        <v>0</v>
      </c>
      <c r="G71" s="30">
        <v>0</v>
      </c>
      <c r="H71" s="30">
        <v>0</v>
      </c>
      <c r="I71" s="31">
        <v>0</v>
      </c>
      <c r="J71" s="8"/>
      <c r="K71" s="406">
        <f t="shared" si="2"/>
        <v>0</v>
      </c>
      <c r="L71" s="407">
        <f>SUM(L72:L86)</f>
        <v>0</v>
      </c>
      <c r="M71" s="408">
        <f>H71+G71</f>
        <v>0</v>
      </c>
      <c r="N71" s="407">
        <f>O71*K71/100</f>
        <v>0</v>
      </c>
      <c r="O71" s="409">
        <f>E71</f>
        <v>0</v>
      </c>
    </row>
    <row r="72" spans="1:15" s="1" customFormat="1" ht="15" customHeight="1" x14ac:dyDescent="0.25">
      <c r="A72" s="11">
        <v>1</v>
      </c>
      <c r="B72" s="305">
        <v>50040</v>
      </c>
      <c r="C72" s="151" t="s">
        <v>55</v>
      </c>
      <c r="D72" s="317"/>
      <c r="E72" s="154"/>
      <c r="F72" s="154"/>
      <c r="G72" s="154"/>
      <c r="H72" s="154"/>
      <c r="I72" s="58"/>
      <c r="J72" s="8"/>
      <c r="K72" s="93"/>
      <c r="L72" s="94"/>
      <c r="M72" s="95"/>
      <c r="N72" s="94"/>
      <c r="O72" s="96"/>
    </row>
    <row r="73" spans="1:15" s="1" customFormat="1" ht="15" customHeight="1" x14ac:dyDescent="0.25">
      <c r="A73" s="9">
        <v>2</v>
      </c>
      <c r="B73" s="158">
        <v>50003</v>
      </c>
      <c r="C73" s="152" t="s">
        <v>54</v>
      </c>
      <c r="D73" s="316"/>
      <c r="E73" s="161"/>
      <c r="F73" s="161"/>
      <c r="G73" s="161"/>
      <c r="H73" s="161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3</v>
      </c>
      <c r="B74" s="158">
        <v>50060</v>
      </c>
      <c r="C74" s="152" t="s">
        <v>57</v>
      </c>
      <c r="D74" s="313"/>
      <c r="E74" s="161"/>
      <c r="F74" s="161"/>
      <c r="G74" s="161"/>
      <c r="H74" s="161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4</v>
      </c>
      <c r="B75" s="158">
        <v>50170</v>
      </c>
      <c r="C75" s="152" t="s">
        <v>58</v>
      </c>
      <c r="D75" s="313"/>
      <c r="E75" s="161"/>
      <c r="F75" s="161"/>
      <c r="G75" s="161"/>
      <c r="H75" s="161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5</v>
      </c>
      <c r="B76" s="158">
        <v>50230</v>
      </c>
      <c r="C76" s="152" t="s">
        <v>59</v>
      </c>
      <c r="D76" s="313"/>
      <c r="E76" s="161"/>
      <c r="F76" s="161"/>
      <c r="G76" s="161"/>
      <c r="H76" s="161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6</v>
      </c>
      <c r="B77" s="158">
        <v>50340</v>
      </c>
      <c r="C77" s="152" t="s">
        <v>60</v>
      </c>
      <c r="D77" s="313"/>
      <c r="E77" s="161"/>
      <c r="F77" s="161"/>
      <c r="G77" s="161"/>
      <c r="H77" s="161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7</v>
      </c>
      <c r="B78" s="158">
        <v>50420</v>
      </c>
      <c r="C78" s="152" t="s">
        <v>61</v>
      </c>
      <c r="D78" s="313"/>
      <c r="E78" s="161"/>
      <c r="F78" s="161"/>
      <c r="G78" s="161"/>
      <c r="H78" s="161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8</v>
      </c>
      <c r="B79" s="305">
        <v>50450</v>
      </c>
      <c r="C79" s="151" t="s">
        <v>62</v>
      </c>
      <c r="D79" s="313"/>
      <c r="E79" s="161"/>
      <c r="F79" s="161"/>
      <c r="G79" s="161"/>
      <c r="H79" s="161"/>
      <c r="I79" s="35"/>
      <c r="J79" s="8"/>
      <c r="K79" s="97"/>
      <c r="L79" s="98"/>
      <c r="M79" s="99"/>
      <c r="N79" s="98"/>
      <c r="O79" s="100"/>
    </row>
    <row r="80" spans="1:15" s="1" customFormat="1" ht="15" customHeight="1" x14ac:dyDescent="0.25">
      <c r="A80" s="9">
        <v>9</v>
      </c>
      <c r="B80" s="158">
        <v>50620</v>
      </c>
      <c r="C80" s="152" t="s">
        <v>63</v>
      </c>
      <c r="D80" s="313"/>
      <c r="E80" s="161"/>
      <c r="F80" s="161"/>
      <c r="G80" s="161"/>
      <c r="H80" s="161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10</v>
      </c>
      <c r="B81" s="158">
        <v>50760</v>
      </c>
      <c r="C81" s="152" t="s">
        <v>64</v>
      </c>
      <c r="D81" s="313"/>
      <c r="E81" s="161"/>
      <c r="F81" s="161"/>
      <c r="G81" s="161"/>
      <c r="H81" s="161"/>
      <c r="I81" s="35"/>
      <c r="J81" s="8"/>
      <c r="K81" s="97"/>
      <c r="L81" s="98"/>
      <c r="M81" s="99"/>
      <c r="N81" s="98"/>
      <c r="O81" s="100"/>
    </row>
    <row r="82" spans="1:15" s="1" customFormat="1" ht="15" customHeight="1" x14ac:dyDescent="0.25">
      <c r="A82" s="9">
        <v>11</v>
      </c>
      <c r="B82" s="158">
        <v>50780</v>
      </c>
      <c r="C82" s="152" t="s">
        <v>65</v>
      </c>
      <c r="D82" s="315"/>
      <c r="E82" s="161"/>
      <c r="F82" s="161"/>
      <c r="G82" s="161"/>
      <c r="H82" s="161"/>
      <c r="I82" s="35"/>
      <c r="J82" s="8"/>
      <c r="K82" s="97"/>
      <c r="L82" s="98"/>
      <c r="M82" s="99"/>
      <c r="N82" s="110"/>
      <c r="O82" s="100"/>
    </row>
    <row r="83" spans="1:15" s="1" customFormat="1" ht="15" customHeight="1" x14ac:dyDescent="0.25">
      <c r="A83" s="298">
        <v>12</v>
      </c>
      <c r="B83" s="294">
        <v>50001</v>
      </c>
      <c r="C83" s="301" t="s">
        <v>130</v>
      </c>
      <c r="D83" s="316"/>
      <c r="E83" s="161"/>
      <c r="F83" s="161"/>
      <c r="G83" s="161"/>
      <c r="H83" s="161"/>
      <c r="I83" s="35"/>
      <c r="J83" s="8"/>
      <c r="K83" s="97"/>
      <c r="L83" s="98"/>
      <c r="M83" s="99"/>
      <c r="N83" s="110"/>
      <c r="O83" s="100"/>
    </row>
    <row r="84" spans="1:15" s="1" customFormat="1" ht="15" customHeight="1" x14ac:dyDescent="0.25">
      <c r="A84" s="9">
        <v>13</v>
      </c>
      <c r="B84" s="158">
        <v>50930</v>
      </c>
      <c r="C84" s="152" t="s">
        <v>66</v>
      </c>
      <c r="D84" s="314"/>
      <c r="E84" s="161"/>
      <c r="F84" s="161"/>
      <c r="G84" s="161"/>
      <c r="H84" s="161"/>
      <c r="I84" s="35"/>
      <c r="J84" s="8"/>
      <c r="K84" s="97"/>
      <c r="L84" s="98"/>
      <c r="M84" s="99"/>
      <c r="N84" s="98"/>
      <c r="O84" s="100"/>
    </row>
    <row r="85" spans="1:15" s="1" customFormat="1" ht="15" customHeight="1" x14ac:dyDescent="0.25">
      <c r="A85" s="9">
        <v>14</v>
      </c>
      <c r="B85" s="303">
        <v>51370</v>
      </c>
      <c r="C85" s="304" t="s">
        <v>134</v>
      </c>
      <c r="D85" s="315"/>
      <c r="E85" s="81"/>
      <c r="F85" s="81"/>
      <c r="G85" s="81"/>
      <c r="H85" s="82"/>
      <c r="I85" s="35"/>
      <c r="J85" s="8"/>
      <c r="K85" s="97"/>
      <c r="L85" s="98"/>
      <c r="M85" s="99"/>
      <c r="N85" s="98"/>
      <c r="O85" s="100"/>
    </row>
    <row r="86" spans="1:15" s="1" customFormat="1" ht="15" customHeight="1" thickBot="1" x14ac:dyDescent="0.3">
      <c r="A86" s="9">
        <v>15</v>
      </c>
      <c r="B86" s="139">
        <v>51370</v>
      </c>
      <c r="C86" s="152" t="s">
        <v>67</v>
      </c>
      <c r="D86" s="315"/>
      <c r="E86" s="143"/>
      <c r="F86" s="143"/>
      <c r="G86" s="143"/>
      <c r="H86" s="144"/>
      <c r="I86" s="35"/>
      <c r="J86" s="8"/>
      <c r="K86" s="101"/>
      <c r="L86" s="102"/>
      <c r="M86" s="103"/>
      <c r="N86" s="183"/>
      <c r="O86" s="104"/>
    </row>
    <row r="87" spans="1:15" s="1" customFormat="1" ht="15" customHeight="1" thickBot="1" x14ac:dyDescent="0.3">
      <c r="A87" s="28"/>
      <c r="B87" s="51"/>
      <c r="C87" s="32" t="s">
        <v>102</v>
      </c>
      <c r="D87" s="175">
        <f>SUM(D88:D117)</f>
        <v>0</v>
      </c>
      <c r="E87" s="30">
        <v>0</v>
      </c>
      <c r="F87" s="30">
        <v>0</v>
      </c>
      <c r="G87" s="30">
        <v>0</v>
      </c>
      <c r="H87" s="30">
        <v>0</v>
      </c>
      <c r="I87" s="31">
        <v>0</v>
      </c>
      <c r="J87" s="8"/>
      <c r="K87" s="406">
        <f t="shared" ref="K87:K118" si="7">D87</f>
        <v>0</v>
      </c>
      <c r="L87" s="407">
        <f>SUM(L88:L117)</f>
        <v>0</v>
      </c>
      <c r="M87" s="408">
        <f>H87+G87</f>
        <v>0</v>
      </c>
      <c r="N87" s="407">
        <f>O87*K87/100</f>
        <v>0</v>
      </c>
      <c r="O87" s="409">
        <f>E87</f>
        <v>0</v>
      </c>
    </row>
    <row r="88" spans="1:15" s="1" customFormat="1" ht="15" customHeight="1" x14ac:dyDescent="0.25">
      <c r="A88" s="11">
        <v>1</v>
      </c>
      <c r="B88" s="305">
        <v>60010</v>
      </c>
      <c r="C88" s="151" t="s">
        <v>121</v>
      </c>
      <c r="D88" s="318"/>
      <c r="E88" s="154"/>
      <c r="F88" s="154"/>
      <c r="G88" s="154"/>
      <c r="H88" s="154"/>
      <c r="I88" s="58"/>
      <c r="J88" s="8"/>
      <c r="K88" s="93"/>
      <c r="L88" s="94"/>
      <c r="M88" s="95"/>
      <c r="N88" s="94"/>
      <c r="O88" s="96"/>
    </row>
    <row r="89" spans="1:15" s="1" customFormat="1" ht="15" customHeight="1" x14ac:dyDescent="0.25">
      <c r="A89" s="9">
        <v>2</v>
      </c>
      <c r="B89" s="158">
        <v>60020</v>
      </c>
      <c r="C89" s="152" t="s">
        <v>69</v>
      </c>
      <c r="D89" s="318"/>
      <c r="E89" s="161"/>
      <c r="F89" s="161"/>
      <c r="G89" s="161"/>
      <c r="H89" s="161"/>
      <c r="I89" s="35"/>
      <c r="J89" s="8"/>
      <c r="K89" s="97"/>
      <c r="L89" s="98"/>
      <c r="M89" s="99"/>
      <c r="N89" s="98"/>
      <c r="O89" s="100"/>
    </row>
    <row r="90" spans="1:15" s="1" customFormat="1" ht="15" customHeight="1" x14ac:dyDescent="0.25">
      <c r="A90" s="9">
        <v>3</v>
      </c>
      <c r="B90" s="158">
        <v>60050</v>
      </c>
      <c r="C90" s="152" t="s">
        <v>70</v>
      </c>
      <c r="D90" s="318"/>
      <c r="E90" s="161"/>
      <c r="F90" s="161"/>
      <c r="G90" s="161"/>
      <c r="H90" s="161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4</v>
      </c>
      <c r="B91" s="158">
        <v>60070</v>
      </c>
      <c r="C91" s="152" t="s">
        <v>71</v>
      </c>
      <c r="D91" s="318"/>
      <c r="E91" s="161"/>
      <c r="F91" s="161"/>
      <c r="G91" s="161"/>
      <c r="H91" s="161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5</v>
      </c>
      <c r="B92" s="158">
        <v>60180</v>
      </c>
      <c r="C92" s="152" t="s">
        <v>72</v>
      </c>
      <c r="D92" s="318"/>
      <c r="E92" s="161"/>
      <c r="F92" s="161"/>
      <c r="G92" s="161"/>
      <c r="H92" s="161"/>
      <c r="I92" s="35"/>
      <c r="J92" s="8"/>
      <c r="K92" s="97"/>
      <c r="L92" s="98"/>
      <c r="M92" s="99"/>
      <c r="N92" s="98"/>
      <c r="O92" s="100"/>
    </row>
    <row r="93" spans="1:15" s="1" customFormat="1" ht="15" customHeight="1" x14ac:dyDescent="0.25">
      <c r="A93" s="9">
        <v>6</v>
      </c>
      <c r="B93" s="158">
        <v>60220</v>
      </c>
      <c r="C93" s="152" t="s">
        <v>135</v>
      </c>
      <c r="D93" s="318"/>
      <c r="E93" s="161"/>
      <c r="F93" s="161"/>
      <c r="G93" s="161"/>
      <c r="H93" s="161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298">
        <v>7</v>
      </c>
      <c r="B94" s="158">
        <v>60240</v>
      </c>
      <c r="C94" s="152" t="s">
        <v>73</v>
      </c>
      <c r="D94" s="318"/>
      <c r="E94" s="161"/>
      <c r="F94" s="161"/>
      <c r="G94" s="161"/>
      <c r="H94" s="161"/>
      <c r="I94" s="35"/>
      <c r="J94" s="8"/>
      <c r="K94" s="97"/>
      <c r="L94" s="98"/>
      <c r="M94" s="99"/>
      <c r="N94" s="110"/>
      <c r="O94" s="100"/>
    </row>
    <row r="95" spans="1:15" s="1" customFormat="1" ht="15" customHeight="1" x14ac:dyDescent="0.25">
      <c r="A95" s="298">
        <v>8</v>
      </c>
      <c r="B95" s="158">
        <v>60560</v>
      </c>
      <c r="C95" s="152" t="s">
        <v>74</v>
      </c>
      <c r="D95" s="318"/>
      <c r="E95" s="161"/>
      <c r="F95" s="161"/>
      <c r="G95" s="161"/>
      <c r="H95" s="161"/>
      <c r="I95" s="35"/>
      <c r="J95" s="8"/>
      <c r="K95" s="97"/>
      <c r="L95" s="98"/>
      <c r="M95" s="99"/>
      <c r="N95" s="110"/>
      <c r="O95" s="100"/>
    </row>
    <row r="96" spans="1:15" s="1" customFormat="1" ht="15" customHeight="1" x14ac:dyDescent="0.25">
      <c r="A96" s="298">
        <v>9</v>
      </c>
      <c r="B96" s="158">
        <v>60660</v>
      </c>
      <c r="C96" s="152" t="s">
        <v>75</v>
      </c>
      <c r="D96" s="318"/>
      <c r="E96" s="161"/>
      <c r="F96" s="161"/>
      <c r="G96" s="161"/>
      <c r="H96" s="161"/>
      <c r="I96" s="35"/>
      <c r="J96" s="8"/>
      <c r="K96" s="97"/>
      <c r="L96" s="98"/>
      <c r="M96" s="99"/>
      <c r="N96" s="110"/>
      <c r="O96" s="100"/>
    </row>
    <row r="97" spans="1:15" s="1" customFormat="1" ht="15" customHeight="1" x14ac:dyDescent="0.25">
      <c r="A97" s="298">
        <v>10</v>
      </c>
      <c r="B97" s="158">
        <v>60001</v>
      </c>
      <c r="C97" s="152" t="s">
        <v>68</v>
      </c>
      <c r="D97" s="319"/>
      <c r="E97" s="161"/>
      <c r="F97" s="161"/>
      <c r="G97" s="161"/>
      <c r="H97" s="161"/>
      <c r="I97" s="35"/>
      <c r="J97" s="8"/>
      <c r="K97" s="97"/>
      <c r="L97" s="98"/>
      <c r="M97" s="99"/>
      <c r="N97" s="110"/>
      <c r="O97" s="100"/>
    </row>
    <row r="98" spans="1:15" s="1" customFormat="1" ht="15" customHeight="1" x14ac:dyDescent="0.25">
      <c r="A98" s="298">
        <v>11</v>
      </c>
      <c r="B98" s="158">
        <v>60701</v>
      </c>
      <c r="C98" s="152" t="s">
        <v>76</v>
      </c>
      <c r="D98" s="318"/>
      <c r="E98" s="161"/>
      <c r="F98" s="161"/>
      <c r="G98" s="161"/>
      <c r="H98" s="161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298">
        <v>12</v>
      </c>
      <c r="B99" s="158">
        <v>60850</v>
      </c>
      <c r="C99" s="153" t="s">
        <v>77</v>
      </c>
      <c r="D99" s="318"/>
      <c r="E99" s="161"/>
      <c r="F99" s="161"/>
      <c r="G99" s="161"/>
      <c r="H99" s="161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298">
        <v>13</v>
      </c>
      <c r="B100" s="158">
        <v>60910</v>
      </c>
      <c r="C100" s="152" t="s">
        <v>78</v>
      </c>
      <c r="D100" s="318"/>
      <c r="E100" s="161"/>
      <c r="F100" s="161"/>
      <c r="G100" s="161"/>
      <c r="H100" s="161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298">
        <v>14</v>
      </c>
      <c r="B101" s="158">
        <v>60980</v>
      </c>
      <c r="C101" s="152" t="s">
        <v>79</v>
      </c>
      <c r="D101" s="318"/>
      <c r="E101" s="161"/>
      <c r="F101" s="161"/>
      <c r="G101" s="161"/>
      <c r="H101" s="161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298">
        <v>15</v>
      </c>
      <c r="B102" s="158">
        <v>61080</v>
      </c>
      <c r="C102" s="152" t="s">
        <v>80</v>
      </c>
      <c r="D102" s="318"/>
      <c r="E102" s="161"/>
      <c r="F102" s="161"/>
      <c r="G102" s="161"/>
      <c r="H102" s="1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298">
        <v>16</v>
      </c>
      <c r="B103" s="158">
        <v>61150</v>
      </c>
      <c r="C103" s="152" t="s">
        <v>81</v>
      </c>
      <c r="D103" s="318"/>
      <c r="E103" s="161"/>
      <c r="F103" s="161"/>
      <c r="G103" s="161"/>
      <c r="H103" s="161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298">
        <v>17</v>
      </c>
      <c r="B104" s="158">
        <v>61210</v>
      </c>
      <c r="C104" s="152" t="s">
        <v>82</v>
      </c>
      <c r="D104" s="318"/>
      <c r="E104" s="161"/>
      <c r="F104" s="161"/>
      <c r="G104" s="161"/>
      <c r="H104" s="161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298">
        <v>18</v>
      </c>
      <c r="B105" s="158">
        <v>61290</v>
      </c>
      <c r="C105" s="152" t="s">
        <v>83</v>
      </c>
      <c r="D105" s="318"/>
      <c r="E105" s="161"/>
      <c r="F105" s="161"/>
      <c r="G105" s="161"/>
      <c r="H105" s="161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300">
        <v>19</v>
      </c>
      <c r="B106" s="158">
        <v>61340</v>
      </c>
      <c r="C106" s="152" t="s">
        <v>84</v>
      </c>
      <c r="D106" s="318"/>
      <c r="E106" s="161"/>
      <c r="F106" s="161"/>
      <c r="G106" s="161"/>
      <c r="H106" s="161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298">
        <v>20</v>
      </c>
      <c r="B107" s="158">
        <v>61390</v>
      </c>
      <c r="C107" s="152" t="s">
        <v>85</v>
      </c>
      <c r="D107" s="318"/>
      <c r="E107" s="161"/>
      <c r="F107" s="161"/>
      <c r="G107" s="161"/>
      <c r="H107" s="161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298">
        <v>21</v>
      </c>
      <c r="B108" s="158">
        <v>61410</v>
      </c>
      <c r="C108" s="152" t="s">
        <v>86</v>
      </c>
      <c r="D108" s="318"/>
      <c r="E108" s="161"/>
      <c r="F108" s="161"/>
      <c r="G108" s="161"/>
      <c r="H108" s="161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298">
        <v>22</v>
      </c>
      <c r="B109" s="158">
        <v>61430</v>
      </c>
      <c r="C109" s="152" t="s">
        <v>106</v>
      </c>
      <c r="D109" s="318"/>
      <c r="E109" s="161"/>
      <c r="F109" s="161"/>
      <c r="G109" s="161"/>
      <c r="H109" s="161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298">
        <v>23</v>
      </c>
      <c r="B110" s="158">
        <v>61440</v>
      </c>
      <c r="C110" s="152" t="s">
        <v>87</v>
      </c>
      <c r="D110" s="318"/>
      <c r="E110" s="161"/>
      <c r="F110" s="161"/>
      <c r="G110" s="161"/>
      <c r="H110" s="161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298">
        <v>24</v>
      </c>
      <c r="B111" s="158">
        <v>61450</v>
      </c>
      <c r="C111" s="152" t="s">
        <v>105</v>
      </c>
      <c r="D111" s="318"/>
      <c r="E111" s="161"/>
      <c r="F111" s="161"/>
      <c r="G111" s="161"/>
      <c r="H111" s="161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298">
        <v>25</v>
      </c>
      <c r="B112" s="158">
        <v>61470</v>
      </c>
      <c r="C112" s="152" t="s">
        <v>88</v>
      </c>
      <c r="D112" s="318"/>
      <c r="E112" s="161"/>
      <c r="F112" s="161"/>
      <c r="G112" s="161"/>
      <c r="H112" s="161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298">
        <v>26</v>
      </c>
      <c r="B113" s="158">
        <v>61490</v>
      </c>
      <c r="C113" s="152" t="s">
        <v>107</v>
      </c>
      <c r="D113" s="318"/>
      <c r="E113" s="161"/>
      <c r="F113" s="161"/>
      <c r="G113" s="161"/>
      <c r="H113" s="161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x14ac:dyDescent="0.25">
      <c r="A114" s="298">
        <v>27</v>
      </c>
      <c r="B114" s="158">
        <v>61500</v>
      </c>
      <c r="C114" s="152" t="s">
        <v>108</v>
      </c>
      <c r="D114" s="318"/>
      <c r="E114" s="161"/>
      <c r="F114" s="161"/>
      <c r="G114" s="161"/>
      <c r="H114" s="161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x14ac:dyDescent="0.25">
      <c r="A115" s="298">
        <v>28</v>
      </c>
      <c r="B115" s="158">
        <v>61510</v>
      </c>
      <c r="C115" s="152" t="s">
        <v>89</v>
      </c>
      <c r="D115" s="318"/>
      <c r="E115" s="83"/>
      <c r="F115" s="83"/>
      <c r="G115" s="83"/>
      <c r="H115" s="84"/>
      <c r="I115" s="35"/>
      <c r="J115" s="8"/>
      <c r="K115" s="97"/>
      <c r="L115" s="98"/>
      <c r="M115" s="99"/>
      <c r="N115" s="98"/>
      <c r="O115" s="100"/>
    </row>
    <row r="116" spans="1:15" s="1" customFormat="1" ht="15" customHeight="1" x14ac:dyDescent="0.25">
      <c r="A116" s="302">
        <v>29</v>
      </c>
      <c r="B116" s="305">
        <v>61520</v>
      </c>
      <c r="C116" s="152" t="s">
        <v>109</v>
      </c>
      <c r="D116" s="270"/>
      <c r="E116" s="85"/>
      <c r="F116" s="85"/>
      <c r="G116" s="85"/>
      <c r="H116" s="85"/>
      <c r="I116" s="35"/>
      <c r="J116" s="8"/>
      <c r="K116" s="97"/>
      <c r="L116" s="98"/>
      <c r="M116" s="99"/>
      <c r="N116" s="98"/>
      <c r="O116" s="100"/>
    </row>
    <row r="117" spans="1:15" s="1" customFormat="1" ht="15" customHeight="1" thickBot="1" x14ac:dyDescent="0.3">
      <c r="A117" s="302">
        <v>30</v>
      </c>
      <c r="B117" s="158">
        <v>61540</v>
      </c>
      <c r="C117" s="151" t="s">
        <v>103</v>
      </c>
      <c r="D117" s="176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thickBot="1" x14ac:dyDescent="0.3">
      <c r="A118" s="28"/>
      <c r="B118" s="51"/>
      <c r="C118" s="25" t="s">
        <v>104</v>
      </c>
      <c r="D118" s="175">
        <f>SUM(D119:D128)</f>
        <v>0</v>
      </c>
      <c r="E118" s="30">
        <v>0</v>
      </c>
      <c r="F118" s="30">
        <v>0</v>
      </c>
      <c r="G118" s="30">
        <v>0</v>
      </c>
      <c r="H118" s="30">
        <v>0</v>
      </c>
      <c r="I118" s="31">
        <v>0</v>
      </c>
      <c r="J118" s="8"/>
      <c r="K118" s="406">
        <f t="shared" si="7"/>
        <v>0</v>
      </c>
      <c r="L118" s="407">
        <f>SUM(L119:L128)</f>
        <v>0</v>
      </c>
      <c r="M118" s="408">
        <f>H118+G118</f>
        <v>0</v>
      </c>
      <c r="N118" s="407">
        <f>O118*K118/100</f>
        <v>0</v>
      </c>
      <c r="O118" s="409">
        <f>E118</f>
        <v>0</v>
      </c>
    </row>
    <row r="119" spans="1:15" s="1" customFormat="1" ht="15" customHeight="1" x14ac:dyDescent="0.25">
      <c r="A119" s="7">
        <v>1</v>
      </c>
      <c r="B119" s="166">
        <v>70020</v>
      </c>
      <c r="C119" s="162" t="s">
        <v>90</v>
      </c>
      <c r="D119" s="328"/>
      <c r="E119" s="168"/>
      <c r="F119" s="168"/>
      <c r="G119" s="168"/>
      <c r="H119" s="168"/>
      <c r="I119" s="34"/>
      <c r="J119" s="8"/>
      <c r="K119" s="93"/>
      <c r="L119" s="94"/>
      <c r="M119" s="95"/>
      <c r="N119" s="94"/>
      <c r="O119" s="96"/>
    </row>
    <row r="120" spans="1:15" s="1" customFormat="1" ht="15" customHeight="1" x14ac:dyDescent="0.25">
      <c r="A120" s="324">
        <v>2</v>
      </c>
      <c r="B120" s="322">
        <v>70050</v>
      </c>
      <c r="C120" s="323" t="s">
        <v>138</v>
      </c>
      <c r="D120" s="329"/>
      <c r="E120" s="154"/>
      <c r="F120" s="154"/>
      <c r="G120" s="154"/>
      <c r="H120" s="154"/>
      <c r="I120" s="58"/>
      <c r="J120" s="8"/>
      <c r="K120" s="93"/>
      <c r="L120" s="94"/>
      <c r="M120" s="95"/>
      <c r="N120" s="94"/>
      <c r="O120" s="96"/>
    </row>
    <row r="121" spans="1:15" s="1" customFormat="1" ht="15" customHeight="1" x14ac:dyDescent="0.25">
      <c r="A121" s="325">
        <v>3</v>
      </c>
      <c r="B121" s="158">
        <v>70110</v>
      </c>
      <c r="C121" s="163" t="s">
        <v>93</v>
      </c>
      <c r="D121" s="329"/>
      <c r="E121" s="161"/>
      <c r="F121" s="161"/>
      <c r="G121" s="161"/>
      <c r="H121" s="161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325">
        <v>4</v>
      </c>
      <c r="B122" s="158">
        <v>70021</v>
      </c>
      <c r="C122" s="163" t="s">
        <v>91</v>
      </c>
      <c r="D122" s="329"/>
      <c r="E122" s="161"/>
      <c r="F122" s="161"/>
      <c r="G122" s="161"/>
      <c r="H122" s="161"/>
      <c r="I122" s="35"/>
      <c r="J122" s="8"/>
      <c r="K122" s="97"/>
      <c r="L122" s="98"/>
      <c r="M122" s="99"/>
      <c r="N122" s="98"/>
      <c r="O122" s="100"/>
    </row>
    <row r="123" spans="1:15" s="1" customFormat="1" ht="15" customHeight="1" x14ac:dyDescent="0.25">
      <c r="A123" s="325">
        <v>5</v>
      </c>
      <c r="B123" s="158">
        <v>70040</v>
      </c>
      <c r="C123" s="163" t="s">
        <v>92</v>
      </c>
      <c r="D123" s="329"/>
      <c r="E123" s="161"/>
      <c r="F123" s="161"/>
      <c r="G123" s="161"/>
      <c r="H123" s="161"/>
      <c r="I123" s="35"/>
      <c r="J123" s="271"/>
      <c r="K123" s="97"/>
      <c r="L123" s="98"/>
      <c r="M123" s="99"/>
      <c r="N123" s="98"/>
      <c r="O123" s="100"/>
    </row>
    <row r="124" spans="1:15" s="1" customFormat="1" ht="15" customHeight="1" x14ac:dyDescent="0.25">
      <c r="A124" s="325">
        <v>6</v>
      </c>
      <c r="B124" s="158">
        <v>70100</v>
      </c>
      <c r="C124" s="163" t="s">
        <v>123</v>
      </c>
      <c r="D124" s="329"/>
      <c r="E124" s="161"/>
      <c r="F124" s="161"/>
      <c r="G124" s="161"/>
      <c r="H124" s="161"/>
      <c r="I124" s="35"/>
      <c r="J124" s="8"/>
      <c r="K124" s="97"/>
      <c r="L124" s="98"/>
      <c r="M124" s="99"/>
      <c r="N124" s="98"/>
      <c r="O124" s="100"/>
    </row>
    <row r="125" spans="1:15" s="1" customFormat="1" ht="15" customHeight="1" x14ac:dyDescent="0.25">
      <c r="A125" s="325">
        <v>7</v>
      </c>
      <c r="B125" s="320">
        <v>70140</v>
      </c>
      <c r="C125" s="321" t="s">
        <v>137</v>
      </c>
      <c r="D125" s="329"/>
      <c r="E125" s="161"/>
      <c r="F125" s="161"/>
      <c r="G125" s="161"/>
      <c r="H125" s="161"/>
      <c r="I125" s="35"/>
      <c r="J125" s="8"/>
      <c r="K125" s="97"/>
      <c r="L125" s="98"/>
      <c r="M125" s="99"/>
      <c r="N125" s="98"/>
      <c r="O125" s="100"/>
    </row>
    <row r="126" spans="1:15" s="1" customFormat="1" ht="15" customHeight="1" x14ac:dyDescent="0.25">
      <c r="A126" s="325">
        <v>8</v>
      </c>
      <c r="B126" s="159">
        <v>70270</v>
      </c>
      <c r="C126" s="163" t="s">
        <v>94</v>
      </c>
      <c r="D126" s="331"/>
      <c r="E126" s="161"/>
      <c r="F126" s="161"/>
      <c r="G126" s="161"/>
      <c r="H126" s="161"/>
      <c r="I126" s="35"/>
      <c r="J126" s="8"/>
      <c r="K126" s="97"/>
      <c r="L126" s="98"/>
      <c r="M126" s="99"/>
      <c r="N126" s="98"/>
      <c r="O126" s="105"/>
    </row>
    <row r="127" spans="1:15" s="1" customFormat="1" ht="15" customHeight="1" x14ac:dyDescent="0.25">
      <c r="A127" s="327">
        <v>9</v>
      </c>
      <c r="B127" s="159">
        <v>70510</v>
      </c>
      <c r="C127" s="163" t="s">
        <v>95</v>
      </c>
      <c r="D127" s="329"/>
      <c r="E127" s="161"/>
      <c r="F127" s="161"/>
      <c r="G127" s="161"/>
      <c r="H127" s="161"/>
      <c r="I127" s="35"/>
      <c r="J127" s="8"/>
      <c r="K127" s="97"/>
      <c r="L127" s="98"/>
      <c r="M127" s="99"/>
      <c r="N127" s="98"/>
      <c r="O127" s="100"/>
    </row>
    <row r="128" spans="1:15" s="1" customFormat="1" ht="15" customHeight="1" thickBot="1" x14ac:dyDescent="0.3">
      <c r="A128" s="326">
        <v>10</v>
      </c>
      <c r="B128" s="160">
        <v>10880</v>
      </c>
      <c r="C128" s="164" t="s">
        <v>112</v>
      </c>
      <c r="D128" s="330"/>
      <c r="E128" s="143"/>
      <c r="F128" s="143"/>
      <c r="G128" s="143"/>
      <c r="H128" s="144"/>
      <c r="I128" s="62"/>
      <c r="J128" s="8"/>
      <c r="K128" s="106"/>
      <c r="L128" s="107"/>
      <c r="M128" s="108"/>
      <c r="N128" s="170"/>
      <c r="O128" s="109"/>
    </row>
    <row r="129" spans="1:15" ht="15" customHeight="1" x14ac:dyDescent="0.25">
      <c r="A129" s="12"/>
      <c r="B129" s="12"/>
      <c r="C129" s="12"/>
      <c r="D129" s="441" t="s">
        <v>96</v>
      </c>
      <c r="E129" s="441"/>
      <c r="F129" s="441"/>
      <c r="G129" s="441"/>
      <c r="H129" s="441"/>
      <c r="I129" s="33">
        <f>AVERAGE(I7,I9:I16,I18:I30,I32:I50,I52:I70,I72:I86,I88:I117,I119:I128)</f>
        <v>3.5000499999999999</v>
      </c>
      <c r="J129" s="8"/>
      <c r="M129" s="17"/>
      <c r="N129" s="17"/>
      <c r="O129" s="17"/>
    </row>
    <row r="130" spans="1:15" ht="15" customHeight="1" x14ac:dyDescent="0.25">
      <c r="A130" s="12"/>
      <c r="B130" s="12"/>
      <c r="C130" s="12"/>
      <c r="D130" s="12"/>
      <c r="E130" s="13"/>
      <c r="F130" s="13"/>
      <c r="G130" s="14"/>
      <c r="H130" s="14"/>
      <c r="I130" s="15"/>
      <c r="J130" s="4"/>
      <c r="M130" s="55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5"/>
      <c r="J131" s="4"/>
    </row>
  </sheetData>
  <mergeCells count="8">
    <mergeCell ref="I4:I5"/>
    <mergeCell ref="D129:H129"/>
    <mergeCell ref="C2:D2"/>
    <mergeCell ref="A4:A5"/>
    <mergeCell ref="B4:B5"/>
    <mergeCell ref="C4:C5"/>
    <mergeCell ref="D4:D5"/>
    <mergeCell ref="E4:H4"/>
  </mergeCells>
  <conditionalFormatting sqref="I6:I129">
    <cfRule type="cellIs" dxfId="143" priority="1" stopIfTrue="1" operator="equal">
      <formula>0</formula>
    </cfRule>
    <cfRule type="containsBlanks" dxfId="142" priority="385" stopIfTrue="1">
      <formula>LEN(TRIM(I6))=0</formula>
    </cfRule>
    <cfRule type="cellIs" dxfId="141" priority="386" stopIfTrue="1" operator="between">
      <formula>3.499</formula>
      <formula>3.504</formula>
    </cfRule>
    <cfRule type="cellIs" dxfId="140" priority="388" stopIfTrue="1" operator="lessThan">
      <formula>3.5</formula>
    </cfRule>
    <cfRule type="cellIs" dxfId="139" priority="389" stopIfTrue="1" operator="between">
      <formula>$I$129</formula>
      <formula>3.5</formula>
    </cfRule>
    <cfRule type="cellIs" dxfId="138" priority="390" stopIfTrue="1" operator="between">
      <formula>4.5</formula>
      <formula>$I$129</formula>
    </cfRule>
    <cfRule type="cellIs" dxfId="137" priority="407" stopIfTrue="1" operator="greaterThanOrEqual">
      <formula>4.5</formula>
    </cfRule>
  </conditionalFormatting>
  <conditionalFormatting sqref="M6:M128">
    <cfRule type="containsBlanks" dxfId="136" priority="397">
      <formula>LEN(TRIM(M6))=0</formula>
    </cfRule>
  </conditionalFormatting>
  <conditionalFormatting sqref="N7:O128">
    <cfRule type="containsBlanks" dxfId="135" priority="3">
      <formula>LEN(TRIM(N7))=0</formula>
    </cfRule>
  </conditionalFormatting>
  <conditionalFormatting sqref="N7:O19">
    <cfRule type="cellIs" dxfId="134" priority="6" operator="equal">
      <formula>0</formula>
    </cfRule>
    <cfRule type="cellIs" dxfId="133" priority="8" operator="between">
      <formula>0.1</formula>
      <formula>10</formula>
    </cfRule>
    <cfRule type="cellIs" dxfId="132" priority="9" operator="greaterThanOrEqual">
      <formula>10</formula>
    </cfRule>
  </conditionalFormatting>
  <conditionalFormatting sqref="M6:M19">
    <cfRule type="cellIs" dxfId="131" priority="398" operator="lessThan">
      <formula>50</formula>
    </cfRule>
    <cfRule type="cellIs" dxfId="130" priority="399" operator="equal">
      <formula>50</formula>
    </cfRule>
    <cfRule type="cellIs" dxfId="129" priority="400" operator="between">
      <formula>50</formula>
      <formula>90</formula>
    </cfRule>
    <cfRule type="cellIs" dxfId="128" priority="401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140</v>
      </c>
    </row>
    <row r="2" spans="1:16" ht="18" customHeight="1" x14ac:dyDescent="0.25">
      <c r="A2" s="4"/>
      <c r="B2" s="4"/>
      <c r="C2" s="429" t="s">
        <v>139</v>
      </c>
      <c r="D2" s="429"/>
      <c r="E2" s="16"/>
      <c r="F2" s="16"/>
      <c r="G2" s="16"/>
      <c r="H2" s="16"/>
      <c r="I2" s="19">
        <v>2019</v>
      </c>
      <c r="J2" s="4"/>
      <c r="K2" s="20"/>
      <c r="L2" s="3" t="s">
        <v>142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1"/>
      <c r="L3" s="3" t="s">
        <v>141</v>
      </c>
    </row>
    <row r="4" spans="1:16" ht="18" customHeight="1" thickBot="1" x14ac:dyDescent="0.3">
      <c r="A4" s="432" t="s">
        <v>0</v>
      </c>
      <c r="B4" s="434" t="s">
        <v>1</v>
      </c>
      <c r="C4" s="444" t="s">
        <v>2</v>
      </c>
      <c r="D4" s="446" t="s">
        <v>3</v>
      </c>
      <c r="E4" s="448" t="s">
        <v>4</v>
      </c>
      <c r="F4" s="449"/>
      <c r="G4" s="449"/>
      <c r="H4" s="450"/>
      <c r="I4" s="439" t="s">
        <v>111</v>
      </c>
      <c r="J4" s="4"/>
      <c r="K4" s="6"/>
      <c r="L4" s="3" t="s">
        <v>143</v>
      </c>
    </row>
    <row r="5" spans="1:16" ht="30" customHeight="1" thickBot="1" x14ac:dyDescent="0.3">
      <c r="A5" s="442"/>
      <c r="B5" s="443"/>
      <c r="C5" s="445"/>
      <c r="D5" s="447"/>
      <c r="E5" s="18">
        <v>2</v>
      </c>
      <c r="F5" s="18">
        <v>3</v>
      </c>
      <c r="G5" s="18">
        <v>4</v>
      </c>
      <c r="H5" s="18">
        <v>5</v>
      </c>
      <c r="I5" s="440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1">
        <f>D7+D8+D17+D31+D51+D71+D87+D119</f>
        <v>7</v>
      </c>
      <c r="E6" s="78">
        <v>0</v>
      </c>
      <c r="F6" s="79">
        <f>AVERAGE(F7,F9:F16,F18:F30,F32:F50,F52:F70,F72:F86,F88:F118,F120:F128)</f>
        <v>14.29</v>
      </c>
      <c r="G6" s="79">
        <f>AVERAGE(G7,G9:G16,G18:G30,G32:G50,G52:G70,G72:G86,G88:G118,G120:G128)</f>
        <v>28.57</v>
      </c>
      <c r="H6" s="80">
        <f>AVERAGE(H7,H9:H16,H18:H30,H32:H50,H52:H70,H72:H86,H88:H118,H120:H128)</f>
        <v>57.14</v>
      </c>
      <c r="I6" s="182">
        <f t="shared" ref="I6" si="0">(E6*2+F6*3+G6*4+H6*5)/100</f>
        <v>4.4285000000000005</v>
      </c>
      <c r="J6" s="332"/>
      <c r="K6" s="410">
        <f>D6</f>
        <v>7</v>
      </c>
      <c r="L6" s="411">
        <f>L7+L8+L17+L31+L51+L71+L87+L119</f>
        <v>5.9997000000000007</v>
      </c>
      <c r="M6" s="412">
        <f t="shared" ref="M6:M19" si="1">G6+H6</f>
        <v>85.710000000000008</v>
      </c>
      <c r="N6" s="411">
        <f>N7+N8+N17+N31+N51+N71+N87+N119</f>
        <v>0</v>
      </c>
      <c r="O6" s="413">
        <f t="shared" ref="O6:O19" si="2">E6</f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272"/>
      <c r="E7" s="161"/>
      <c r="F7" s="161"/>
      <c r="G7" s="161"/>
      <c r="H7" s="161"/>
      <c r="I7" s="37"/>
      <c r="J7" s="8"/>
      <c r="K7" s="89"/>
      <c r="L7" s="90"/>
      <c r="M7" s="91"/>
      <c r="N7" s="184"/>
      <c r="O7" s="386"/>
      <c r="P7" s="55"/>
    </row>
    <row r="8" spans="1:16" ht="15" customHeight="1" thickBot="1" x14ac:dyDescent="0.3">
      <c r="A8" s="23"/>
      <c r="B8" s="51"/>
      <c r="C8" s="25" t="s">
        <v>97</v>
      </c>
      <c r="D8" s="173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406">
        <f t="shared" ref="K8:K71" si="3">D8</f>
        <v>0</v>
      </c>
      <c r="L8" s="407">
        <f>SUM(L9:L16)</f>
        <v>0</v>
      </c>
      <c r="M8" s="408">
        <f t="shared" ref="M8" si="4">G8+H8</f>
        <v>0</v>
      </c>
      <c r="N8" s="415">
        <f>SUM(N9:N21)</f>
        <v>0</v>
      </c>
      <c r="O8" s="416">
        <f t="shared" ref="O8" si="5">E8</f>
        <v>0</v>
      </c>
    </row>
    <row r="9" spans="1:16" s="1" customFormat="1" ht="15" customHeight="1" x14ac:dyDescent="0.25">
      <c r="A9" s="11">
        <v>1</v>
      </c>
      <c r="B9" s="158">
        <v>10002</v>
      </c>
      <c r="C9" s="72" t="s">
        <v>6</v>
      </c>
      <c r="D9" s="172"/>
      <c r="E9" s="161"/>
      <c r="F9" s="161"/>
      <c r="G9" s="161"/>
      <c r="H9" s="161"/>
      <c r="I9" s="35"/>
      <c r="J9" s="8"/>
      <c r="K9" s="97"/>
      <c r="L9" s="98"/>
      <c r="M9" s="99"/>
      <c r="N9" s="110"/>
      <c r="O9" s="379"/>
    </row>
    <row r="10" spans="1:16" s="1" customFormat="1" ht="15" customHeight="1" x14ac:dyDescent="0.25">
      <c r="A10" s="9">
        <v>2</v>
      </c>
      <c r="B10" s="158">
        <v>10090</v>
      </c>
      <c r="C10" s="163" t="s">
        <v>8</v>
      </c>
      <c r="D10" s="172"/>
      <c r="E10" s="161"/>
      <c r="F10" s="161"/>
      <c r="G10" s="161"/>
      <c r="H10" s="161"/>
      <c r="I10" s="35"/>
      <c r="J10" s="8"/>
      <c r="K10" s="97"/>
      <c r="L10" s="98"/>
      <c r="M10" s="99"/>
      <c r="N10" s="110"/>
      <c r="O10" s="379"/>
    </row>
    <row r="11" spans="1:16" s="1" customFormat="1" ht="15" customHeight="1" x14ac:dyDescent="0.25">
      <c r="A11" s="9">
        <v>3</v>
      </c>
      <c r="B11" s="158">
        <v>10004</v>
      </c>
      <c r="C11" s="163" t="s">
        <v>7</v>
      </c>
      <c r="D11" s="172"/>
      <c r="E11" s="161"/>
      <c r="F11" s="161"/>
      <c r="G11" s="161"/>
      <c r="H11" s="161"/>
      <c r="I11" s="35"/>
      <c r="J11" s="8"/>
      <c r="K11" s="97"/>
      <c r="L11" s="98"/>
      <c r="M11" s="99"/>
      <c r="N11" s="110"/>
      <c r="O11" s="379"/>
    </row>
    <row r="12" spans="1:16" s="1" customFormat="1" ht="15" customHeight="1" x14ac:dyDescent="0.25">
      <c r="A12" s="9">
        <v>4</v>
      </c>
      <c r="B12" s="158">
        <v>10001</v>
      </c>
      <c r="C12" s="72" t="s">
        <v>5</v>
      </c>
      <c r="D12" s="172"/>
      <c r="E12" s="161"/>
      <c r="F12" s="161"/>
      <c r="G12" s="161"/>
      <c r="H12" s="161"/>
      <c r="I12" s="35"/>
      <c r="J12" s="8"/>
      <c r="K12" s="97"/>
      <c r="L12" s="98"/>
      <c r="M12" s="99"/>
      <c r="N12" s="110"/>
      <c r="O12" s="379"/>
    </row>
    <row r="13" spans="1:16" s="1" customFormat="1" ht="15" customHeight="1" x14ac:dyDescent="0.25">
      <c r="A13" s="9">
        <v>5</v>
      </c>
      <c r="B13" s="158">
        <v>10120</v>
      </c>
      <c r="C13" s="163" t="s">
        <v>9</v>
      </c>
      <c r="D13" s="172"/>
      <c r="E13" s="161"/>
      <c r="F13" s="161"/>
      <c r="G13" s="161"/>
      <c r="H13" s="161"/>
      <c r="I13" s="35"/>
      <c r="J13" s="8"/>
      <c r="K13" s="97"/>
      <c r="L13" s="98"/>
      <c r="M13" s="99"/>
      <c r="N13" s="110"/>
      <c r="O13" s="379"/>
    </row>
    <row r="14" spans="1:16" s="1" customFormat="1" ht="15" customHeight="1" x14ac:dyDescent="0.25">
      <c r="A14" s="9">
        <v>6</v>
      </c>
      <c r="B14" s="158">
        <v>10190</v>
      </c>
      <c r="C14" s="163" t="s">
        <v>10</v>
      </c>
      <c r="D14" s="172"/>
      <c r="E14" s="161"/>
      <c r="F14" s="161"/>
      <c r="G14" s="161"/>
      <c r="H14" s="161"/>
      <c r="I14" s="35"/>
      <c r="J14" s="8"/>
      <c r="K14" s="97"/>
      <c r="L14" s="98"/>
      <c r="M14" s="99"/>
      <c r="N14" s="110"/>
      <c r="O14" s="379"/>
    </row>
    <row r="15" spans="1:16" s="1" customFormat="1" ht="15" customHeight="1" x14ac:dyDescent="0.25">
      <c r="A15" s="9">
        <v>7</v>
      </c>
      <c r="B15" s="158">
        <v>10320</v>
      </c>
      <c r="C15" s="163" t="s">
        <v>11</v>
      </c>
      <c r="D15" s="172"/>
      <c r="E15" s="161"/>
      <c r="F15" s="161"/>
      <c r="G15" s="161"/>
      <c r="H15" s="70"/>
      <c r="I15" s="35"/>
      <c r="J15" s="8"/>
      <c r="K15" s="97"/>
      <c r="L15" s="98"/>
      <c r="M15" s="99"/>
      <c r="N15" s="110"/>
      <c r="O15" s="379"/>
    </row>
    <row r="16" spans="1:16" s="1" customFormat="1" ht="15" customHeight="1" thickBot="1" x14ac:dyDescent="0.3">
      <c r="A16" s="9">
        <v>8</v>
      </c>
      <c r="B16" s="40">
        <v>10860</v>
      </c>
      <c r="C16" s="164" t="s">
        <v>115</v>
      </c>
      <c r="D16" s="174"/>
      <c r="E16" s="143"/>
      <c r="F16" s="143"/>
      <c r="G16" s="143"/>
      <c r="H16" s="144"/>
      <c r="I16" s="57"/>
      <c r="J16" s="8"/>
      <c r="K16" s="101"/>
      <c r="L16" s="102"/>
      <c r="M16" s="103"/>
      <c r="N16" s="183"/>
      <c r="O16" s="382"/>
    </row>
    <row r="17" spans="1:15" s="1" customFormat="1" ht="15" customHeight="1" thickBot="1" x14ac:dyDescent="0.3">
      <c r="A17" s="28"/>
      <c r="B17" s="52"/>
      <c r="C17" s="25" t="s">
        <v>98</v>
      </c>
      <c r="D17" s="175">
        <f>SUM(D18:D30)</f>
        <v>7</v>
      </c>
      <c r="E17" s="30">
        <v>0</v>
      </c>
      <c r="F17" s="30">
        <f>AVERAGE(F18:F30)</f>
        <v>14.29</v>
      </c>
      <c r="G17" s="30">
        <f>AVERAGE(G18:G30)</f>
        <v>28.57</v>
      </c>
      <c r="H17" s="30">
        <f>AVERAGE(H18:H30)</f>
        <v>57.14</v>
      </c>
      <c r="I17" s="31">
        <f>AVERAGE(I18:I30)</f>
        <v>4.4285000000000005</v>
      </c>
      <c r="J17" s="56"/>
      <c r="K17" s="406">
        <f t="shared" si="3"/>
        <v>7</v>
      </c>
      <c r="L17" s="407">
        <f>SUM(L18:L30)</f>
        <v>5.9997000000000007</v>
      </c>
      <c r="M17" s="408">
        <f t="shared" si="1"/>
        <v>85.710000000000008</v>
      </c>
      <c r="N17" s="415">
        <f>SUM(N18:N30)</f>
        <v>0</v>
      </c>
      <c r="O17" s="416">
        <f t="shared" si="2"/>
        <v>0</v>
      </c>
    </row>
    <row r="18" spans="1:15" s="1" customFormat="1" ht="15" customHeight="1" x14ac:dyDescent="0.25">
      <c r="A18" s="11">
        <v>1</v>
      </c>
      <c r="B18" s="148">
        <v>20040</v>
      </c>
      <c r="C18" s="151" t="s">
        <v>12</v>
      </c>
      <c r="D18" s="176"/>
      <c r="E18" s="154"/>
      <c r="F18" s="154"/>
      <c r="G18" s="154"/>
      <c r="H18" s="154"/>
      <c r="I18" s="58"/>
      <c r="J18" s="8"/>
      <c r="K18" s="93"/>
      <c r="L18" s="94"/>
      <c r="M18" s="95"/>
      <c r="N18" s="384"/>
      <c r="O18" s="385"/>
    </row>
    <row r="19" spans="1:15" s="1" customFormat="1" ht="15" customHeight="1" x14ac:dyDescent="0.25">
      <c r="A19" s="9">
        <v>2</v>
      </c>
      <c r="B19" s="158">
        <v>20061</v>
      </c>
      <c r="C19" s="152" t="s">
        <v>13</v>
      </c>
      <c r="D19" s="172">
        <v>7</v>
      </c>
      <c r="E19" s="161"/>
      <c r="F19" s="161">
        <v>14.29</v>
      </c>
      <c r="G19" s="161">
        <v>28.57</v>
      </c>
      <c r="H19" s="161">
        <v>57.14</v>
      </c>
      <c r="I19" s="35">
        <f t="shared" ref="I19" si="6">(E19*2+F19*3+G19*4+H19*5)/100</f>
        <v>4.4285000000000005</v>
      </c>
      <c r="J19" s="8"/>
      <c r="K19" s="97">
        <f t="shared" si="3"/>
        <v>7</v>
      </c>
      <c r="L19" s="98">
        <f t="shared" ref="L19" si="7">M19*K19/100</f>
        <v>5.9997000000000007</v>
      </c>
      <c r="M19" s="99">
        <f t="shared" si="1"/>
        <v>85.710000000000008</v>
      </c>
      <c r="N19" s="110">
        <f t="shared" ref="N19" si="8">O19*K19/100</f>
        <v>0</v>
      </c>
      <c r="O19" s="379">
        <f t="shared" si="2"/>
        <v>0</v>
      </c>
    </row>
    <row r="20" spans="1:15" s="1" customFormat="1" ht="15" customHeight="1" x14ac:dyDescent="0.25">
      <c r="A20" s="9">
        <v>3</v>
      </c>
      <c r="B20" s="158">
        <v>21020</v>
      </c>
      <c r="C20" s="152" t="s">
        <v>21</v>
      </c>
      <c r="D20" s="172"/>
      <c r="E20" s="161"/>
      <c r="F20" s="161"/>
      <c r="G20" s="161"/>
      <c r="H20" s="161"/>
      <c r="I20" s="35"/>
      <c r="J20" s="8"/>
      <c r="K20" s="97"/>
      <c r="L20" s="98"/>
      <c r="M20" s="99"/>
      <c r="N20" s="110"/>
      <c r="O20" s="379"/>
    </row>
    <row r="21" spans="1:15" s="1" customFormat="1" ht="15" customHeight="1" x14ac:dyDescent="0.25">
      <c r="A21" s="9">
        <v>4</v>
      </c>
      <c r="B21" s="148">
        <v>20060</v>
      </c>
      <c r="C21" s="151" t="s">
        <v>116</v>
      </c>
      <c r="D21" s="172"/>
      <c r="E21" s="161"/>
      <c r="F21" s="161"/>
      <c r="G21" s="161"/>
      <c r="H21" s="161"/>
      <c r="I21" s="35"/>
      <c r="J21" s="8"/>
      <c r="K21" s="97"/>
      <c r="L21" s="98"/>
      <c r="M21" s="99"/>
      <c r="N21" s="110"/>
      <c r="O21" s="379"/>
    </row>
    <row r="22" spans="1:15" s="1" customFormat="1" ht="15" customHeight="1" x14ac:dyDescent="0.25">
      <c r="A22" s="9">
        <v>5</v>
      </c>
      <c r="B22" s="158">
        <v>20400</v>
      </c>
      <c r="C22" s="153" t="s">
        <v>15</v>
      </c>
      <c r="D22" s="172"/>
      <c r="E22" s="161"/>
      <c r="F22" s="161"/>
      <c r="G22" s="161"/>
      <c r="H22" s="161"/>
      <c r="I22" s="35"/>
      <c r="J22" s="8"/>
      <c r="K22" s="97"/>
      <c r="L22" s="98"/>
      <c r="M22" s="99"/>
      <c r="N22" s="110"/>
      <c r="O22" s="379"/>
    </row>
    <row r="23" spans="1:15" s="1" customFormat="1" ht="15" customHeight="1" x14ac:dyDescent="0.25">
      <c r="A23" s="9">
        <v>6</v>
      </c>
      <c r="B23" s="158">
        <v>20080</v>
      </c>
      <c r="C23" s="152" t="s">
        <v>14</v>
      </c>
      <c r="D23" s="172"/>
      <c r="E23" s="161"/>
      <c r="F23" s="161"/>
      <c r="G23" s="161"/>
      <c r="H23" s="161"/>
      <c r="I23" s="35"/>
      <c r="J23" s="8"/>
      <c r="K23" s="97"/>
      <c r="L23" s="98"/>
      <c r="M23" s="99"/>
      <c r="N23" s="110"/>
      <c r="O23" s="379"/>
    </row>
    <row r="24" spans="1:15" s="1" customFormat="1" ht="15" customHeight="1" x14ac:dyDescent="0.25">
      <c r="A24" s="9">
        <v>7</v>
      </c>
      <c r="B24" s="158">
        <v>20460</v>
      </c>
      <c r="C24" s="152" t="s">
        <v>16</v>
      </c>
      <c r="D24" s="172"/>
      <c r="E24" s="161"/>
      <c r="F24" s="161"/>
      <c r="G24" s="161"/>
      <c r="H24" s="161"/>
      <c r="I24" s="35"/>
      <c r="J24" s="8"/>
      <c r="K24" s="97"/>
      <c r="L24" s="98"/>
      <c r="M24" s="99"/>
      <c r="N24" s="110"/>
      <c r="O24" s="379"/>
    </row>
    <row r="25" spans="1:15" s="1" customFormat="1" ht="15" customHeight="1" x14ac:dyDescent="0.25">
      <c r="A25" s="275">
        <v>8</v>
      </c>
      <c r="B25" s="273">
        <v>20490</v>
      </c>
      <c r="C25" s="274" t="s">
        <v>131</v>
      </c>
      <c r="D25" s="172"/>
      <c r="E25" s="161"/>
      <c r="F25" s="161"/>
      <c r="G25" s="161"/>
      <c r="H25" s="161"/>
      <c r="I25" s="35"/>
      <c r="J25" s="8"/>
      <c r="K25" s="97"/>
      <c r="L25" s="98"/>
      <c r="M25" s="99"/>
      <c r="N25" s="110"/>
      <c r="O25" s="379"/>
    </row>
    <row r="26" spans="1:15" s="1" customFormat="1" ht="15" customHeight="1" x14ac:dyDescent="0.25">
      <c r="A26" s="276">
        <v>9</v>
      </c>
      <c r="B26" s="158">
        <v>20550</v>
      </c>
      <c r="C26" s="152" t="s">
        <v>17</v>
      </c>
      <c r="D26" s="172"/>
      <c r="E26" s="161"/>
      <c r="F26" s="161"/>
      <c r="G26" s="161"/>
      <c r="H26" s="161"/>
      <c r="I26" s="35"/>
      <c r="J26" s="8"/>
      <c r="K26" s="97"/>
      <c r="L26" s="98"/>
      <c r="M26" s="99"/>
      <c r="N26" s="110"/>
      <c r="O26" s="379"/>
    </row>
    <row r="27" spans="1:15" s="1" customFormat="1" ht="15" customHeight="1" x14ac:dyDescent="0.25">
      <c r="A27" s="276">
        <v>10</v>
      </c>
      <c r="B27" s="158">
        <v>20630</v>
      </c>
      <c r="C27" s="152" t="s">
        <v>18</v>
      </c>
      <c r="D27" s="172"/>
      <c r="E27" s="161"/>
      <c r="F27" s="161"/>
      <c r="G27" s="161"/>
      <c r="H27" s="161"/>
      <c r="I27" s="35"/>
      <c r="J27" s="8"/>
      <c r="K27" s="97"/>
      <c r="L27" s="98"/>
      <c r="M27" s="99"/>
      <c r="N27" s="110"/>
      <c r="O27" s="379"/>
    </row>
    <row r="28" spans="1:15" s="1" customFormat="1" ht="15" customHeight="1" x14ac:dyDescent="0.25">
      <c r="A28" s="276">
        <v>11</v>
      </c>
      <c r="B28" s="158">
        <v>20810</v>
      </c>
      <c r="C28" s="152" t="s">
        <v>19</v>
      </c>
      <c r="D28" s="172"/>
      <c r="E28" s="161"/>
      <c r="F28" s="161"/>
      <c r="G28" s="161"/>
      <c r="H28" s="161"/>
      <c r="I28" s="35"/>
      <c r="J28" s="8"/>
      <c r="K28" s="97"/>
      <c r="L28" s="98"/>
      <c r="M28" s="99"/>
      <c r="N28" s="110"/>
      <c r="O28" s="379"/>
    </row>
    <row r="29" spans="1:15" s="1" customFormat="1" ht="15" customHeight="1" x14ac:dyDescent="0.25">
      <c r="A29" s="276">
        <v>12</v>
      </c>
      <c r="B29" s="158">
        <v>20900</v>
      </c>
      <c r="C29" s="152" t="s">
        <v>20</v>
      </c>
      <c r="D29" s="172"/>
      <c r="E29" s="161"/>
      <c r="F29" s="161"/>
      <c r="G29" s="161"/>
      <c r="H29" s="161"/>
      <c r="I29" s="35"/>
      <c r="J29" s="8"/>
      <c r="K29" s="97"/>
      <c r="L29" s="98"/>
      <c r="M29" s="99"/>
      <c r="N29" s="110"/>
      <c r="O29" s="379"/>
    </row>
    <row r="30" spans="1:15" s="1" customFormat="1" ht="15" customHeight="1" thickBot="1" x14ac:dyDescent="0.3">
      <c r="A30" s="277">
        <v>13</v>
      </c>
      <c r="B30" s="158">
        <v>21350</v>
      </c>
      <c r="C30" s="152" t="s">
        <v>22</v>
      </c>
      <c r="D30" s="174"/>
      <c r="E30" s="143"/>
      <c r="F30" s="143"/>
      <c r="G30" s="143"/>
      <c r="H30" s="144"/>
      <c r="I30" s="35"/>
      <c r="J30" s="8"/>
      <c r="K30" s="101"/>
      <c r="L30" s="102"/>
      <c r="M30" s="103"/>
      <c r="N30" s="183"/>
      <c r="O30" s="382"/>
    </row>
    <row r="31" spans="1:15" s="1" customFormat="1" ht="15" customHeight="1" thickBot="1" x14ac:dyDescent="0.3">
      <c r="A31" s="28"/>
      <c r="B31" s="51"/>
      <c r="C31" s="25" t="s">
        <v>99</v>
      </c>
      <c r="D31" s="175">
        <f>SUM(D32:D50)</f>
        <v>0</v>
      </c>
      <c r="E31" s="63">
        <v>0</v>
      </c>
      <c r="F31" s="30">
        <v>0</v>
      </c>
      <c r="G31" s="30">
        <v>0</v>
      </c>
      <c r="H31" s="30">
        <v>0</v>
      </c>
      <c r="I31" s="64">
        <v>0</v>
      </c>
      <c r="J31" s="8"/>
      <c r="K31" s="406">
        <f t="shared" si="3"/>
        <v>0</v>
      </c>
      <c r="L31" s="407">
        <f>SUM(L32:L50)</f>
        <v>0</v>
      </c>
      <c r="M31" s="408">
        <f t="shared" ref="M31" si="9">G31+H31</f>
        <v>0</v>
      </c>
      <c r="N31" s="415">
        <f>SUM(N32:N44)</f>
        <v>0</v>
      </c>
      <c r="O31" s="416">
        <f t="shared" ref="O31" si="10">E31</f>
        <v>0</v>
      </c>
    </row>
    <row r="32" spans="1:15" s="1" customFormat="1" ht="15" customHeight="1" x14ac:dyDescent="0.25">
      <c r="A32" s="11">
        <v>1</v>
      </c>
      <c r="B32" s="148">
        <v>30070</v>
      </c>
      <c r="C32" s="151" t="s">
        <v>24</v>
      </c>
      <c r="D32" s="176"/>
      <c r="E32" s="154"/>
      <c r="F32" s="154"/>
      <c r="G32" s="154"/>
      <c r="H32" s="154"/>
      <c r="I32" s="58"/>
      <c r="J32" s="8"/>
      <c r="K32" s="93"/>
      <c r="L32" s="94"/>
      <c r="M32" s="95"/>
      <c r="N32" s="384"/>
      <c r="O32" s="385"/>
    </row>
    <row r="33" spans="1:15" s="1" customFormat="1" ht="15" customHeight="1" x14ac:dyDescent="0.25">
      <c r="A33" s="9">
        <v>2</v>
      </c>
      <c r="B33" s="158">
        <v>30480</v>
      </c>
      <c r="C33" s="152" t="s">
        <v>117</v>
      </c>
      <c r="D33" s="172"/>
      <c r="E33" s="161"/>
      <c r="F33" s="161"/>
      <c r="G33" s="161"/>
      <c r="H33" s="161"/>
      <c r="I33" s="35"/>
      <c r="J33" s="8"/>
      <c r="K33" s="97"/>
      <c r="L33" s="98"/>
      <c r="M33" s="99"/>
      <c r="N33" s="110"/>
      <c r="O33" s="379"/>
    </row>
    <row r="34" spans="1:15" s="1" customFormat="1" ht="15" customHeight="1" x14ac:dyDescent="0.25">
      <c r="A34" s="9">
        <v>3</v>
      </c>
      <c r="B34" s="158">
        <v>30460</v>
      </c>
      <c r="C34" s="152" t="s">
        <v>29</v>
      </c>
      <c r="D34" s="172"/>
      <c r="E34" s="161"/>
      <c r="F34" s="161"/>
      <c r="G34" s="161"/>
      <c r="H34" s="161"/>
      <c r="I34" s="35"/>
      <c r="J34" s="8"/>
      <c r="K34" s="97"/>
      <c r="L34" s="98"/>
      <c r="M34" s="99"/>
      <c r="N34" s="110"/>
      <c r="O34" s="379"/>
    </row>
    <row r="35" spans="1:15" s="1" customFormat="1" ht="15" customHeight="1" x14ac:dyDescent="0.25">
      <c r="A35" s="9">
        <v>4</v>
      </c>
      <c r="B35" s="158">
        <v>30030</v>
      </c>
      <c r="C35" s="152" t="s">
        <v>23</v>
      </c>
      <c r="D35" s="172"/>
      <c r="E35" s="161"/>
      <c r="F35" s="161"/>
      <c r="G35" s="161"/>
      <c r="H35" s="161"/>
      <c r="I35" s="35"/>
      <c r="J35" s="8"/>
      <c r="K35" s="97"/>
      <c r="L35" s="98"/>
      <c r="M35" s="99"/>
      <c r="N35" s="110"/>
      <c r="O35" s="379"/>
    </row>
    <row r="36" spans="1:15" s="1" customFormat="1" ht="15" customHeight="1" x14ac:dyDescent="0.25">
      <c r="A36" s="9">
        <v>5</v>
      </c>
      <c r="B36" s="158">
        <v>31000</v>
      </c>
      <c r="C36" s="152" t="s">
        <v>37</v>
      </c>
      <c r="D36" s="172"/>
      <c r="E36" s="161"/>
      <c r="F36" s="161"/>
      <c r="G36" s="161"/>
      <c r="H36" s="161"/>
      <c r="I36" s="35"/>
      <c r="J36" s="8"/>
      <c r="K36" s="97"/>
      <c r="L36" s="98"/>
      <c r="M36" s="99"/>
      <c r="N36" s="110"/>
      <c r="O36" s="379"/>
    </row>
    <row r="37" spans="1:15" s="1" customFormat="1" ht="15" customHeight="1" x14ac:dyDescent="0.25">
      <c r="A37" s="9">
        <v>6</v>
      </c>
      <c r="B37" s="158">
        <v>30130</v>
      </c>
      <c r="C37" s="152" t="s">
        <v>25</v>
      </c>
      <c r="D37" s="172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379"/>
    </row>
    <row r="38" spans="1:15" s="1" customFormat="1" ht="15" customHeight="1" x14ac:dyDescent="0.25">
      <c r="A38" s="9">
        <v>7</v>
      </c>
      <c r="B38" s="158">
        <v>30160</v>
      </c>
      <c r="C38" s="152" t="s">
        <v>26</v>
      </c>
      <c r="D38" s="172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379"/>
    </row>
    <row r="39" spans="1:15" s="1" customFormat="1" ht="15" customHeight="1" x14ac:dyDescent="0.25">
      <c r="A39" s="9">
        <v>8</v>
      </c>
      <c r="B39" s="158">
        <v>30310</v>
      </c>
      <c r="C39" s="152" t="s">
        <v>27</v>
      </c>
      <c r="D39" s="172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379"/>
    </row>
    <row r="40" spans="1:15" s="1" customFormat="1" ht="15" customHeight="1" x14ac:dyDescent="0.25">
      <c r="A40" s="9">
        <v>9</v>
      </c>
      <c r="B40" s="158">
        <v>30440</v>
      </c>
      <c r="C40" s="152" t="s">
        <v>28</v>
      </c>
      <c r="D40" s="172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379"/>
    </row>
    <row r="41" spans="1:15" s="1" customFormat="1" ht="15" customHeight="1" x14ac:dyDescent="0.25">
      <c r="A41" s="280">
        <v>10</v>
      </c>
      <c r="B41" s="278">
        <v>30470</v>
      </c>
      <c r="C41" s="279" t="s">
        <v>132</v>
      </c>
      <c r="D41" s="172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379"/>
    </row>
    <row r="42" spans="1:15" s="1" customFormat="1" ht="15" customHeight="1" x14ac:dyDescent="0.25">
      <c r="A42" s="283">
        <v>11</v>
      </c>
      <c r="B42" s="158">
        <v>30500</v>
      </c>
      <c r="C42" s="152" t="s">
        <v>30</v>
      </c>
      <c r="D42" s="172"/>
      <c r="E42" s="161"/>
      <c r="F42" s="161"/>
      <c r="G42" s="161"/>
      <c r="H42" s="161"/>
      <c r="I42" s="35"/>
      <c r="J42" s="8"/>
      <c r="K42" s="97"/>
      <c r="L42" s="98"/>
      <c r="M42" s="99"/>
      <c r="N42" s="110"/>
      <c r="O42" s="379"/>
    </row>
    <row r="43" spans="1:15" s="1" customFormat="1" ht="15" customHeight="1" x14ac:dyDescent="0.25">
      <c r="A43" s="283">
        <v>12</v>
      </c>
      <c r="B43" s="158">
        <v>30530</v>
      </c>
      <c r="C43" s="152" t="s">
        <v>31</v>
      </c>
      <c r="D43" s="172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379"/>
    </row>
    <row r="44" spans="1:15" s="1" customFormat="1" ht="15" customHeight="1" x14ac:dyDescent="0.25">
      <c r="A44" s="285">
        <v>13</v>
      </c>
      <c r="B44" s="158">
        <v>30640</v>
      </c>
      <c r="C44" s="152" t="s">
        <v>32</v>
      </c>
      <c r="D44" s="172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379"/>
    </row>
    <row r="45" spans="1:15" s="1" customFormat="1" ht="15" customHeight="1" x14ac:dyDescent="0.25">
      <c r="A45" s="283">
        <v>14</v>
      </c>
      <c r="B45" s="158">
        <v>30650</v>
      </c>
      <c r="C45" s="152" t="s">
        <v>33</v>
      </c>
      <c r="D45" s="172"/>
      <c r="E45" s="161"/>
      <c r="F45" s="161"/>
      <c r="G45" s="161"/>
      <c r="H45" s="161"/>
      <c r="I45" s="35"/>
      <c r="J45" s="8"/>
      <c r="K45" s="97"/>
      <c r="L45" s="98"/>
      <c r="M45" s="99"/>
      <c r="N45" s="110"/>
      <c r="O45" s="379"/>
    </row>
    <row r="46" spans="1:15" s="1" customFormat="1" ht="15" customHeight="1" x14ac:dyDescent="0.25">
      <c r="A46" s="283">
        <v>15</v>
      </c>
      <c r="B46" s="148">
        <v>30790</v>
      </c>
      <c r="C46" s="152" t="s">
        <v>34</v>
      </c>
      <c r="D46" s="172"/>
      <c r="E46" s="161"/>
      <c r="F46" s="161"/>
      <c r="G46" s="161"/>
      <c r="H46" s="161"/>
      <c r="I46" s="35"/>
      <c r="J46" s="8"/>
      <c r="K46" s="97"/>
      <c r="L46" s="98"/>
      <c r="M46" s="99"/>
      <c r="N46" s="110"/>
      <c r="O46" s="379"/>
    </row>
    <row r="47" spans="1:15" s="1" customFormat="1" ht="15" customHeight="1" x14ac:dyDescent="0.25">
      <c r="A47" s="283">
        <v>16</v>
      </c>
      <c r="B47" s="281">
        <v>30880</v>
      </c>
      <c r="C47" s="282" t="s">
        <v>133</v>
      </c>
      <c r="D47" s="172"/>
      <c r="E47" s="161"/>
      <c r="F47" s="161"/>
      <c r="G47" s="161"/>
      <c r="H47" s="161"/>
      <c r="I47" s="35"/>
      <c r="J47" s="8"/>
      <c r="K47" s="97"/>
      <c r="L47" s="98"/>
      <c r="M47" s="99"/>
      <c r="N47" s="110"/>
      <c r="O47" s="379"/>
    </row>
    <row r="48" spans="1:15" s="1" customFormat="1" ht="15" customHeight="1" x14ac:dyDescent="0.25">
      <c r="A48" s="283">
        <v>17</v>
      </c>
      <c r="B48" s="158">
        <v>30880</v>
      </c>
      <c r="C48" s="151" t="s">
        <v>35</v>
      </c>
      <c r="D48" s="172"/>
      <c r="E48" s="161"/>
      <c r="F48" s="161"/>
      <c r="G48" s="161"/>
      <c r="H48" s="161"/>
      <c r="I48" s="35"/>
      <c r="J48" s="8"/>
      <c r="K48" s="97"/>
      <c r="L48" s="98"/>
      <c r="M48" s="99"/>
      <c r="N48" s="110"/>
      <c r="O48" s="379"/>
    </row>
    <row r="49" spans="1:15" s="1" customFormat="1" ht="15" customHeight="1" x14ac:dyDescent="0.25">
      <c r="A49" s="283">
        <v>18</v>
      </c>
      <c r="B49" s="158">
        <v>30940</v>
      </c>
      <c r="C49" s="152" t="s">
        <v>36</v>
      </c>
      <c r="D49" s="172"/>
      <c r="E49" s="161"/>
      <c r="F49" s="161"/>
      <c r="G49" s="161"/>
      <c r="H49" s="161"/>
      <c r="I49" s="35"/>
      <c r="J49" s="8"/>
      <c r="K49" s="97"/>
      <c r="L49" s="98"/>
      <c r="M49" s="99"/>
      <c r="N49" s="110"/>
      <c r="O49" s="379"/>
    </row>
    <row r="50" spans="1:15" s="1" customFormat="1" ht="15" customHeight="1" thickBot="1" x14ac:dyDescent="0.3">
      <c r="A50" s="284">
        <v>19</v>
      </c>
      <c r="B50" s="127">
        <v>31480</v>
      </c>
      <c r="C50" s="152" t="s">
        <v>38</v>
      </c>
      <c r="D50" s="174"/>
      <c r="E50" s="143"/>
      <c r="F50" s="143"/>
      <c r="G50" s="143"/>
      <c r="H50" s="144"/>
      <c r="I50" s="35"/>
      <c r="J50" s="8"/>
      <c r="K50" s="101"/>
      <c r="L50" s="102"/>
      <c r="M50" s="103"/>
      <c r="N50" s="183"/>
      <c r="O50" s="382"/>
    </row>
    <row r="51" spans="1:15" s="1" customFormat="1" ht="15" customHeight="1" thickBot="1" x14ac:dyDescent="0.3">
      <c r="A51" s="28"/>
      <c r="B51" s="51"/>
      <c r="C51" s="32" t="s">
        <v>100</v>
      </c>
      <c r="D51" s="175">
        <f>SUM(D52:D70)</f>
        <v>0</v>
      </c>
      <c r="E51" s="30">
        <v>0</v>
      </c>
      <c r="F51" s="65">
        <v>0</v>
      </c>
      <c r="G51" s="30">
        <v>0</v>
      </c>
      <c r="H51" s="30">
        <v>0</v>
      </c>
      <c r="I51" s="64">
        <v>0</v>
      </c>
      <c r="J51" s="8"/>
      <c r="K51" s="406">
        <f t="shared" si="3"/>
        <v>0</v>
      </c>
      <c r="L51" s="407">
        <f>SUM(L52:L70)</f>
        <v>0</v>
      </c>
      <c r="M51" s="408">
        <f t="shared" ref="M51" si="11">G51+H51</f>
        <v>0</v>
      </c>
      <c r="N51" s="415">
        <f>SUM(N52:N64)</f>
        <v>0</v>
      </c>
      <c r="O51" s="416">
        <f t="shared" ref="O51" si="12">E51</f>
        <v>0</v>
      </c>
    </row>
    <row r="52" spans="1:15" s="1" customFormat="1" ht="15" customHeight="1" x14ac:dyDescent="0.25">
      <c r="A52" s="11">
        <v>1</v>
      </c>
      <c r="B52" s="148">
        <v>40010</v>
      </c>
      <c r="C52" s="151" t="s">
        <v>118</v>
      </c>
      <c r="D52" s="176"/>
      <c r="E52" s="154"/>
      <c r="F52" s="154"/>
      <c r="G52" s="154"/>
      <c r="H52" s="154"/>
      <c r="I52" s="58"/>
      <c r="J52" s="8"/>
      <c r="K52" s="93"/>
      <c r="L52" s="94"/>
      <c r="M52" s="95"/>
      <c r="N52" s="384"/>
      <c r="O52" s="385"/>
    </row>
    <row r="53" spans="1:15" s="1" customFormat="1" ht="15" customHeight="1" x14ac:dyDescent="0.25">
      <c r="A53" s="9">
        <v>2</v>
      </c>
      <c r="B53" s="158">
        <v>40030</v>
      </c>
      <c r="C53" s="152" t="s">
        <v>124</v>
      </c>
      <c r="D53" s="172"/>
      <c r="E53" s="161"/>
      <c r="F53" s="161"/>
      <c r="G53" s="161"/>
      <c r="H53" s="161"/>
      <c r="I53" s="35"/>
      <c r="J53" s="8"/>
      <c r="K53" s="97"/>
      <c r="L53" s="98"/>
      <c r="M53" s="99"/>
      <c r="N53" s="110"/>
      <c r="O53" s="379"/>
    </row>
    <row r="54" spans="1:15" s="1" customFormat="1" ht="15" customHeight="1" x14ac:dyDescent="0.25">
      <c r="A54" s="9">
        <v>3</v>
      </c>
      <c r="B54" s="158">
        <v>40410</v>
      </c>
      <c r="C54" s="152" t="s">
        <v>48</v>
      </c>
      <c r="D54" s="172"/>
      <c r="E54" s="161"/>
      <c r="F54" s="161"/>
      <c r="G54" s="161"/>
      <c r="H54" s="161"/>
      <c r="I54" s="35"/>
      <c r="J54" s="8"/>
      <c r="K54" s="97"/>
      <c r="L54" s="98"/>
      <c r="M54" s="99"/>
      <c r="N54" s="110"/>
      <c r="O54" s="379"/>
    </row>
    <row r="55" spans="1:15" s="1" customFormat="1" ht="15" customHeight="1" x14ac:dyDescent="0.25">
      <c r="A55" s="9">
        <v>4</v>
      </c>
      <c r="B55" s="158">
        <v>40011</v>
      </c>
      <c r="C55" s="152" t="s">
        <v>39</v>
      </c>
      <c r="D55" s="172"/>
      <c r="E55" s="161"/>
      <c r="F55" s="161"/>
      <c r="G55" s="161"/>
      <c r="H55" s="161"/>
      <c r="I55" s="35"/>
      <c r="J55" s="8"/>
      <c r="K55" s="97"/>
      <c r="L55" s="98"/>
      <c r="M55" s="99"/>
      <c r="N55" s="110"/>
      <c r="O55" s="379"/>
    </row>
    <row r="56" spans="1:15" s="1" customFormat="1" ht="15" customHeight="1" x14ac:dyDescent="0.25">
      <c r="A56" s="9">
        <v>5</v>
      </c>
      <c r="B56" s="158">
        <v>40080</v>
      </c>
      <c r="C56" s="152" t="s">
        <v>41</v>
      </c>
      <c r="D56" s="172"/>
      <c r="E56" s="161"/>
      <c r="F56" s="161"/>
      <c r="G56" s="161"/>
      <c r="H56" s="161"/>
      <c r="I56" s="35"/>
      <c r="J56" s="8"/>
      <c r="K56" s="97"/>
      <c r="L56" s="98"/>
      <c r="M56" s="99"/>
      <c r="N56" s="110"/>
      <c r="O56" s="379"/>
    </row>
    <row r="57" spans="1:15" s="1" customFormat="1" ht="15" customHeight="1" x14ac:dyDescent="0.25">
      <c r="A57" s="9">
        <v>6</v>
      </c>
      <c r="B57" s="158">
        <v>40100</v>
      </c>
      <c r="C57" s="152" t="s">
        <v>42</v>
      </c>
      <c r="D57" s="172"/>
      <c r="E57" s="161"/>
      <c r="F57" s="161"/>
      <c r="G57" s="161"/>
      <c r="H57" s="161"/>
      <c r="I57" s="35"/>
      <c r="J57" s="8"/>
      <c r="K57" s="97"/>
      <c r="L57" s="98"/>
      <c r="M57" s="99"/>
      <c r="N57" s="110"/>
      <c r="O57" s="379"/>
    </row>
    <row r="58" spans="1:15" s="1" customFormat="1" ht="15" customHeight="1" x14ac:dyDescent="0.25">
      <c r="A58" s="9">
        <v>7</v>
      </c>
      <c r="B58" s="158">
        <v>40020</v>
      </c>
      <c r="C58" s="152" t="s">
        <v>119</v>
      </c>
      <c r="D58" s="172"/>
      <c r="E58" s="161"/>
      <c r="F58" s="161"/>
      <c r="G58" s="161"/>
      <c r="H58" s="161"/>
      <c r="I58" s="35"/>
      <c r="J58" s="8"/>
      <c r="K58" s="97"/>
      <c r="L58" s="98"/>
      <c r="M58" s="99"/>
      <c r="N58" s="110"/>
      <c r="O58" s="379"/>
    </row>
    <row r="59" spans="1:15" s="1" customFormat="1" ht="15" customHeight="1" x14ac:dyDescent="0.25">
      <c r="A59" s="9">
        <v>8</v>
      </c>
      <c r="B59" s="158">
        <v>40031</v>
      </c>
      <c r="C59" s="153" t="s">
        <v>40</v>
      </c>
      <c r="D59" s="172"/>
      <c r="E59" s="161"/>
      <c r="F59" s="161"/>
      <c r="G59" s="161"/>
      <c r="H59" s="161"/>
      <c r="I59" s="35"/>
      <c r="J59" s="8"/>
      <c r="K59" s="97"/>
      <c r="L59" s="98"/>
      <c r="M59" s="99"/>
      <c r="N59" s="110"/>
      <c r="O59" s="379"/>
    </row>
    <row r="60" spans="1:15" s="1" customFormat="1" ht="15" customHeight="1" x14ac:dyDescent="0.25">
      <c r="A60" s="9">
        <v>9</v>
      </c>
      <c r="B60" s="158">
        <v>40210</v>
      </c>
      <c r="C60" s="153" t="s">
        <v>44</v>
      </c>
      <c r="D60" s="172"/>
      <c r="E60" s="161"/>
      <c r="F60" s="161"/>
      <c r="G60" s="161"/>
      <c r="H60" s="161"/>
      <c r="I60" s="35"/>
      <c r="J60" s="8"/>
      <c r="K60" s="97"/>
      <c r="L60" s="98"/>
      <c r="M60" s="99"/>
      <c r="N60" s="110"/>
      <c r="O60" s="379"/>
    </row>
    <row r="61" spans="1:15" s="1" customFormat="1" ht="15" customHeight="1" x14ac:dyDescent="0.25">
      <c r="A61" s="9">
        <v>10</v>
      </c>
      <c r="B61" s="148">
        <v>40300</v>
      </c>
      <c r="C61" s="50" t="s">
        <v>45</v>
      </c>
      <c r="D61" s="172"/>
      <c r="E61" s="161"/>
      <c r="F61" s="161"/>
      <c r="G61" s="161"/>
      <c r="H61" s="161"/>
      <c r="I61" s="35"/>
      <c r="J61" s="8"/>
      <c r="K61" s="97"/>
      <c r="L61" s="98"/>
      <c r="M61" s="99"/>
      <c r="N61" s="110"/>
      <c r="O61" s="379"/>
    </row>
    <row r="62" spans="1:15" s="1" customFormat="1" ht="15" customHeight="1" x14ac:dyDescent="0.25">
      <c r="A62" s="9">
        <v>11</v>
      </c>
      <c r="B62" s="158">
        <v>40360</v>
      </c>
      <c r="C62" s="152" t="s">
        <v>46</v>
      </c>
      <c r="D62" s="172"/>
      <c r="E62" s="161"/>
      <c r="F62" s="161"/>
      <c r="G62" s="161"/>
      <c r="H62" s="161"/>
      <c r="I62" s="35"/>
      <c r="J62" s="8"/>
      <c r="K62" s="97"/>
      <c r="L62" s="98"/>
      <c r="M62" s="99"/>
      <c r="N62" s="110"/>
      <c r="O62" s="379"/>
    </row>
    <row r="63" spans="1:15" s="1" customFormat="1" ht="15" customHeight="1" x14ac:dyDescent="0.25">
      <c r="A63" s="9">
        <v>12</v>
      </c>
      <c r="B63" s="158">
        <v>40390</v>
      </c>
      <c r="C63" s="152" t="s">
        <v>47</v>
      </c>
      <c r="D63" s="172"/>
      <c r="E63" s="161"/>
      <c r="F63" s="161"/>
      <c r="G63" s="161"/>
      <c r="H63" s="161"/>
      <c r="I63" s="35"/>
      <c r="J63" s="8"/>
      <c r="K63" s="97"/>
      <c r="L63" s="98"/>
      <c r="M63" s="99"/>
      <c r="N63" s="110"/>
      <c r="O63" s="379"/>
    </row>
    <row r="64" spans="1:15" s="1" customFormat="1" ht="15" customHeight="1" x14ac:dyDescent="0.25">
      <c r="A64" s="9">
        <v>13</v>
      </c>
      <c r="B64" s="158">
        <v>40720</v>
      </c>
      <c r="C64" s="152" t="s">
        <v>120</v>
      </c>
      <c r="D64" s="172"/>
      <c r="E64" s="161"/>
      <c r="F64" s="161"/>
      <c r="G64" s="161"/>
      <c r="H64" s="161"/>
      <c r="I64" s="35"/>
      <c r="J64" s="8"/>
      <c r="K64" s="97"/>
      <c r="L64" s="98"/>
      <c r="M64" s="99"/>
      <c r="N64" s="110"/>
      <c r="O64" s="379"/>
    </row>
    <row r="65" spans="1:15" s="1" customFormat="1" ht="15" customHeight="1" x14ac:dyDescent="0.25">
      <c r="A65" s="9">
        <v>14</v>
      </c>
      <c r="B65" s="158">
        <v>40730</v>
      </c>
      <c r="C65" s="152" t="s">
        <v>49</v>
      </c>
      <c r="D65" s="172"/>
      <c r="E65" s="161"/>
      <c r="F65" s="161"/>
      <c r="G65" s="161"/>
      <c r="H65" s="161"/>
      <c r="I65" s="35"/>
      <c r="J65" s="8"/>
      <c r="K65" s="97"/>
      <c r="L65" s="98"/>
      <c r="M65" s="99"/>
      <c r="N65" s="110"/>
      <c r="O65" s="379"/>
    </row>
    <row r="66" spans="1:15" s="1" customFormat="1" ht="15" customHeight="1" x14ac:dyDescent="0.25">
      <c r="A66" s="9">
        <v>15</v>
      </c>
      <c r="B66" s="158">
        <v>40820</v>
      </c>
      <c r="C66" s="152" t="s">
        <v>50</v>
      </c>
      <c r="D66" s="172"/>
      <c r="E66" s="161"/>
      <c r="F66" s="161"/>
      <c r="G66" s="161"/>
      <c r="H66" s="161"/>
      <c r="I66" s="35"/>
      <c r="J66" s="8"/>
      <c r="K66" s="97"/>
      <c r="L66" s="98"/>
      <c r="M66" s="99"/>
      <c r="N66" s="110"/>
      <c r="O66" s="379"/>
    </row>
    <row r="67" spans="1:15" s="1" customFormat="1" ht="15" customHeight="1" x14ac:dyDescent="0.25">
      <c r="A67" s="9">
        <v>16</v>
      </c>
      <c r="B67" s="158">
        <v>40840</v>
      </c>
      <c r="C67" s="152" t="s">
        <v>51</v>
      </c>
      <c r="D67" s="172"/>
      <c r="E67" s="161"/>
      <c r="F67" s="161"/>
      <c r="G67" s="161"/>
      <c r="H67" s="161"/>
      <c r="I67" s="35"/>
      <c r="J67" s="8"/>
      <c r="K67" s="97"/>
      <c r="L67" s="98"/>
      <c r="M67" s="99"/>
      <c r="N67" s="110"/>
      <c r="O67" s="379"/>
    </row>
    <row r="68" spans="1:15" s="1" customFormat="1" ht="15" customHeight="1" x14ac:dyDescent="0.25">
      <c r="A68" s="9">
        <v>17</v>
      </c>
      <c r="B68" s="158">
        <v>40950</v>
      </c>
      <c r="C68" s="152" t="s">
        <v>52</v>
      </c>
      <c r="D68" s="172"/>
      <c r="E68" s="161"/>
      <c r="F68" s="161"/>
      <c r="G68" s="161"/>
      <c r="H68" s="161"/>
      <c r="I68" s="35"/>
      <c r="J68" s="8"/>
      <c r="K68" s="97"/>
      <c r="L68" s="98"/>
      <c r="M68" s="99"/>
      <c r="N68" s="110"/>
      <c r="O68" s="379"/>
    </row>
    <row r="69" spans="1:15" s="1" customFormat="1" ht="15" customHeight="1" x14ac:dyDescent="0.25">
      <c r="A69" s="9">
        <v>18</v>
      </c>
      <c r="B69" s="158">
        <v>40990</v>
      </c>
      <c r="C69" s="152" t="s">
        <v>53</v>
      </c>
      <c r="D69" s="172"/>
      <c r="E69" s="161"/>
      <c r="F69" s="161"/>
      <c r="G69" s="161"/>
      <c r="H69" s="70"/>
      <c r="I69" s="35"/>
      <c r="J69" s="8"/>
      <c r="K69" s="97"/>
      <c r="L69" s="98"/>
      <c r="M69" s="99"/>
      <c r="N69" s="110"/>
      <c r="O69" s="379"/>
    </row>
    <row r="70" spans="1:15" s="1" customFormat="1" ht="15" customHeight="1" thickBot="1" x14ac:dyDescent="0.3">
      <c r="A70" s="10">
        <v>19</v>
      </c>
      <c r="B70" s="139">
        <v>40133</v>
      </c>
      <c r="C70" s="48" t="s">
        <v>43</v>
      </c>
      <c r="D70" s="174"/>
      <c r="E70" s="143"/>
      <c r="F70" s="143"/>
      <c r="G70" s="143"/>
      <c r="H70" s="144"/>
      <c r="I70" s="57"/>
      <c r="J70" s="8"/>
      <c r="K70" s="101"/>
      <c r="L70" s="102"/>
      <c r="M70" s="103"/>
      <c r="N70" s="183"/>
      <c r="O70" s="382"/>
    </row>
    <row r="71" spans="1:15" s="1" customFormat="1" ht="15" customHeight="1" thickBot="1" x14ac:dyDescent="0.3">
      <c r="A71" s="28"/>
      <c r="B71" s="51"/>
      <c r="C71" s="25" t="s">
        <v>101</v>
      </c>
      <c r="D71" s="175">
        <f>SUM(D72:D86)</f>
        <v>0</v>
      </c>
      <c r="E71" s="30">
        <v>0</v>
      </c>
      <c r="F71" s="30">
        <v>0</v>
      </c>
      <c r="G71" s="30">
        <v>0</v>
      </c>
      <c r="H71" s="30">
        <v>0</v>
      </c>
      <c r="I71" s="31">
        <v>0</v>
      </c>
      <c r="J71" s="8"/>
      <c r="K71" s="406">
        <f t="shared" si="3"/>
        <v>0</v>
      </c>
      <c r="L71" s="407">
        <f>SUM(L72:L86)</f>
        <v>0</v>
      </c>
      <c r="M71" s="408">
        <f t="shared" ref="M71" si="13">G71+H71</f>
        <v>0</v>
      </c>
      <c r="N71" s="415">
        <f>SUM(N72:N84)</f>
        <v>0</v>
      </c>
      <c r="O71" s="416">
        <f t="shared" ref="O71" si="14">E71</f>
        <v>0</v>
      </c>
    </row>
    <row r="72" spans="1:15" s="1" customFormat="1" ht="15" customHeight="1" x14ac:dyDescent="0.25">
      <c r="A72" s="11">
        <v>1</v>
      </c>
      <c r="B72" s="148">
        <v>50040</v>
      </c>
      <c r="C72" s="151" t="s">
        <v>55</v>
      </c>
      <c r="D72" s="176"/>
      <c r="E72" s="154"/>
      <c r="F72" s="154"/>
      <c r="G72" s="154"/>
      <c r="H72" s="154"/>
      <c r="I72" s="58"/>
      <c r="J72" s="8"/>
      <c r="K72" s="93"/>
      <c r="L72" s="94"/>
      <c r="M72" s="95"/>
      <c r="N72" s="384"/>
      <c r="O72" s="385"/>
    </row>
    <row r="73" spans="1:15" s="1" customFormat="1" ht="15" customHeight="1" x14ac:dyDescent="0.25">
      <c r="A73" s="9">
        <v>2</v>
      </c>
      <c r="B73" s="158">
        <v>50003</v>
      </c>
      <c r="C73" s="152" t="s">
        <v>54</v>
      </c>
      <c r="D73" s="172"/>
      <c r="E73" s="161"/>
      <c r="F73" s="161"/>
      <c r="G73" s="161"/>
      <c r="H73" s="161"/>
      <c r="I73" s="35"/>
      <c r="J73" s="8"/>
      <c r="K73" s="97"/>
      <c r="L73" s="98"/>
      <c r="M73" s="99"/>
      <c r="N73" s="110"/>
      <c r="O73" s="379"/>
    </row>
    <row r="74" spans="1:15" s="1" customFormat="1" ht="15" customHeight="1" x14ac:dyDescent="0.25">
      <c r="A74" s="9">
        <v>3</v>
      </c>
      <c r="B74" s="158">
        <v>50060</v>
      </c>
      <c r="C74" s="152" t="s">
        <v>57</v>
      </c>
      <c r="D74" s="172"/>
      <c r="E74" s="161"/>
      <c r="F74" s="161"/>
      <c r="G74" s="161"/>
      <c r="H74" s="161"/>
      <c r="I74" s="35"/>
      <c r="J74" s="8"/>
      <c r="K74" s="97"/>
      <c r="L74" s="98"/>
      <c r="M74" s="99"/>
      <c r="N74" s="110"/>
      <c r="O74" s="379"/>
    </row>
    <row r="75" spans="1:15" s="1" customFormat="1" ht="15" customHeight="1" x14ac:dyDescent="0.25">
      <c r="A75" s="9">
        <v>4</v>
      </c>
      <c r="B75" s="158">
        <v>50170</v>
      </c>
      <c r="C75" s="152" t="s">
        <v>58</v>
      </c>
      <c r="D75" s="172"/>
      <c r="E75" s="161"/>
      <c r="F75" s="161"/>
      <c r="G75" s="161"/>
      <c r="H75" s="161"/>
      <c r="I75" s="35"/>
      <c r="J75" s="8"/>
      <c r="K75" s="97"/>
      <c r="L75" s="98"/>
      <c r="M75" s="99"/>
      <c r="N75" s="110"/>
      <c r="O75" s="379"/>
    </row>
    <row r="76" spans="1:15" s="1" customFormat="1" ht="15" customHeight="1" x14ac:dyDescent="0.25">
      <c r="A76" s="9">
        <v>5</v>
      </c>
      <c r="B76" s="158">
        <v>50230</v>
      </c>
      <c r="C76" s="152" t="s">
        <v>59</v>
      </c>
      <c r="D76" s="172"/>
      <c r="E76" s="161"/>
      <c r="F76" s="161"/>
      <c r="G76" s="161"/>
      <c r="H76" s="161"/>
      <c r="I76" s="35"/>
      <c r="J76" s="8"/>
      <c r="K76" s="97"/>
      <c r="L76" s="98"/>
      <c r="M76" s="99"/>
      <c r="N76" s="110"/>
      <c r="O76" s="379"/>
    </row>
    <row r="77" spans="1:15" s="1" customFormat="1" ht="15" customHeight="1" x14ac:dyDescent="0.25">
      <c r="A77" s="9">
        <v>6</v>
      </c>
      <c r="B77" s="158">
        <v>50340</v>
      </c>
      <c r="C77" s="152" t="s">
        <v>60</v>
      </c>
      <c r="D77" s="172"/>
      <c r="E77" s="161"/>
      <c r="F77" s="161"/>
      <c r="G77" s="161"/>
      <c r="H77" s="161"/>
      <c r="I77" s="35"/>
      <c r="J77" s="8"/>
      <c r="K77" s="97"/>
      <c r="L77" s="98"/>
      <c r="M77" s="99"/>
      <c r="N77" s="110"/>
      <c r="O77" s="379"/>
    </row>
    <row r="78" spans="1:15" s="1" customFormat="1" ht="15" customHeight="1" x14ac:dyDescent="0.25">
      <c r="A78" s="9">
        <v>7</v>
      </c>
      <c r="B78" s="158">
        <v>50420</v>
      </c>
      <c r="C78" s="152" t="s">
        <v>61</v>
      </c>
      <c r="D78" s="172"/>
      <c r="E78" s="161"/>
      <c r="F78" s="161"/>
      <c r="G78" s="161"/>
      <c r="H78" s="161"/>
      <c r="I78" s="35"/>
      <c r="J78" s="8"/>
      <c r="K78" s="97"/>
      <c r="L78" s="98"/>
      <c r="M78" s="99"/>
      <c r="N78" s="110"/>
      <c r="O78" s="379"/>
    </row>
    <row r="79" spans="1:15" s="1" customFormat="1" ht="15" customHeight="1" x14ac:dyDescent="0.25">
      <c r="A79" s="9">
        <v>8</v>
      </c>
      <c r="B79" s="148">
        <v>50450</v>
      </c>
      <c r="C79" s="151" t="s">
        <v>62</v>
      </c>
      <c r="D79" s="172"/>
      <c r="E79" s="161"/>
      <c r="F79" s="161"/>
      <c r="G79" s="161"/>
      <c r="H79" s="161"/>
      <c r="I79" s="35"/>
      <c r="J79" s="8"/>
      <c r="K79" s="97"/>
      <c r="L79" s="98"/>
      <c r="M79" s="99"/>
      <c r="N79" s="110"/>
      <c r="O79" s="379"/>
    </row>
    <row r="80" spans="1:15" s="1" customFormat="1" ht="15" customHeight="1" x14ac:dyDescent="0.25">
      <c r="A80" s="9">
        <v>9</v>
      </c>
      <c r="B80" s="158">
        <v>50620</v>
      </c>
      <c r="C80" s="152" t="s">
        <v>63</v>
      </c>
      <c r="D80" s="172"/>
      <c r="E80" s="161"/>
      <c r="F80" s="161"/>
      <c r="G80" s="161"/>
      <c r="H80" s="161"/>
      <c r="I80" s="35"/>
      <c r="J80" s="8"/>
      <c r="K80" s="97"/>
      <c r="L80" s="98"/>
      <c r="M80" s="99"/>
      <c r="N80" s="110"/>
      <c r="O80" s="379"/>
    </row>
    <row r="81" spans="1:15" s="1" customFormat="1" ht="15" customHeight="1" x14ac:dyDescent="0.25">
      <c r="A81" s="9">
        <v>10</v>
      </c>
      <c r="B81" s="158">
        <v>50760</v>
      </c>
      <c r="C81" s="152" t="s">
        <v>64</v>
      </c>
      <c r="D81" s="172"/>
      <c r="E81" s="161"/>
      <c r="F81" s="161"/>
      <c r="G81" s="161"/>
      <c r="H81" s="161"/>
      <c r="I81" s="35"/>
      <c r="J81" s="8"/>
      <c r="K81" s="97"/>
      <c r="L81" s="98"/>
      <c r="M81" s="99"/>
      <c r="N81" s="110"/>
      <c r="O81" s="379"/>
    </row>
    <row r="82" spans="1:15" s="1" customFormat="1" ht="15" customHeight="1" x14ac:dyDescent="0.25">
      <c r="A82" s="9">
        <v>11</v>
      </c>
      <c r="B82" s="158">
        <v>50780</v>
      </c>
      <c r="C82" s="152" t="s">
        <v>65</v>
      </c>
      <c r="D82" s="172"/>
      <c r="E82" s="161"/>
      <c r="F82" s="161"/>
      <c r="G82" s="161"/>
      <c r="H82" s="161"/>
      <c r="I82" s="35"/>
      <c r="J82" s="8"/>
      <c r="K82" s="97"/>
      <c r="L82" s="98"/>
      <c r="M82" s="99"/>
      <c r="N82" s="110"/>
      <c r="O82" s="379"/>
    </row>
    <row r="83" spans="1:15" s="1" customFormat="1" ht="15" customHeight="1" x14ac:dyDescent="0.25">
      <c r="A83" s="289">
        <v>12</v>
      </c>
      <c r="B83" s="288">
        <v>50001</v>
      </c>
      <c r="C83" s="290" t="s">
        <v>130</v>
      </c>
      <c r="D83" s="172"/>
      <c r="E83" s="161"/>
      <c r="F83" s="161"/>
      <c r="G83" s="161"/>
      <c r="H83" s="161"/>
      <c r="I83" s="35"/>
      <c r="J83" s="8"/>
      <c r="K83" s="97"/>
      <c r="L83" s="98"/>
      <c r="M83" s="99"/>
      <c r="N83" s="110"/>
      <c r="O83" s="379"/>
    </row>
    <row r="84" spans="1:15" s="1" customFormat="1" ht="15" customHeight="1" x14ac:dyDescent="0.25">
      <c r="A84" s="9">
        <v>13</v>
      </c>
      <c r="B84" s="158">
        <v>50930</v>
      </c>
      <c r="C84" s="152" t="s">
        <v>66</v>
      </c>
      <c r="D84" s="172"/>
      <c r="E84" s="161"/>
      <c r="F84" s="161"/>
      <c r="G84" s="161"/>
      <c r="H84" s="161"/>
      <c r="I84" s="35"/>
      <c r="J84" s="8"/>
      <c r="K84" s="97"/>
      <c r="L84" s="98"/>
      <c r="M84" s="99"/>
      <c r="N84" s="110"/>
      <c r="O84" s="379"/>
    </row>
    <row r="85" spans="1:15" s="1" customFormat="1" ht="15" customHeight="1" x14ac:dyDescent="0.25">
      <c r="A85" s="9">
        <v>14</v>
      </c>
      <c r="B85" s="286">
        <v>51370</v>
      </c>
      <c r="C85" s="287" t="s">
        <v>134</v>
      </c>
      <c r="D85" s="177"/>
      <c r="E85" s="81"/>
      <c r="F85" s="81"/>
      <c r="G85" s="81"/>
      <c r="H85" s="82"/>
      <c r="I85" s="35"/>
      <c r="J85" s="8"/>
      <c r="K85" s="97"/>
      <c r="L85" s="98"/>
      <c r="M85" s="99"/>
      <c r="N85" s="110"/>
      <c r="O85" s="379"/>
    </row>
    <row r="86" spans="1:15" s="1" customFormat="1" ht="15" customHeight="1" thickBot="1" x14ac:dyDescent="0.3">
      <c r="A86" s="9">
        <v>15</v>
      </c>
      <c r="B86" s="139">
        <v>51370</v>
      </c>
      <c r="C86" s="152" t="s">
        <v>67</v>
      </c>
      <c r="D86" s="174"/>
      <c r="E86" s="143"/>
      <c r="F86" s="143"/>
      <c r="G86" s="143"/>
      <c r="H86" s="144"/>
      <c r="I86" s="35"/>
      <c r="J86" s="8"/>
      <c r="K86" s="101"/>
      <c r="L86" s="102"/>
      <c r="M86" s="103"/>
      <c r="N86" s="183"/>
      <c r="O86" s="382"/>
    </row>
    <row r="87" spans="1:15" s="1" customFormat="1" ht="15" customHeight="1" thickBot="1" x14ac:dyDescent="0.3">
      <c r="A87" s="28"/>
      <c r="B87" s="51"/>
      <c r="C87" s="32" t="s">
        <v>102</v>
      </c>
      <c r="D87" s="175">
        <f>SUM(D88:D118)</f>
        <v>0</v>
      </c>
      <c r="E87" s="30">
        <v>0</v>
      </c>
      <c r="F87" s="30">
        <v>0</v>
      </c>
      <c r="G87" s="30">
        <v>0</v>
      </c>
      <c r="H87" s="30">
        <v>0</v>
      </c>
      <c r="I87" s="31">
        <v>0</v>
      </c>
      <c r="J87" s="8"/>
      <c r="K87" s="406">
        <f t="shared" ref="K87:K119" si="15">D87</f>
        <v>0</v>
      </c>
      <c r="L87" s="407">
        <f>SUM(L88:L118)</f>
        <v>0</v>
      </c>
      <c r="M87" s="408">
        <f t="shared" ref="M87" si="16">G87+H87</f>
        <v>0</v>
      </c>
      <c r="N87" s="415">
        <f>SUM(N88:N100)</f>
        <v>0</v>
      </c>
      <c r="O87" s="416">
        <f t="shared" ref="O87" si="17">E87</f>
        <v>0</v>
      </c>
    </row>
    <row r="88" spans="1:15" s="1" customFormat="1" ht="15" customHeight="1" x14ac:dyDescent="0.25">
      <c r="A88" s="11">
        <v>1</v>
      </c>
      <c r="B88" s="148">
        <v>60010</v>
      </c>
      <c r="C88" s="151" t="s">
        <v>121</v>
      </c>
      <c r="D88" s="176"/>
      <c r="E88" s="154"/>
      <c r="F88" s="154"/>
      <c r="G88" s="154"/>
      <c r="H88" s="154"/>
      <c r="I88" s="58"/>
      <c r="J88" s="8"/>
      <c r="K88" s="93"/>
      <c r="L88" s="94"/>
      <c r="M88" s="95"/>
      <c r="N88" s="384"/>
      <c r="O88" s="385"/>
    </row>
    <row r="89" spans="1:15" s="1" customFormat="1" ht="15" customHeight="1" x14ac:dyDescent="0.25">
      <c r="A89" s="9">
        <v>2</v>
      </c>
      <c r="B89" s="158">
        <v>60020</v>
      </c>
      <c r="C89" s="152" t="s">
        <v>69</v>
      </c>
      <c r="D89" s="172"/>
      <c r="E89" s="161"/>
      <c r="F89" s="161"/>
      <c r="G89" s="161"/>
      <c r="H89" s="161"/>
      <c r="I89" s="35"/>
      <c r="J89" s="8"/>
      <c r="K89" s="97"/>
      <c r="L89" s="98"/>
      <c r="M89" s="99"/>
      <c r="N89" s="110"/>
      <c r="O89" s="379"/>
    </row>
    <row r="90" spans="1:15" s="1" customFormat="1" ht="15" customHeight="1" x14ac:dyDescent="0.25">
      <c r="A90" s="9">
        <v>3</v>
      </c>
      <c r="B90" s="158">
        <v>60050</v>
      </c>
      <c r="C90" s="152" t="s">
        <v>70</v>
      </c>
      <c r="D90" s="172"/>
      <c r="E90" s="161"/>
      <c r="F90" s="161"/>
      <c r="G90" s="161"/>
      <c r="H90" s="161"/>
      <c r="I90" s="35"/>
      <c r="J90" s="8"/>
      <c r="K90" s="97"/>
      <c r="L90" s="98"/>
      <c r="M90" s="99"/>
      <c r="N90" s="110"/>
      <c r="O90" s="379"/>
    </row>
    <row r="91" spans="1:15" s="1" customFormat="1" ht="15" customHeight="1" x14ac:dyDescent="0.25">
      <c r="A91" s="9">
        <v>4</v>
      </c>
      <c r="B91" s="158">
        <v>60070</v>
      </c>
      <c r="C91" s="152" t="s">
        <v>71</v>
      </c>
      <c r="D91" s="172"/>
      <c r="E91" s="161"/>
      <c r="F91" s="161"/>
      <c r="G91" s="161"/>
      <c r="H91" s="161"/>
      <c r="I91" s="35"/>
      <c r="J91" s="8"/>
      <c r="K91" s="97"/>
      <c r="L91" s="98"/>
      <c r="M91" s="99"/>
      <c r="N91" s="110"/>
      <c r="O91" s="379"/>
    </row>
    <row r="92" spans="1:15" s="1" customFormat="1" ht="15" customHeight="1" x14ac:dyDescent="0.25">
      <c r="A92" s="9">
        <v>5</v>
      </c>
      <c r="B92" s="158">
        <v>60180</v>
      </c>
      <c r="C92" s="152" t="s">
        <v>72</v>
      </c>
      <c r="D92" s="172"/>
      <c r="E92" s="161"/>
      <c r="F92" s="161"/>
      <c r="G92" s="161"/>
      <c r="H92" s="161"/>
      <c r="I92" s="35"/>
      <c r="J92" s="8"/>
      <c r="K92" s="97"/>
      <c r="L92" s="98"/>
      <c r="M92" s="99"/>
      <c r="N92" s="110"/>
      <c r="O92" s="379"/>
    </row>
    <row r="93" spans="1:15" s="1" customFormat="1" ht="15" customHeight="1" x14ac:dyDescent="0.25">
      <c r="A93" s="9">
        <v>6</v>
      </c>
      <c r="B93" s="158">
        <v>60220</v>
      </c>
      <c r="C93" s="152" t="s">
        <v>135</v>
      </c>
      <c r="D93" s="172"/>
      <c r="E93" s="161"/>
      <c r="F93" s="161"/>
      <c r="G93" s="161"/>
      <c r="H93" s="161"/>
      <c r="I93" s="35"/>
      <c r="J93" s="8"/>
      <c r="K93" s="97"/>
      <c r="L93" s="98"/>
      <c r="M93" s="99"/>
      <c r="N93" s="110"/>
      <c r="O93" s="379"/>
    </row>
    <row r="94" spans="1:15" s="1" customFormat="1" ht="15" customHeight="1" x14ac:dyDescent="0.25">
      <c r="A94" s="291">
        <v>7</v>
      </c>
      <c r="B94" s="158">
        <v>60240</v>
      </c>
      <c r="C94" s="152" t="s">
        <v>73</v>
      </c>
      <c r="D94" s="172"/>
      <c r="E94" s="161"/>
      <c r="F94" s="161"/>
      <c r="G94" s="161"/>
      <c r="H94" s="161"/>
      <c r="I94" s="35"/>
      <c r="J94" s="8"/>
      <c r="K94" s="97"/>
      <c r="L94" s="98"/>
      <c r="M94" s="99"/>
      <c r="N94" s="110"/>
      <c r="O94" s="379"/>
    </row>
    <row r="95" spans="1:15" s="1" customFormat="1" ht="15" customHeight="1" x14ac:dyDescent="0.25">
      <c r="A95" s="291">
        <v>8</v>
      </c>
      <c r="B95" s="158">
        <v>60560</v>
      </c>
      <c r="C95" s="152" t="s">
        <v>74</v>
      </c>
      <c r="D95" s="172"/>
      <c r="E95" s="161"/>
      <c r="F95" s="161"/>
      <c r="G95" s="161"/>
      <c r="H95" s="161"/>
      <c r="I95" s="35"/>
      <c r="J95" s="8"/>
      <c r="K95" s="97"/>
      <c r="L95" s="98"/>
      <c r="M95" s="99"/>
      <c r="N95" s="110"/>
      <c r="O95" s="379"/>
    </row>
    <row r="96" spans="1:15" s="1" customFormat="1" ht="15" customHeight="1" x14ac:dyDescent="0.25">
      <c r="A96" s="291">
        <v>9</v>
      </c>
      <c r="B96" s="158">
        <v>60660</v>
      </c>
      <c r="C96" s="152" t="s">
        <v>75</v>
      </c>
      <c r="D96" s="172"/>
      <c r="E96" s="161"/>
      <c r="F96" s="161"/>
      <c r="G96" s="161"/>
      <c r="H96" s="161"/>
      <c r="I96" s="35"/>
      <c r="J96" s="8"/>
      <c r="K96" s="97"/>
      <c r="L96" s="98"/>
      <c r="M96" s="99"/>
      <c r="N96" s="110"/>
      <c r="O96" s="379"/>
    </row>
    <row r="97" spans="1:15" s="1" customFormat="1" ht="15" customHeight="1" x14ac:dyDescent="0.25">
      <c r="A97" s="291">
        <v>10</v>
      </c>
      <c r="B97" s="158">
        <v>60001</v>
      </c>
      <c r="C97" s="152" t="s">
        <v>68</v>
      </c>
      <c r="D97" s="172"/>
      <c r="E97" s="161"/>
      <c r="F97" s="161"/>
      <c r="G97" s="161"/>
      <c r="H97" s="161"/>
      <c r="I97" s="35"/>
      <c r="J97" s="8"/>
      <c r="K97" s="97"/>
      <c r="L97" s="98"/>
      <c r="M97" s="99"/>
      <c r="N97" s="110"/>
      <c r="O97" s="379"/>
    </row>
    <row r="98" spans="1:15" s="1" customFormat="1" ht="15" customHeight="1" x14ac:dyDescent="0.25">
      <c r="A98" s="291">
        <v>11</v>
      </c>
      <c r="B98" s="158">
        <v>60701</v>
      </c>
      <c r="C98" s="152" t="s">
        <v>76</v>
      </c>
      <c r="D98" s="172"/>
      <c r="E98" s="161"/>
      <c r="F98" s="161"/>
      <c r="G98" s="161"/>
      <c r="H98" s="161"/>
      <c r="I98" s="35"/>
      <c r="J98" s="8"/>
      <c r="K98" s="97"/>
      <c r="L98" s="98"/>
      <c r="M98" s="99"/>
      <c r="N98" s="110"/>
      <c r="O98" s="379"/>
    </row>
    <row r="99" spans="1:15" s="1" customFormat="1" ht="15" customHeight="1" x14ac:dyDescent="0.25">
      <c r="A99" s="291">
        <v>12</v>
      </c>
      <c r="B99" s="158">
        <v>60850</v>
      </c>
      <c r="C99" s="153" t="s">
        <v>77</v>
      </c>
      <c r="D99" s="172"/>
      <c r="E99" s="161"/>
      <c r="F99" s="161"/>
      <c r="G99" s="161"/>
      <c r="H99" s="161"/>
      <c r="I99" s="35"/>
      <c r="J99" s="8"/>
      <c r="K99" s="97"/>
      <c r="L99" s="98"/>
      <c r="M99" s="99"/>
      <c r="N99" s="110"/>
      <c r="O99" s="379"/>
    </row>
    <row r="100" spans="1:15" s="1" customFormat="1" ht="15" customHeight="1" x14ac:dyDescent="0.25">
      <c r="A100" s="291">
        <v>13</v>
      </c>
      <c r="B100" s="158">
        <v>60910</v>
      </c>
      <c r="C100" s="152" t="s">
        <v>78</v>
      </c>
      <c r="D100" s="172"/>
      <c r="E100" s="161"/>
      <c r="F100" s="161"/>
      <c r="G100" s="161"/>
      <c r="H100" s="161"/>
      <c r="I100" s="35"/>
      <c r="J100" s="8"/>
      <c r="K100" s="97"/>
      <c r="L100" s="98"/>
      <c r="M100" s="99"/>
      <c r="N100" s="110"/>
      <c r="O100" s="379"/>
    </row>
    <row r="101" spans="1:15" s="1" customFormat="1" ht="15" customHeight="1" x14ac:dyDescent="0.25">
      <c r="A101" s="291">
        <v>14</v>
      </c>
      <c r="B101" s="158">
        <v>60980</v>
      </c>
      <c r="C101" s="152" t="s">
        <v>79</v>
      </c>
      <c r="D101" s="172"/>
      <c r="E101" s="161"/>
      <c r="F101" s="161"/>
      <c r="G101" s="161"/>
      <c r="H101" s="161"/>
      <c r="I101" s="35"/>
      <c r="J101" s="8"/>
      <c r="K101" s="97"/>
      <c r="L101" s="98"/>
      <c r="M101" s="99"/>
      <c r="N101" s="110"/>
      <c r="O101" s="379"/>
    </row>
    <row r="102" spans="1:15" s="1" customFormat="1" ht="15" customHeight="1" x14ac:dyDescent="0.25">
      <c r="A102" s="291">
        <v>15</v>
      </c>
      <c r="B102" s="158">
        <v>61080</v>
      </c>
      <c r="C102" s="152" t="s">
        <v>80</v>
      </c>
      <c r="D102" s="172"/>
      <c r="E102" s="161"/>
      <c r="F102" s="161"/>
      <c r="G102" s="161"/>
      <c r="H102" s="161"/>
      <c r="I102" s="35"/>
      <c r="J102" s="8"/>
      <c r="K102" s="97"/>
      <c r="L102" s="98"/>
      <c r="M102" s="99"/>
      <c r="N102" s="110"/>
      <c r="O102" s="379"/>
    </row>
    <row r="103" spans="1:15" s="1" customFormat="1" ht="15" customHeight="1" x14ac:dyDescent="0.25">
      <c r="A103" s="291">
        <v>16</v>
      </c>
      <c r="B103" s="158">
        <v>61150</v>
      </c>
      <c r="C103" s="152" t="s">
        <v>81</v>
      </c>
      <c r="D103" s="172"/>
      <c r="E103" s="161"/>
      <c r="F103" s="161"/>
      <c r="G103" s="161"/>
      <c r="H103" s="161"/>
      <c r="I103" s="35"/>
      <c r="J103" s="8"/>
      <c r="K103" s="97"/>
      <c r="L103" s="98"/>
      <c r="M103" s="99"/>
      <c r="N103" s="110"/>
      <c r="O103" s="379"/>
    </row>
    <row r="104" spans="1:15" s="1" customFormat="1" ht="15" customHeight="1" x14ac:dyDescent="0.25">
      <c r="A104" s="291">
        <v>17</v>
      </c>
      <c r="B104" s="158">
        <v>61210</v>
      </c>
      <c r="C104" s="152" t="s">
        <v>82</v>
      </c>
      <c r="D104" s="172"/>
      <c r="E104" s="161"/>
      <c r="F104" s="161"/>
      <c r="G104" s="161"/>
      <c r="H104" s="161"/>
      <c r="I104" s="35"/>
      <c r="J104" s="8"/>
      <c r="K104" s="97"/>
      <c r="L104" s="98"/>
      <c r="M104" s="99"/>
      <c r="N104" s="110"/>
      <c r="O104" s="379"/>
    </row>
    <row r="105" spans="1:15" s="1" customFormat="1" ht="15" customHeight="1" x14ac:dyDescent="0.25">
      <c r="A105" s="291">
        <v>18</v>
      </c>
      <c r="B105" s="158">
        <v>61290</v>
      </c>
      <c r="C105" s="152" t="s">
        <v>83</v>
      </c>
      <c r="D105" s="172"/>
      <c r="E105" s="161"/>
      <c r="F105" s="161"/>
      <c r="G105" s="161"/>
      <c r="H105" s="161"/>
      <c r="I105" s="35"/>
      <c r="J105" s="8"/>
      <c r="K105" s="97"/>
      <c r="L105" s="98"/>
      <c r="M105" s="99"/>
      <c r="N105" s="110"/>
      <c r="O105" s="379"/>
    </row>
    <row r="106" spans="1:15" s="1" customFormat="1" ht="15" customHeight="1" x14ac:dyDescent="0.25">
      <c r="A106" s="292">
        <v>19</v>
      </c>
      <c r="B106" s="158">
        <v>61340</v>
      </c>
      <c r="C106" s="152" t="s">
        <v>84</v>
      </c>
      <c r="D106" s="172"/>
      <c r="E106" s="161"/>
      <c r="F106" s="161"/>
      <c r="G106" s="161"/>
      <c r="H106" s="161"/>
      <c r="I106" s="35"/>
      <c r="J106" s="8"/>
      <c r="K106" s="97"/>
      <c r="L106" s="98"/>
      <c r="M106" s="99"/>
      <c r="N106" s="110"/>
      <c r="O106" s="379"/>
    </row>
    <row r="107" spans="1:15" s="1" customFormat="1" ht="15" customHeight="1" x14ac:dyDescent="0.25">
      <c r="A107" s="291">
        <v>20</v>
      </c>
      <c r="B107" s="158">
        <v>61390</v>
      </c>
      <c r="C107" s="152" t="s">
        <v>85</v>
      </c>
      <c r="D107" s="172"/>
      <c r="E107" s="161"/>
      <c r="F107" s="161"/>
      <c r="G107" s="161"/>
      <c r="H107" s="161"/>
      <c r="I107" s="35"/>
      <c r="J107" s="8"/>
      <c r="K107" s="97"/>
      <c r="L107" s="98"/>
      <c r="M107" s="99"/>
      <c r="N107" s="110"/>
      <c r="O107" s="379"/>
    </row>
    <row r="108" spans="1:15" s="1" customFormat="1" ht="15" customHeight="1" x14ac:dyDescent="0.25">
      <c r="A108" s="291">
        <v>21</v>
      </c>
      <c r="B108" s="158">
        <v>61410</v>
      </c>
      <c r="C108" s="152" t="s">
        <v>86</v>
      </c>
      <c r="D108" s="172"/>
      <c r="E108" s="161"/>
      <c r="F108" s="161"/>
      <c r="G108" s="161"/>
      <c r="H108" s="161"/>
      <c r="I108" s="35"/>
      <c r="J108" s="8"/>
      <c r="K108" s="97"/>
      <c r="L108" s="98"/>
      <c r="M108" s="99"/>
      <c r="N108" s="110"/>
      <c r="O108" s="379"/>
    </row>
    <row r="109" spans="1:15" s="1" customFormat="1" ht="15" customHeight="1" x14ac:dyDescent="0.25">
      <c r="A109" s="291">
        <v>22</v>
      </c>
      <c r="B109" s="158">
        <v>61430</v>
      </c>
      <c r="C109" s="152" t="s">
        <v>106</v>
      </c>
      <c r="D109" s="172"/>
      <c r="E109" s="161"/>
      <c r="F109" s="161"/>
      <c r="G109" s="161"/>
      <c r="H109" s="161"/>
      <c r="I109" s="35"/>
      <c r="J109" s="8"/>
      <c r="K109" s="97"/>
      <c r="L109" s="98"/>
      <c r="M109" s="99"/>
      <c r="N109" s="110"/>
      <c r="O109" s="379"/>
    </row>
    <row r="110" spans="1:15" s="1" customFormat="1" ht="15" customHeight="1" x14ac:dyDescent="0.25">
      <c r="A110" s="291">
        <v>23</v>
      </c>
      <c r="B110" s="158">
        <v>61440</v>
      </c>
      <c r="C110" s="152" t="s">
        <v>87</v>
      </c>
      <c r="D110" s="172"/>
      <c r="E110" s="161"/>
      <c r="F110" s="161"/>
      <c r="G110" s="161"/>
      <c r="H110" s="161"/>
      <c r="I110" s="35"/>
      <c r="J110" s="8"/>
      <c r="K110" s="97"/>
      <c r="L110" s="98"/>
      <c r="M110" s="99"/>
      <c r="N110" s="110"/>
      <c r="O110" s="379"/>
    </row>
    <row r="111" spans="1:15" s="1" customFormat="1" ht="15" customHeight="1" x14ac:dyDescent="0.25">
      <c r="A111" s="291">
        <v>24</v>
      </c>
      <c r="B111" s="158">
        <v>61450</v>
      </c>
      <c r="C111" s="152" t="s">
        <v>105</v>
      </c>
      <c r="D111" s="172"/>
      <c r="E111" s="161"/>
      <c r="F111" s="161"/>
      <c r="G111" s="161"/>
      <c r="H111" s="161"/>
      <c r="I111" s="35"/>
      <c r="J111" s="8"/>
      <c r="K111" s="97"/>
      <c r="L111" s="98"/>
      <c r="M111" s="99"/>
      <c r="N111" s="110"/>
      <c r="O111" s="379"/>
    </row>
    <row r="112" spans="1:15" s="1" customFormat="1" ht="15" customHeight="1" x14ac:dyDescent="0.25">
      <c r="A112" s="291">
        <v>25</v>
      </c>
      <c r="B112" s="158">
        <v>61470</v>
      </c>
      <c r="C112" s="152" t="s">
        <v>88</v>
      </c>
      <c r="D112" s="172"/>
      <c r="E112" s="161"/>
      <c r="F112" s="161"/>
      <c r="G112" s="161"/>
      <c r="H112" s="161"/>
      <c r="I112" s="35"/>
      <c r="J112" s="8"/>
      <c r="K112" s="97"/>
      <c r="L112" s="98"/>
      <c r="M112" s="99"/>
      <c r="N112" s="110"/>
      <c r="O112" s="379"/>
    </row>
    <row r="113" spans="1:15" s="1" customFormat="1" ht="15" customHeight="1" x14ac:dyDescent="0.25">
      <c r="A113" s="291">
        <v>26</v>
      </c>
      <c r="B113" s="158">
        <v>61490</v>
      </c>
      <c r="C113" s="152" t="s">
        <v>107</v>
      </c>
      <c r="D113" s="172"/>
      <c r="E113" s="161"/>
      <c r="F113" s="161"/>
      <c r="G113" s="161"/>
      <c r="H113" s="161"/>
      <c r="I113" s="35"/>
      <c r="J113" s="8"/>
      <c r="K113" s="97"/>
      <c r="L113" s="98"/>
      <c r="M113" s="99"/>
      <c r="N113" s="110"/>
      <c r="O113" s="379"/>
    </row>
    <row r="114" spans="1:15" s="1" customFormat="1" ht="15" customHeight="1" x14ac:dyDescent="0.25">
      <c r="A114" s="291">
        <v>27</v>
      </c>
      <c r="B114" s="158">
        <v>61500</v>
      </c>
      <c r="C114" s="152" t="s">
        <v>108</v>
      </c>
      <c r="D114" s="172"/>
      <c r="E114" s="161"/>
      <c r="F114" s="161"/>
      <c r="G114" s="161"/>
      <c r="H114" s="161"/>
      <c r="I114" s="35"/>
      <c r="J114" s="8"/>
      <c r="K114" s="97"/>
      <c r="L114" s="98"/>
      <c r="M114" s="99"/>
      <c r="N114" s="110"/>
      <c r="O114" s="379"/>
    </row>
    <row r="115" spans="1:15" s="1" customFormat="1" ht="15" customHeight="1" x14ac:dyDescent="0.25">
      <c r="A115" s="291">
        <v>28</v>
      </c>
      <c r="B115" s="158">
        <v>61510</v>
      </c>
      <c r="C115" s="152" t="s">
        <v>89</v>
      </c>
      <c r="D115" s="178"/>
      <c r="E115" s="83"/>
      <c r="F115" s="83"/>
      <c r="G115" s="83"/>
      <c r="H115" s="84"/>
      <c r="I115" s="35"/>
      <c r="J115" s="8"/>
      <c r="K115" s="97"/>
      <c r="L115" s="98"/>
      <c r="M115" s="99"/>
      <c r="N115" s="110"/>
      <c r="O115" s="379"/>
    </row>
    <row r="116" spans="1:15" s="1" customFormat="1" ht="15" customHeight="1" x14ac:dyDescent="0.25">
      <c r="A116" s="293">
        <v>29</v>
      </c>
      <c r="B116" s="148">
        <v>61520</v>
      </c>
      <c r="C116" s="152" t="s">
        <v>109</v>
      </c>
      <c r="D116" s="179"/>
      <c r="E116" s="85"/>
      <c r="F116" s="85"/>
      <c r="G116" s="85"/>
      <c r="H116" s="85"/>
      <c r="I116" s="35"/>
      <c r="J116" s="8"/>
      <c r="K116" s="97"/>
      <c r="L116" s="98"/>
      <c r="M116" s="99"/>
      <c r="N116" s="110"/>
      <c r="O116" s="379"/>
    </row>
    <row r="117" spans="1:15" s="1" customFormat="1" ht="15" customHeight="1" x14ac:dyDescent="0.25">
      <c r="A117" s="293">
        <v>30</v>
      </c>
      <c r="B117" s="158">
        <v>61540</v>
      </c>
      <c r="C117" s="151" t="s">
        <v>103</v>
      </c>
      <c r="D117" s="172"/>
      <c r="E117" s="161"/>
      <c r="F117" s="161"/>
      <c r="G117" s="161"/>
      <c r="H117" s="161"/>
      <c r="I117" s="35"/>
      <c r="J117" s="8"/>
      <c r="K117" s="97"/>
      <c r="L117" s="98"/>
      <c r="M117" s="99"/>
      <c r="N117" s="110"/>
      <c r="O117" s="379"/>
    </row>
    <row r="118" spans="1:15" s="1" customFormat="1" ht="15" customHeight="1" thickBot="1" x14ac:dyDescent="0.3">
      <c r="A118" s="11">
        <v>31</v>
      </c>
      <c r="B118" s="158">
        <v>61560</v>
      </c>
      <c r="C118" s="152" t="s">
        <v>113</v>
      </c>
      <c r="D118" s="172"/>
      <c r="E118" s="161"/>
      <c r="F118" s="161"/>
      <c r="G118" s="161"/>
      <c r="H118" s="70"/>
      <c r="I118" s="35"/>
      <c r="J118" s="8"/>
      <c r="K118" s="97"/>
      <c r="L118" s="98"/>
      <c r="M118" s="99"/>
      <c r="N118" s="110"/>
      <c r="O118" s="379"/>
    </row>
    <row r="119" spans="1:15" s="1" customFormat="1" ht="15" customHeight="1" thickBot="1" x14ac:dyDescent="0.3">
      <c r="A119" s="28"/>
      <c r="B119" s="51"/>
      <c r="C119" s="25" t="s">
        <v>104</v>
      </c>
      <c r="D119" s="175">
        <f>SUM(D120:D128)</f>
        <v>0</v>
      </c>
      <c r="E119" s="30">
        <v>0</v>
      </c>
      <c r="F119" s="30">
        <v>0</v>
      </c>
      <c r="G119" s="30">
        <v>0</v>
      </c>
      <c r="H119" s="30">
        <v>0</v>
      </c>
      <c r="I119" s="31">
        <v>0</v>
      </c>
      <c r="J119" s="8"/>
      <c r="K119" s="406">
        <f t="shared" si="15"/>
        <v>0</v>
      </c>
      <c r="L119" s="407">
        <f>SUM(L120:L128)</f>
        <v>0</v>
      </c>
      <c r="M119" s="408">
        <f t="shared" ref="M119" si="18">G119+H119</f>
        <v>0</v>
      </c>
      <c r="N119" s="415">
        <f>SUM(N120:N132)</f>
        <v>0</v>
      </c>
      <c r="O119" s="416">
        <f t="shared" ref="O119" si="19">E119</f>
        <v>0</v>
      </c>
    </row>
    <row r="120" spans="1:15" s="1" customFormat="1" ht="15" customHeight="1" x14ac:dyDescent="0.25">
      <c r="A120" s="7">
        <v>1</v>
      </c>
      <c r="B120" s="166">
        <v>70020</v>
      </c>
      <c r="C120" s="162" t="s">
        <v>90</v>
      </c>
      <c r="D120" s="180"/>
      <c r="E120" s="168"/>
      <c r="F120" s="168"/>
      <c r="G120" s="168"/>
      <c r="H120" s="168"/>
      <c r="I120" s="34"/>
      <c r="J120" s="8"/>
      <c r="K120" s="93"/>
      <c r="L120" s="94"/>
      <c r="M120" s="95"/>
      <c r="N120" s="384"/>
      <c r="O120" s="385"/>
    </row>
    <row r="121" spans="1:15" s="1" customFormat="1" ht="15" customHeight="1" x14ac:dyDescent="0.25">
      <c r="A121" s="9">
        <v>2</v>
      </c>
      <c r="B121" s="158">
        <v>70110</v>
      </c>
      <c r="C121" s="163" t="s">
        <v>93</v>
      </c>
      <c r="D121" s="172"/>
      <c r="E121" s="161"/>
      <c r="F121" s="161"/>
      <c r="G121" s="161"/>
      <c r="H121" s="161"/>
      <c r="I121" s="35"/>
      <c r="J121" s="8"/>
      <c r="K121" s="97"/>
      <c r="L121" s="98"/>
      <c r="M121" s="99"/>
      <c r="N121" s="110"/>
      <c r="O121" s="379"/>
    </row>
    <row r="122" spans="1:15" s="1" customFormat="1" ht="15" customHeight="1" x14ac:dyDescent="0.25">
      <c r="A122" s="11">
        <v>3</v>
      </c>
      <c r="B122" s="158">
        <v>70021</v>
      </c>
      <c r="C122" s="163" t="s">
        <v>91</v>
      </c>
      <c r="D122" s="172"/>
      <c r="E122" s="161"/>
      <c r="F122" s="161"/>
      <c r="G122" s="161"/>
      <c r="H122" s="161"/>
      <c r="I122" s="35"/>
      <c r="J122" s="8"/>
      <c r="K122" s="97"/>
      <c r="L122" s="98"/>
      <c r="M122" s="99"/>
      <c r="N122" s="110"/>
      <c r="O122" s="379"/>
    </row>
    <row r="123" spans="1:15" s="1" customFormat="1" ht="15" customHeight="1" x14ac:dyDescent="0.25">
      <c r="A123" s="9">
        <v>4</v>
      </c>
      <c r="B123" s="158">
        <v>70040</v>
      </c>
      <c r="C123" s="163" t="s">
        <v>92</v>
      </c>
      <c r="D123" s="172"/>
      <c r="E123" s="161"/>
      <c r="F123" s="161"/>
      <c r="G123" s="161"/>
      <c r="H123" s="161"/>
      <c r="I123" s="35"/>
      <c r="J123" s="8"/>
      <c r="K123" s="97"/>
      <c r="L123" s="98"/>
      <c r="M123" s="99"/>
      <c r="N123" s="110"/>
      <c r="O123" s="379"/>
    </row>
    <row r="124" spans="1:15" s="1" customFormat="1" ht="15" customHeight="1" x14ac:dyDescent="0.25">
      <c r="A124" s="9">
        <v>5</v>
      </c>
      <c r="B124" s="158">
        <v>70100</v>
      </c>
      <c r="C124" s="163" t="s">
        <v>123</v>
      </c>
      <c r="D124" s="172"/>
      <c r="E124" s="161"/>
      <c r="F124" s="161"/>
      <c r="G124" s="161"/>
      <c r="H124" s="161"/>
      <c r="I124" s="35"/>
      <c r="J124" s="8"/>
      <c r="K124" s="97"/>
      <c r="L124" s="98"/>
      <c r="M124" s="99"/>
      <c r="N124" s="110"/>
      <c r="O124" s="379"/>
    </row>
    <row r="125" spans="1:15" s="1" customFormat="1" ht="15" customHeight="1" x14ac:dyDescent="0.25">
      <c r="A125" s="9">
        <v>6</v>
      </c>
      <c r="B125" s="158">
        <v>70270</v>
      </c>
      <c r="C125" s="163" t="s">
        <v>94</v>
      </c>
      <c r="D125" s="172"/>
      <c r="E125" s="161"/>
      <c r="F125" s="161"/>
      <c r="G125" s="161"/>
      <c r="H125" s="161"/>
      <c r="I125" s="35"/>
      <c r="J125" s="8"/>
      <c r="K125" s="97"/>
      <c r="L125" s="98"/>
      <c r="M125" s="99"/>
      <c r="N125" s="110"/>
      <c r="O125" s="379"/>
    </row>
    <row r="126" spans="1:15" s="1" customFormat="1" ht="15" customHeight="1" x14ac:dyDescent="0.25">
      <c r="A126" s="9">
        <v>7</v>
      </c>
      <c r="B126" s="159">
        <v>70510</v>
      </c>
      <c r="C126" s="163" t="s">
        <v>95</v>
      </c>
      <c r="D126" s="172"/>
      <c r="E126" s="161"/>
      <c r="F126" s="161"/>
      <c r="G126" s="161"/>
      <c r="H126" s="161"/>
      <c r="I126" s="35"/>
      <c r="J126" s="8"/>
      <c r="K126" s="97"/>
      <c r="L126" s="98"/>
      <c r="M126" s="99"/>
      <c r="N126" s="110"/>
      <c r="O126" s="379"/>
    </row>
    <row r="127" spans="1:15" s="1" customFormat="1" ht="15" customHeight="1" x14ac:dyDescent="0.25">
      <c r="A127" s="9">
        <v>8</v>
      </c>
      <c r="B127" s="159">
        <v>10880</v>
      </c>
      <c r="C127" s="163" t="s">
        <v>112</v>
      </c>
      <c r="D127" s="172"/>
      <c r="E127" s="161"/>
      <c r="F127" s="161"/>
      <c r="G127" s="161"/>
      <c r="H127" s="161"/>
      <c r="I127" s="35"/>
      <c r="J127" s="8"/>
      <c r="K127" s="97"/>
      <c r="L127" s="98"/>
      <c r="M127" s="99"/>
      <c r="N127" s="110"/>
      <c r="O127" s="379"/>
    </row>
    <row r="128" spans="1:15" s="1" customFormat="1" ht="15" customHeight="1" thickBot="1" x14ac:dyDescent="0.3">
      <c r="A128" s="61">
        <v>9</v>
      </c>
      <c r="B128" s="160">
        <v>10890</v>
      </c>
      <c r="C128" s="164" t="s">
        <v>114</v>
      </c>
      <c r="D128" s="146"/>
      <c r="E128" s="143"/>
      <c r="F128" s="143"/>
      <c r="G128" s="143"/>
      <c r="H128" s="144"/>
      <c r="I128" s="62"/>
      <c r="J128" s="8"/>
      <c r="K128" s="106"/>
      <c r="L128" s="107"/>
      <c r="M128" s="108"/>
      <c r="N128" s="170"/>
      <c r="O128" s="387"/>
    </row>
    <row r="129" spans="1:15" ht="15" customHeight="1" x14ac:dyDescent="0.25">
      <c r="A129" s="12"/>
      <c r="B129" s="12"/>
      <c r="C129" s="12"/>
      <c r="D129" s="441" t="s">
        <v>96</v>
      </c>
      <c r="E129" s="441"/>
      <c r="F129" s="441"/>
      <c r="G129" s="441"/>
      <c r="H129" s="441"/>
      <c r="I129" s="33">
        <f>AVERAGE(I7,I9:I16,I18:I30,I32:I50,I52:I70,I72:I86,I88:I118,I120:I128)</f>
        <v>4.4285000000000005</v>
      </c>
      <c r="J129" s="332"/>
      <c r="M129" s="17"/>
      <c r="N129" s="17"/>
      <c r="O129" s="17"/>
    </row>
    <row r="130" spans="1:15" ht="15" customHeight="1" x14ac:dyDescent="0.25">
      <c r="A130" s="12"/>
      <c r="B130" s="12"/>
      <c r="C130" s="12"/>
      <c r="D130" s="12"/>
      <c r="E130" s="13"/>
      <c r="F130" s="13"/>
      <c r="G130" s="14"/>
      <c r="H130" s="14"/>
      <c r="I130" s="15"/>
      <c r="J130" s="4"/>
      <c r="M130" s="55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5"/>
      <c r="J131" s="4"/>
    </row>
  </sheetData>
  <mergeCells count="8">
    <mergeCell ref="I4:I5"/>
    <mergeCell ref="D129:H129"/>
    <mergeCell ref="C2:D2"/>
    <mergeCell ref="A4:A5"/>
    <mergeCell ref="B4:B5"/>
    <mergeCell ref="C4:C5"/>
    <mergeCell ref="D4:D5"/>
    <mergeCell ref="E4:H4"/>
  </mergeCells>
  <conditionalFormatting sqref="I6:I129">
    <cfRule type="cellIs" dxfId="127" priority="8" operator="equal">
      <formula>0</formula>
    </cfRule>
    <cfRule type="cellIs" dxfId="126" priority="9" operator="equal">
      <formula>$I$129</formula>
    </cfRule>
    <cfRule type="containsBlanks" dxfId="125" priority="10">
      <formula>LEN(TRIM(I6))=0</formula>
    </cfRule>
    <cfRule type="cellIs" dxfId="124" priority="11" operator="lessThan">
      <formula>3.5</formula>
    </cfRule>
    <cfRule type="cellIs" dxfId="123" priority="12" operator="between">
      <formula>$I$129</formula>
      <formula>3.5</formula>
    </cfRule>
    <cfRule type="cellIs" dxfId="122" priority="13" operator="between">
      <formula>$I$129</formula>
      <formula>4.5</formula>
    </cfRule>
    <cfRule type="cellIs" dxfId="121" priority="14" operator="greaterThanOrEqual">
      <formula>4.5</formula>
    </cfRule>
  </conditionalFormatting>
  <conditionalFormatting sqref="N7:O128">
    <cfRule type="containsBlanks" dxfId="120" priority="4">
      <formula>LEN(TRIM(N7))=0</formula>
    </cfRule>
    <cfRule type="cellIs" dxfId="119" priority="6" operator="between">
      <formula>1</formula>
      <formula>10</formula>
    </cfRule>
    <cfRule type="cellIs" dxfId="118" priority="7" operator="greaterThanOrEqual">
      <formula>10</formula>
    </cfRule>
  </conditionalFormatting>
  <conditionalFormatting sqref="M7:M128">
    <cfRule type="containsBlanks" dxfId="117" priority="1">
      <formula>LEN(TRIM(M7))=0</formula>
    </cfRule>
  </conditionalFormatting>
  <conditionalFormatting sqref="M17:M19">
    <cfRule type="cellIs" dxfId="116" priority="2" operator="between">
      <formula>$M$6</formula>
      <formula>90</formula>
    </cfRule>
    <cfRule type="cellIs" dxfId="115" priority="3" operator="greaterThanOrEqual">
      <formula>90</formula>
    </cfRule>
  </conditionalFormatting>
  <conditionalFormatting sqref="N17:O19">
    <cfRule type="cellIs" dxfId="114" priority="5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140</v>
      </c>
    </row>
    <row r="2" spans="1:16" ht="18" customHeight="1" x14ac:dyDescent="0.25">
      <c r="A2" s="4"/>
      <c r="B2" s="4"/>
      <c r="C2" s="429" t="s">
        <v>139</v>
      </c>
      <c r="D2" s="429"/>
      <c r="E2" s="16"/>
      <c r="F2" s="16"/>
      <c r="G2" s="16"/>
      <c r="H2" s="16"/>
      <c r="I2" s="19">
        <v>2020</v>
      </c>
      <c r="J2" s="4"/>
      <c r="K2" s="20"/>
      <c r="L2" s="3" t="s">
        <v>142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1"/>
      <c r="L3" s="3" t="s">
        <v>141</v>
      </c>
    </row>
    <row r="4" spans="1:16" ht="18" customHeight="1" thickBot="1" x14ac:dyDescent="0.3">
      <c r="A4" s="432" t="s">
        <v>0</v>
      </c>
      <c r="B4" s="434" t="s">
        <v>1</v>
      </c>
      <c r="C4" s="444" t="s">
        <v>2</v>
      </c>
      <c r="D4" s="446" t="s">
        <v>3</v>
      </c>
      <c r="E4" s="448" t="s">
        <v>4</v>
      </c>
      <c r="F4" s="449"/>
      <c r="G4" s="449"/>
      <c r="H4" s="450"/>
      <c r="I4" s="439" t="s">
        <v>111</v>
      </c>
      <c r="J4" s="4"/>
      <c r="K4" s="6"/>
      <c r="L4" s="3" t="s">
        <v>143</v>
      </c>
    </row>
    <row r="5" spans="1:16" ht="30" customHeight="1" thickBot="1" x14ac:dyDescent="0.3">
      <c r="A5" s="442"/>
      <c r="B5" s="443"/>
      <c r="C5" s="445"/>
      <c r="D5" s="447"/>
      <c r="E5" s="18">
        <v>2</v>
      </c>
      <c r="F5" s="18">
        <v>3</v>
      </c>
      <c r="G5" s="18">
        <v>4</v>
      </c>
      <c r="H5" s="18">
        <v>5</v>
      </c>
      <c r="I5" s="440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36">
        <f>D7+D8+D17+D30+D48+D68+D83+D115</f>
        <v>0</v>
      </c>
      <c r="E6" s="186">
        <v>0</v>
      </c>
      <c r="F6" s="186">
        <v>0</v>
      </c>
      <c r="G6" s="186">
        <v>0</v>
      </c>
      <c r="H6" s="186">
        <v>0</v>
      </c>
      <c r="I6" s="182">
        <v>0</v>
      </c>
      <c r="J6" s="8"/>
      <c r="K6" s="410">
        <f>D6</f>
        <v>0</v>
      </c>
      <c r="L6" s="411">
        <f>L7+L8+L17+L30+L48+L68+L83+L115</f>
        <v>0</v>
      </c>
      <c r="M6" s="412">
        <v>0</v>
      </c>
      <c r="N6" s="411">
        <f>N7+N8+N17+N30+N48+N68+N83+N115</f>
        <v>0</v>
      </c>
      <c r="O6" s="413">
        <v>0</v>
      </c>
      <c r="P6" s="55"/>
    </row>
    <row r="7" spans="1:16" ht="15" customHeight="1" thickBot="1" x14ac:dyDescent="0.3">
      <c r="A7" s="187">
        <v>1</v>
      </c>
      <c r="B7" s="160">
        <v>50050</v>
      </c>
      <c r="C7" s="188" t="s">
        <v>56</v>
      </c>
      <c r="D7" s="157"/>
      <c r="E7" s="154"/>
      <c r="F7" s="154"/>
      <c r="G7" s="154"/>
      <c r="H7" s="154"/>
      <c r="I7" s="185"/>
      <c r="J7" s="8"/>
      <c r="K7" s="89"/>
      <c r="L7" s="90"/>
      <c r="M7" s="91"/>
      <c r="N7" s="184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26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406">
        <f t="shared" ref="K8:K68" si="0">D8</f>
        <v>0</v>
      </c>
      <c r="L8" s="407">
        <f>SUM(L9:L16)</f>
        <v>0</v>
      </c>
      <c r="M8" s="408">
        <f>H8+G8</f>
        <v>0</v>
      </c>
      <c r="N8" s="407">
        <f>SUM(N9:N16)</f>
        <v>0</v>
      </c>
      <c r="O8" s="409">
        <f>E8</f>
        <v>0</v>
      </c>
    </row>
    <row r="9" spans="1:16" s="1" customFormat="1" ht="15" customHeight="1" x14ac:dyDescent="0.25">
      <c r="A9" s="9">
        <v>1</v>
      </c>
      <c r="B9" s="39">
        <v>10002</v>
      </c>
      <c r="C9" s="72" t="s">
        <v>6</v>
      </c>
      <c r="D9" s="112"/>
      <c r="E9" s="111"/>
      <c r="F9" s="111"/>
      <c r="G9" s="111"/>
      <c r="H9" s="111"/>
      <c r="I9" s="35"/>
      <c r="J9" s="8"/>
      <c r="K9" s="97"/>
      <c r="L9" s="98"/>
      <c r="M9" s="99"/>
      <c r="N9" s="110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12"/>
      <c r="E10" s="111"/>
      <c r="F10" s="111"/>
      <c r="G10" s="111"/>
      <c r="H10" s="111"/>
      <c r="I10" s="35"/>
      <c r="J10" s="8"/>
      <c r="K10" s="97"/>
      <c r="L10" s="98"/>
      <c r="M10" s="99"/>
      <c r="N10" s="110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92"/>
      <c r="E11" s="193"/>
      <c r="F11" s="193"/>
      <c r="G11" s="193"/>
      <c r="H11" s="193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91"/>
      <c r="E12" s="193"/>
      <c r="F12" s="193"/>
      <c r="G12" s="193"/>
      <c r="H12" s="193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95"/>
      <c r="E13" s="194"/>
      <c r="F13" s="194"/>
      <c r="G13" s="194"/>
      <c r="H13" s="194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12"/>
      <c r="E14" s="111"/>
      <c r="F14" s="111"/>
      <c r="G14" s="111"/>
      <c r="H14" s="111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97"/>
      <c r="E15" s="196"/>
      <c r="F15" s="196"/>
      <c r="G15" s="196"/>
      <c r="H15" s="196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10">
        <v>8</v>
      </c>
      <c r="B16" s="40">
        <v>10860</v>
      </c>
      <c r="C16" s="74" t="s">
        <v>115</v>
      </c>
      <c r="D16" s="197"/>
      <c r="E16" s="196"/>
      <c r="F16" s="196"/>
      <c r="G16" s="196"/>
      <c r="H16" s="196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29">
        <f>SUM(D18:D29)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406">
        <f t="shared" si="0"/>
        <v>0</v>
      </c>
      <c r="L17" s="407">
        <f>SUM(L18:L29)</f>
        <v>0</v>
      </c>
      <c r="M17" s="408">
        <f>H17+G17</f>
        <v>0</v>
      </c>
      <c r="N17" s="407">
        <f>SUM(N18:N25)</f>
        <v>0</v>
      </c>
      <c r="O17" s="409">
        <f>E17</f>
        <v>0</v>
      </c>
    </row>
    <row r="18" spans="1:15" s="1" customFormat="1" ht="15" customHeight="1" x14ac:dyDescent="0.25">
      <c r="A18" s="11">
        <v>1</v>
      </c>
      <c r="B18" s="113">
        <v>20040</v>
      </c>
      <c r="C18" s="115" t="s">
        <v>12</v>
      </c>
      <c r="D18" s="124"/>
      <c r="E18" s="118"/>
      <c r="F18" s="118"/>
      <c r="G18" s="118"/>
      <c r="H18" s="118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14">
        <v>20061</v>
      </c>
      <c r="C19" s="116" t="s">
        <v>13</v>
      </c>
      <c r="D19" s="122"/>
      <c r="E19" s="119"/>
      <c r="F19" s="119"/>
      <c r="G19" s="119"/>
      <c r="H19" s="119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14">
        <v>21020</v>
      </c>
      <c r="C20" s="116" t="s">
        <v>21</v>
      </c>
      <c r="D20" s="122"/>
      <c r="E20" s="119"/>
      <c r="F20" s="119"/>
      <c r="G20" s="119"/>
      <c r="H20" s="119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13">
        <v>20060</v>
      </c>
      <c r="C21" s="115" t="s">
        <v>116</v>
      </c>
      <c r="D21" s="198"/>
      <c r="E21" s="199"/>
      <c r="F21" s="199"/>
      <c r="G21" s="199"/>
      <c r="H21" s="199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14">
        <v>20400</v>
      </c>
      <c r="C22" s="117" t="s">
        <v>15</v>
      </c>
      <c r="D22" s="122"/>
      <c r="E22" s="119"/>
      <c r="F22" s="119"/>
      <c r="G22" s="119"/>
      <c r="H22" s="119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14">
        <v>20080</v>
      </c>
      <c r="C23" s="116" t="s">
        <v>14</v>
      </c>
      <c r="D23" s="201"/>
      <c r="E23" s="200"/>
      <c r="F23" s="200"/>
      <c r="G23" s="200"/>
      <c r="H23" s="200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14">
        <v>20460</v>
      </c>
      <c r="C24" s="116" t="s">
        <v>16</v>
      </c>
      <c r="D24" s="122"/>
      <c r="E24" s="119"/>
      <c r="F24" s="119"/>
      <c r="G24" s="119"/>
      <c r="H24" s="119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114">
        <v>20550</v>
      </c>
      <c r="C25" s="116" t="s">
        <v>17</v>
      </c>
      <c r="D25" s="204"/>
      <c r="E25" s="203"/>
      <c r="F25" s="203"/>
      <c r="G25" s="203"/>
      <c r="H25" s="202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114">
        <v>20630</v>
      </c>
      <c r="C26" s="116" t="s">
        <v>18</v>
      </c>
      <c r="D26" s="204"/>
      <c r="E26" s="203"/>
      <c r="F26" s="203"/>
      <c r="G26" s="202"/>
      <c r="H26" s="202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114">
        <v>20810</v>
      </c>
      <c r="C27" s="116" t="s">
        <v>19</v>
      </c>
      <c r="D27" s="122"/>
      <c r="E27" s="119"/>
      <c r="F27" s="119"/>
      <c r="G27" s="119"/>
      <c r="H27" s="119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114">
        <v>20900</v>
      </c>
      <c r="C28" s="116" t="s">
        <v>20</v>
      </c>
      <c r="D28" s="122"/>
      <c r="E28" s="119"/>
      <c r="F28" s="119"/>
      <c r="G28" s="119"/>
      <c r="H28" s="119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114">
        <v>21350</v>
      </c>
      <c r="C29" s="116" t="s">
        <v>22</v>
      </c>
      <c r="D29" s="123"/>
      <c r="E29" s="120"/>
      <c r="F29" s="120"/>
      <c r="G29" s="120"/>
      <c r="H29" s="121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29">
        <f>SUM(D31:D47)</f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406">
        <f t="shared" si="0"/>
        <v>0</v>
      </c>
      <c r="L30" s="407">
        <f>SUM(L31:L47)</f>
        <v>0</v>
      </c>
      <c r="M30" s="408">
        <f>H30+G30</f>
        <v>0</v>
      </c>
      <c r="N30" s="407">
        <f>SUM(N31:N38)</f>
        <v>0</v>
      </c>
      <c r="O30" s="409">
        <f>E30</f>
        <v>0</v>
      </c>
    </row>
    <row r="31" spans="1:15" s="1" customFormat="1" ht="15" customHeight="1" x14ac:dyDescent="0.25">
      <c r="A31" s="11">
        <v>1</v>
      </c>
      <c r="B31" s="125">
        <v>30070</v>
      </c>
      <c r="C31" s="128" t="s">
        <v>24</v>
      </c>
      <c r="D31" s="207"/>
      <c r="E31" s="208"/>
      <c r="F31" s="208"/>
      <c r="G31" s="208"/>
      <c r="H31" s="208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126">
        <v>30480</v>
      </c>
      <c r="C32" s="129" t="s">
        <v>117</v>
      </c>
      <c r="D32" s="133"/>
      <c r="E32" s="130"/>
      <c r="F32" s="130"/>
      <c r="G32" s="130"/>
      <c r="H32" s="130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26">
        <v>30460</v>
      </c>
      <c r="C33" s="129" t="s">
        <v>29</v>
      </c>
      <c r="D33" s="209"/>
      <c r="E33" s="211"/>
      <c r="F33" s="211"/>
      <c r="G33" s="211"/>
      <c r="H33" s="210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126">
        <v>30030</v>
      </c>
      <c r="C34" s="129" t="s">
        <v>23</v>
      </c>
      <c r="D34" s="212"/>
      <c r="E34" s="213"/>
      <c r="F34" s="213"/>
      <c r="G34" s="213"/>
      <c r="H34" s="213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126">
        <v>31000</v>
      </c>
      <c r="C35" s="129" t="s">
        <v>37</v>
      </c>
      <c r="D35" s="212"/>
      <c r="E35" s="213"/>
      <c r="F35" s="213"/>
      <c r="G35" s="213"/>
      <c r="H35" s="213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126">
        <v>30130</v>
      </c>
      <c r="C36" s="129" t="s">
        <v>25</v>
      </c>
      <c r="D36" s="133"/>
      <c r="E36" s="130"/>
      <c r="F36" s="130"/>
      <c r="G36" s="130"/>
      <c r="H36" s="130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7</v>
      </c>
      <c r="B37" s="126">
        <v>30160</v>
      </c>
      <c r="C37" s="129" t="s">
        <v>26</v>
      </c>
      <c r="D37" s="215"/>
      <c r="E37" s="214"/>
      <c r="F37" s="214"/>
      <c r="G37" s="214"/>
      <c r="H37" s="214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8</v>
      </c>
      <c r="B38" s="126">
        <v>30310</v>
      </c>
      <c r="C38" s="129" t="s">
        <v>27</v>
      </c>
      <c r="D38" s="133"/>
      <c r="E38" s="130"/>
      <c r="F38" s="130"/>
      <c r="G38" s="130"/>
      <c r="H38" s="130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9</v>
      </c>
      <c r="B39" s="126">
        <v>30440</v>
      </c>
      <c r="C39" s="129" t="s">
        <v>28</v>
      </c>
      <c r="D39" s="133"/>
      <c r="E39" s="130"/>
      <c r="F39" s="130"/>
      <c r="G39" s="130"/>
      <c r="H39" s="130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10</v>
      </c>
      <c r="B40" s="126">
        <v>30500</v>
      </c>
      <c r="C40" s="129" t="s">
        <v>30</v>
      </c>
      <c r="D40" s="133"/>
      <c r="E40" s="130"/>
      <c r="F40" s="130"/>
      <c r="G40" s="130"/>
      <c r="H40" s="130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11</v>
      </c>
      <c r="B41" s="126">
        <v>30530</v>
      </c>
      <c r="C41" s="129" t="s">
        <v>31</v>
      </c>
      <c r="D41" s="217"/>
      <c r="E41" s="216"/>
      <c r="F41" s="216"/>
      <c r="G41" s="216"/>
      <c r="H41" s="130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12</v>
      </c>
      <c r="B42" s="126">
        <v>30640</v>
      </c>
      <c r="C42" s="129" t="s">
        <v>32</v>
      </c>
      <c r="D42" s="133"/>
      <c r="E42" s="130"/>
      <c r="F42" s="130"/>
      <c r="G42" s="130"/>
      <c r="H42" s="130"/>
      <c r="I42" s="35"/>
      <c r="J42" s="8"/>
      <c r="K42" s="97"/>
      <c r="L42" s="98"/>
      <c r="M42" s="99"/>
      <c r="N42" s="98"/>
      <c r="O42" s="100"/>
    </row>
    <row r="43" spans="1:15" s="1" customFormat="1" ht="15" customHeight="1" x14ac:dyDescent="0.25">
      <c r="A43" s="9">
        <v>13</v>
      </c>
      <c r="B43" s="126">
        <v>30650</v>
      </c>
      <c r="C43" s="129" t="s">
        <v>33</v>
      </c>
      <c r="D43" s="219"/>
      <c r="E43" s="218"/>
      <c r="F43" s="218"/>
      <c r="G43" s="218"/>
      <c r="H43" s="130"/>
      <c r="I43" s="35"/>
      <c r="J43" s="8"/>
      <c r="K43" s="97"/>
      <c r="L43" s="98"/>
      <c r="M43" s="99"/>
      <c r="N43" s="98"/>
      <c r="O43" s="100"/>
    </row>
    <row r="44" spans="1:15" s="1" customFormat="1" ht="15" customHeight="1" x14ac:dyDescent="0.25">
      <c r="A44" s="9">
        <v>14</v>
      </c>
      <c r="B44" s="125">
        <v>30790</v>
      </c>
      <c r="C44" s="129" t="s">
        <v>34</v>
      </c>
      <c r="D44" s="133"/>
      <c r="E44" s="130"/>
      <c r="F44" s="130"/>
      <c r="G44" s="130"/>
      <c r="H44" s="130"/>
      <c r="I44" s="35"/>
      <c r="J44" s="8"/>
      <c r="K44" s="97"/>
      <c r="L44" s="98"/>
      <c r="M44" s="99"/>
      <c r="N44" s="98"/>
      <c r="O44" s="100"/>
    </row>
    <row r="45" spans="1:15" s="1" customFormat="1" ht="15" customHeight="1" x14ac:dyDescent="0.25">
      <c r="A45" s="9">
        <v>15</v>
      </c>
      <c r="B45" s="126">
        <v>30880</v>
      </c>
      <c r="C45" s="128" t="s">
        <v>35</v>
      </c>
      <c r="D45" s="133"/>
      <c r="E45" s="130"/>
      <c r="F45" s="130"/>
      <c r="G45" s="130"/>
      <c r="H45" s="130"/>
      <c r="I45" s="35"/>
      <c r="J45" s="8"/>
      <c r="K45" s="97"/>
      <c r="L45" s="98"/>
      <c r="M45" s="99"/>
      <c r="N45" s="98"/>
      <c r="O45" s="100"/>
    </row>
    <row r="46" spans="1:15" s="1" customFormat="1" ht="15" customHeight="1" x14ac:dyDescent="0.25">
      <c r="A46" s="9">
        <v>16</v>
      </c>
      <c r="B46" s="126">
        <v>30940</v>
      </c>
      <c r="C46" s="129" t="s">
        <v>36</v>
      </c>
      <c r="D46" s="221"/>
      <c r="E46" s="220"/>
      <c r="F46" s="220"/>
      <c r="G46" s="220"/>
      <c r="H46" s="220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127">
        <v>31480</v>
      </c>
      <c r="C47" s="129" t="s">
        <v>38</v>
      </c>
      <c r="D47" s="134"/>
      <c r="E47" s="131"/>
      <c r="F47" s="131"/>
      <c r="G47" s="131"/>
      <c r="H47" s="132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29">
        <f>SUM(D49:D67)</f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406">
        <f t="shared" si="0"/>
        <v>0</v>
      </c>
      <c r="L48" s="407">
        <f>SUM(L49:L67)</f>
        <v>0</v>
      </c>
      <c r="M48" s="408">
        <f>H48+G48</f>
        <v>0</v>
      </c>
      <c r="N48" s="407">
        <f>SUM(N49:N56)</f>
        <v>0</v>
      </c>
      <c r="O48" s="409">
        <f>E48</f>
        <v>0</v>
      </c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222"/>
      <c r="E49" s="223"/>
      <c r="F49" s="223"/>
      <c r="G49" s="223"/>
      <c r="H49" s="223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36"/>
      <c r="E50" s="135"/>
      <c r="F50" s="135"/>
      <c r="G50" s="135"/>
      <c r="H50" s="135"/>
      <c r="I50" s="35"/>
      <c r="J50" s="8"/>
      <c r="K50" s="97"/>
      <c r="L50" s="98"/>
      <c r="M50" s="99"/>
      <c r="N50" s="110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224"/>
      <c r="E51" s="225"/>
      <c r="F51" s="225"/>
      <c r="G51" s="225"/>
      <c r="H51" s="225"/>
      <c r="I51" s="35"/>
      <c r="J51" s="8"/>
      <c r="K51" s="97"/>
      <c r="L51" s="98"/>
      <c r="M51" s="99"/>
      <c r="N51" s="110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36"/>
      <c r="E52" s="135"/>
      <c r="F52" s="135"/>
      <c r="G52" s="135"/>
      <c r="H52" s="135"/>
      <c r="I52" s="35"/>
      <c r="J52" s="8"/>
      <c r="K52" s="97"/>
      <c r="L52" s="98"/>
      <c r="M52" s="99"/>
      <c r="N52" s="110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226"/>
      <c r="E53" s="227"/>
      <c r="F53" s="227"/>
      <c r="G53" s="227"/>
      <c r="H53" s="227"/>
      <c r="I53" s="35"/>
      <c r="J53" s="8"/>
      <c r="K53" s="97"/>
      <c r="L53" s="98"/>
      <c r="M53" s="99"/>
      <c r="N53" s="110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226"/>
      <c r="E54" s="227"/>
      <c r="F54" s="227"/>
      <c r="G54" s="227"/>
      <c r="H54" s="227"/>
      <c r="I54" s="35"/>
      <c r="J54" s="8"/>
      <c r="K54" s="97"/>
      <c r="L54" s="98"/>
      <c r="M54" s="99"/>
      <c r="N54" s="110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36"/>
      <c r="E55" s="135"/>
      <c r="F55" s="135"/>
      <c r="G55" s="135"/>
      <c r="H55" s="135"/>
      <c r="I55" s="35"/>
      <c r="J55" s="8"/>
      <c r="K55" s="97"/>
      <c r="L55" s="98"/>
      <c r="M55" s="99"/>
      <c r="N55" s="110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36"/>
      <c r="E56" s="135"/>
      <c r="F56" s="135"/>
      <c r="G56" s="135"/>
      <c r="H56" s="135"/>
      <c r="I56" s="35"/>
      <c r="J56" s="8"/>
      <c r="K56" s="97"/>
      <c r="L56" s="98"/>
      <c r="M56" s="99"/>
      <c r="N56" s="110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230"/>
      <c r="E57" s="229"/>
      <c r="F57" s="229"/>
      <c r="G57" s="229"/>
      <c r="H57" s="229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230"/>
      <c r="E58" s="229"/>
      <c r="F58" s="229"/>
      <c r="G58" s="229"/>
      <c r="H58" s="228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36"/>
      <c r="E59" s="135"/>
      <c r="F59" s="135"/>
      <c r="G59" s="135"/>
      <c r="H59" s="135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36"/>
      <c r="E60" s="135"/>
      <c r="F60" s="135"/>
      <c r="G60" s="135"/>
      <c r="H60" s="135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36"/>
      <c r="E61" s="135"/>
      <c r="F61" s="135"/>
      <c r="G61" s="135"/>
      <c r="H61" s="135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235"/>
      <c r="E62" s="234"/>
      <c r="F62" s="234"/>
      <c r="G62" s="135"/>
      <c r="H62" s="135"/>
      <c r="I62" s="35"/>
      <c r="J62" s="8"/>
      <c r="K62" s="97"/>
      <c r="L62" s="98"/>
      <c r="M62" s="99"/>
      <c r="N62" s="110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36"/>
      <c r="E63" s="135"/>
      <c r="F63" s="135"/>
      <c r="G63" s="135"/>
      <c r="H63" s="135"/>
      <c r="I63" s="35"/>
      <c r="J63" s="8"/>
      <c r="K63" s="97"/>
      <c r="L63" s="98"/>
      <c r="M63" s="99"/>
      <c r="N63" s="110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233"/>
      <c r="E64" s="232"/>
      <c r="F64" s="232"/>
      <c r="G64" s="232"/>
      <c r="H64" s="231"/>
      <c r="I64" s="35"/>
      <c r="J64" s="8"/>
      <c r="K64" s="97"/>
      <c r="L64" s="98"/>
      <c r="M64" s="99"/>
      <c r="N64" s="110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233"/>
      <c r="E65" s="232"/>
      <c r="F65" s="232"/>
      <c r="G65" s="232"/>
      <c r="H65" s="232"/>
      <c r="I65" s="35"/>
      <c r="J65" s="8"/>
      <c r="K65" s="97"/>
      <c r="L65" s="98"/>
      <c r="M65" s="99"/>
      <c r="N65" s="110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233"/>
      <c r="E66" s="232"/>
      <c r="F66" s="232"/>
      <c r="G66" s="232"/>
      <c r="H66" s="232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233"/>
      <c r="E67" s="232"/>
      <c r="F67" s="232"/>
      <c r="G67" s="232"/>
      <c r="H67" s="232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29">
        <f>SUM(D69:D82)</f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406">
        <f t="shared" si="0"/>
        <v>0</v>
      </c>
      <c r="L68" s="407">
        <f>SUM(L69:L82)</f>
        <v>0</v>
      </c>
      <c r="M68" s="408">
        <f>H68+G68</f>
        <v>0</v>
      </c>
      <c r="N68" s="407">
        <f>SUM(N69:N76)</f>
        <v>0</v>
      </c>
      <c r="O68" s="409">
        <f>E68</f>
        <v>0</v>
      </c>
    </row>
    <row r="69" spans="1:15" s="1" customFormat="1" ht="15" customHeight="1" x14ac:dyDescent="0.25">
      <c r="A69" s="11">
        <v>1</v>
      </c>
      <c r="B69" s="137">
        <v>50040</v>
      </c>
      <c r="C69" s="140" t="s">
        <v>55</v>
      </c>
      <c r="D69" s="236"/>
      <c r="E69" s="237"/>
      <c r="F69" s="237"/>
      <c r="G69" s="237"/>
      <c r="H69" s="237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138">
        <v>50003</v>
      </c>
      <c r="C70" s="141" t="s">
        <v>54</v>
      </c>
      <c r="D70" s="236"/>
      <c r="E70" s="237"/>
      <c r="F70" s="237"/>
      <c r="G70" s="237"/>
      <c r="H70" s="237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138">
        <v>50060</v>
      </c>
      <c r="C71" s="141" t="s">
        <v>57</v>
      </c>
      <c r="D71" s="145"/>
      <c r="E71" s="142"/>
      <c r="F71" s="142"/>
      <c r="G71" s="142"/>
      <c r="H71" s="142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38">
        <v>50170</v>
      </c>
      <c r="C72" s="141" t="s">
        <v>58</v>
      </c>
      <c r="D72" s="238"/>
      <c r="E72" s="240"/>
      <c r="F72" s="240"/>
      <c r="G72" s="240"/>
      <c r="H72" s="239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138">
        <v>50230</v>
      </c>
      <c r="C73" s="141" t="s">
        <v>59</v>
      </c>
      <c r="D73" s="238"/>
      <c r="E73" s="240"/>
      <c r="F73" s="240"/>
      <c r="G73" s="240"/>
      <c r="H73" s="240"/>
      <c r="I73" s="35"/>
      <c r="J73" s="8"/>
      <c r="K73" s="97"/>
      <c r="L73" s="98"/>
      <c r="M73" s="99"/>
      <c r="N73" s="110"/>
      <c r="O73" s="100"/>
    </row>
    <row r="74" spans="1:15" s="1" customFormat="1" ht="15" customHeight="1" x14ac:dyDescent="0.25">
      <c r="A74" s="9">
        <v>6</v>
      </c>
      <c r="B74" s="138">
        <v>50340</v>
      </c>
      <c r="C74" s="141" t="s">
        <v>60</v>
      </c>
      <c r="D74" s="145"/>
      <c r="E74" s="142"/>
      <c r="F74" s="142"/>
      <c r="G74" s="142"/>
      <c r="H74" s="142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38">
        <v>50420</v>
      </c>
      <c r="C75" s="141" t="s">
        <v>61</v>
      </c>
      <c r="D75" s="145"/>
      <c r="E75" s="142"/>
      <c r="F75" s="142"/>
      <c r="G75" s="142"/>
      <c r="H75" s="142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137">
        <v>50450</v>
      </c>
      <c r="C76" s="140" t="s">
        <v>62</v>
      </c>
      <c r="D76" s="241"/>
      <c r="E76" s="243"/>
      <c r="F76" s="243"/>
      <c r="G76" s="243"/>
      <c r="H76" s="243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138">
        <v>50620</v>
      </c>
      <c r="C77" s="141" t="s">
        <v>63</v>
      </c>
      <c r="D77" s="245"/>
      <c r="E77" s="244"/>
      <c r="F77" s="244"/>
      <c r="G77" s="244"/>
      <c r="H77" s="242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38">
        <v>50760</v>
      </c>
      <c r="C78" s="141" t="s">
        <v>64</v>
      </c>
      <c r="D78" s="245"/>
      <c r="E78" s="244"/>
      <c r="F78" s="244"/>
      <c r="G78" s="244"/>
      <c r="H78" s="244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138">
        <v>50780</v>
      </c>
      <c r="C79" s="141" t="s">
        <v>65</v>
      </c>
      <c r="D79" s="145"/>
      <c r="E79" s="142"/>
      <c r="F79" s="142"/>
      <c r="G79" s="142"/>
      <c r="H79" s="142"/>
      <c r="I79" s="35"/>
      <c r="J79" s="8"/>
      <c r="K79" s="97"/>
      <c r="L79" s="98"/>
      <c r="M79" s="99"/>
      <c r="N79" s="110"/>
      <c r="O79" s="100"/>
    </row>
    <row r="80" spans="1:15" s="1" customFormat="1" ht="15" customHeight="1" x14ac:dyDescent="0.25">
      <c r="A80" s="9">
        <v>12</v>
      </c>
      <c r="B80" s="138">
        <v>50001</v>
      </c>
      <c r="C80" s="141" t="s">
        <v>130</v>
      </c>
      <c r="D80" s="145"/>
      <c r="E80" s="142"/>
      <c r="F80" s="142"/>
      <c r="G80" s="142"/>
      <c r="H80" s="142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138">
        <v>50930</v>
      </c>
      <c r="C81" s="141" t="s">
        <v>66</v>
      </c>
      <c r="D81" s="145"/>
      <c r="E81" s="142"/>
      <c r="F81" s="142"/>
      <c r="G81" s="142"/>
      <c r="H81" s="142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39">
        <v>51370</v>
      </c>
      <c r="C82" s="141" t="s">
        <v>67</v>
      </c>
      <c r="D82" s="146"/>
      <c r="E82" s="143"/>
      <c r="F82" s="143"/>
      <c r="G82" s="143"/>
      <c r="H82" s="144"/>
      <c r="I82" s="35"/>
      <c r="J82" s="8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29">
        <f>SUM(D84:D114)</f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406">
        <f t="shared" ref="K83:K115" si="1">D83</f>
        <v>0</v>
      </c>
      <c r="L83" s="407">
        <f>SUM(L84:L114)</f>
        <v>0</v>
      </c>
      <c r="M83" s="408">
        <f>H83+G83</f>
        <v>0</v>
      </c>
      <c r="N83" s="407">
        <f>SUM(N84:N91)</f>
        <v>0</v>
      </c>
      <c r="O83" s="409">
        <f>E83</f>
        <v>0</v>
      </c>
    </row>
    <row r="84" spans="1:15" s="1" customFormat="1" ht="15" customHeight="1" x14ac:dyDescent="0.25">
      <c r="A84" s="11">
        <v>1</v>
      </c>
      <c r="B84" s="148">
        <v>60010</v>
      </c>
      <c r="C84" s="151" t="s">
        <v>121</v>
      </c>
      <c r="D84" s="247"/>
      <c r="E84" s="246"/>
      <c r="F84" s="246"/>
      <c r="G84" s="246"/>
      <c r="H84" s="154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149">
        <v>60020</v>
      </c>
      <c r="C85" s="152" t="s">
        <v>69</v>
      </c>
      <c r="D85" s="156"/>
      <c r="E85" s="155"/>
      <c r="F85" s="155"/>
      <c r="G85" s="155"/>
      <c r="H85" s="155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49">
        <v>60050</v>
      </c>
      <c r="C86" s="152" t="s">
        <v>70</v>
      </c>
      <c r="D86" s="156"/>
      <c r="E86" s="155"/>
      <c r="F86" s="155"/>
      <c r="G86" s="155"/>
      <c r="H86" s="155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49">
        <v>60070</v>
      </c>
      <c r="C87" s="152" t="s">
        <v>71</v>
      </c>
      <c r="D87" s="156"/>
      <c r="E87" s="155"/>
      <c r="F87" s="155"/>
      <c r="G87" s="155"/>
      <c r="H87" s="155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49">
        <v>60180</v>
      </c>
      <c r="C88" s="152" t="s">
        <v>72</v>
      </c>
      <c r="D88" s="156"/>
      <c r="E88" s="155"/>
      <c r="F88" s="155"/>
      <c r="G88" s="155"/>
      <c r="H88" s="155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49">
        <v>60240</v>
      </c>
      <c r="C89" s="152" t="s">
        <v>73</v>
      </c>
      <c r="D89" s="156"/>
      <c r="E89" s="155"/>
      <c r="F89" s="155"/>
      <c r="G89" s="155"/>
      <c r="H89" s="155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7</v>
      </c>
      <c r="B90" s="149">
        <v>60560</v>
      </c>
      <c r="C90" s="152" t="s">
        <v>74</v>
      </c>
      <c r="D90" s="251"/>
      <c r="E90" s="250"/>
      <c r="F90" s="250"/>
      <c r="G90" s="250"/>
      <c r="H90" s="249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8</v>
      </c>
      <c r="B91" s="149">
        <v>60660</v>
      </c>
      <c r="C91" s="152" t="s">
        <v>75</v>
      </c>
      <c r="D91" s="251"/>
      <c r="E91" s="250"/>
      <c r="F91" s="250"/>
      <c r="G91" s="250"/>
      <c r="H91" s="252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9</v>
      </c>
      <c r="B92" s="149">
        <v>60001</v>
      </c>
      <c r="C92" s="152" t="s">
        <v>68</v>
      </c>
      <c r="D92" s="251"/>
      <c r="E92" s="250"/>
      <c r="F92" s="250"/>
      <c r="G92" s="250"/>
      <c r="H92" s="252"/>
      <c r="I92" s="35"/>
      <c r="J92" s="8"/>
      <c r="K92" s="97"/>
      <c r="L92" s="98"/>
      <c r="M92" s="99"/>
      <c r="N92" s="110"/>
      <c r="O92" s="100"/>
    </row>
    <row r="93" spans="1:15" s="1" customFormat="1" ht="15" customHeight="1" x14ac:dyDescent="0.25">
      <c r="A93" s="9">
        <v>10</v>
      </c>
      <c r="B93" s="149">
        <v>60701</v>
      </c>
      <c r="C93" s="152" t="s">
        <v>76</v>
      </c>
      <c r="D93" s="251"/>
      <c r="E93" s="250"/>
      <c r="F93" s="250"/>
      <c r="G93" s="250"/>
      <c r="H93" s="252"/>
      <c r="I93" s="35"/>
      <c r="J93" s="8"/>
      <c r="K93" s="97"/>
      <c r="L93" s="98"/>
      <c r="M93" s="99"/>
      <c r="N93" s="110"/>
      <c r="O93" s="100"/>
    </row>
    <row r="94" spans="1:15" s="1" customFormat="1" ht="15" customHeight="1" x14ac:dyDescent="0.25">
      <c r="A94" s="9">
        <v>11</v>
      </c>
      <c r="B94" s="149">
        <v>60850</v>
      </c>
      <c r="C94" s="153" t="s">
        <v>77</v>
      </c>
      <c r="D94" s="251"/>
      <c r="E94" s="250"/>
      <c r="F94" s="250"/>
      <c r="G94" s="250"/>
      <c r="H94" s="248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149">
        <v>60910</v>
      </c>
      <c r="C95" s="152" t="s">
        <v>78</v>
      </c>
      <c r="D95" s="156"/>
      <c r="E95" s="155"/>
      <c r="F95" s="155"/>
      <c r="G95" s="155"/>
      <c r="H95" s="155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149">
        <v>60980</v>
      </c>
      <c r="C96" s="152" t="s">
        <v>79</v>
      </c>
      <c r="D96" s="254"/>
      <c r="E96" s="253"/>
      <c r="F96" s="253"/>
      <c r="G96" s="253"/>
      <c r="H96" s="255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149">
        <v>61080</v>
      </c>
      <c r="C97" s="152" t="s">
        <v>80</v>
      </c>
      <c r="D97" s="254"/>
      <c r="E97" s="253"/>
      <c r="F97" s="253"/>
      <c r="G97" s="253"/>
      <c r="H97" s="255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149">
        <v>61150</v>
      </c>
      <c r="C98" s="152" t="s">
        <v>81</v>
      </c>
      <c r="D98" s="156"/>
      <c r="E98" s="155"/>
      <c r="F98" s="155"/>
      <c r="G98" s="155"/>
      <c r="H98" s="155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149">
        <v>61210</v>
      </c>
      <c r="C99" s="152" t="s">
        <v>82</v>
      </c>
      <c r="D99" s="156"/>
      <c r="E99" s="155"/>
      <c r="F99" s="155"/>
      <c r="G99" s="155"/>
      <c r="H99" s="155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149">
        <v>61290</v>
      </c>
      <c r="C100" s="152" t="s">
        <v>83</v>
      </c>
      <c r="D100" s="156"/>
      <c r="E100" s="155"/>
      <c r="F100" s="155"/>
      <c r="G100" s="155"/>
      <c r="H100" s="155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149">
        <v>61340</v>
      </c>
      <c r="C101" s="152" t="s">
        <v>84</v>
      </c>
      <c r="D101" s="156"/>
      <c r="E101" s="155"/>
      <c r="F101" s="155"/>
      <c r="G101" s="155"/>
      <c r="H101" s="155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149">
        <v>61390</v>
      </c>
      <c r="C102" s="152" t="s">
        <v>85</v>
      </c>
      <c r="D102" s="257"/>
      <c r="E102" s="256"/>
      <c r="F102" s="256"/>
      <c r="G102" s="256"/>
      <c r="H102" s="256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149">
        <v>61410</v>
      </c>
      <c r="C103" s="152" t="s">
        <v>86</v>
      </c>
      <c r="D103" s="156"/>
      <c r="E103" s="155"/>
      <c r="F103" s="155"/>
      <c r="G103" s="155"/>
      <c r="H103" s="155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149">
        <v>61430</v>
      </c>
      <c r="C104" s="152" t="s">
        <v>106</v>
      </c>
      <c r="D104" s="259"/>
      <c r="E104" s="258"/>
      <c r="F104" s="258"/>
      <c r="G104" s="258"/>
      <c r="H104" s="258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149">
        <v>61440</v>
      </c>
      <c r="C105" s="152" t="s">
        <v>87</v>
      </c>
      <c r="D105" s="156"/>
      <c r="E105" s="155"/>
      <c r="F105" s="155"/>
      <c r="G105" s="155"/>
      <c r="H105" s="155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149">
        <v>61450</v>
      </c>
      <c r="C106" s="152" t="s">
        <v>105</v>
      </c>
      <c r="D106" s="261"/>
      <c r="E106" s="260"/>
      <c r="F106" s="260"/>
      <c r="G106" s="260"/>
      <c r="H106" s="155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149">
        <v>61470</v>
      </c>
      <c r="C107" s="152" t="s">
        <v>88</v>
      </c>
      <c r="D107" s="156"/>
      <c r="E107" s="155"/>
      <c r="F107" s="155"/>
      <c r="G107" s="155"/>
      <c r="H107" s="155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149">
        <v>61490</v>
      </c>
      <c r="C108" s="152" t="s">
        <v>107</v>
      </c>
      <c r="D108" s="264"/>
      <c r="E108" s="263"/>
      <c r="F108" s="263"/>
      <c r="G108" s="263"/>
      <c r="H108" s="262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149">
        <v>61500</v>
      </c>
      <c r="C109" s="152" t="s">
        <v>108</v>
      </c>
      <c r="D109" s="264"/>
      <c r="E109" s="263"/>
      <c r="F109" s="263"/>
      <c r="G109" s="263"/>
      <c r="H109" s="263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149">
        <v>61510</v>
      </c>
      <c r="C110" s="152" t="s">
        <v>89</v>
      </c>
      <c r="D110" s="264"/>
      <c r="E110" s="263"/>
      <c r="F110" s="263"/>
      <c r="G110" s="263"/>
      <c r="H110" s="263"/>
      <c r="I110" s="35"/>
      <c r="J110" s="8"/>
      <c r="K110" s="97"/>
      <c r="L110" s="98"/>
      <c r="M110" s="99"/>
      <c r="N110" s="110"/>
      <c r="O110" s="100"/>
    </row>
    <row r="111" spans="1:15" s="1" customFormat="1" ht="15" customHeight="1" x14ac:dyDescent="0.25">
      <c r="A111" s="9">
        <v>28</v>
      </c>
      <c r="B111" s="148">
        <v>61520</v>
      </c>
      <c r="C111" s="152" t="s">
        <v>109</v>
      </c>
      <c r="D111" s="264"/>
      <c r="E111" s="263"/>
      <c r="F111" s="263"/>
      <c r="G111" s="263"/>
      <c r="H111" s="263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149">
        <v>61540</v>
      </c>
      <c r="C112" s="151" t="s">
        <v>103</v>
      </c>
      <c r="D112" s="264"/>
      <c r="E112" s="263"/>
      <c r="F112" s="263"/>
      <c r="G112" s="263"/>
      <c r="H112" s="263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149">
        <v>61560</v>
      </c>
      <c r="C113" s="152" t="s">
        <v>113</v>
      </c>
      <c r="D113" s="264"/>
      <c r="E113" s="263"/>
      <c r="F113" s="263"/>
      <c r="G113" s="263"/>
      <c r="H113" s="263"/>
      <c r="I113" s="35"/>
      <c r="J113" s="8"/>
      <c r="K113" s="97"/>
      <c r="L113" s="98"/>
      <c r="M113" s="380"/>
      <c r="N113" s="110"/>
      <c r="O113" s="379"/>
    </row>
    <row r="114" spans="1:15" s="1" customFormat="1" ht="15" customHeight="1" thickBot="1" x14ac:dyDescent="0.3">
      <c r="A114" s="59">
        <v>31</v>
      </c>
      <c r="B114" s="150">
        <v>61570</v>
      </c>
      <c r="C114" s="147" t="s">
        <v>122</v>
      </c>
      <c r="D114" s="264"/>
      <c r="E114" s="264"/>
      <c r="F114" s="264"/>
      <c r="G114" s="263"/>
      <c r="H114" s="263"/>
      <c r="I114" s="60"/>
      <c r="J114" s="8"/>
      <c r="K114" s="101"/>
      <c r="L114" s="102"/>
      <c r="M114" s="381"/>
      <c r="N114" s="183"/>
      <c r="O114" s="382"/>
    </row>
    <row r="115" spans="1:15" s="1" customFormat="1" ht="15" customHeight="1" thickBot="1" x14ac:dyDescent="0.3">
      <c r="A115" s="28"/>
      <c r="B115" s="51"/>
      <c r="C115" s="25" t="s">
        <v>104</v>
      </c>
      <c r="D115" s="29">
        <f>SUM(D116:D124)</f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406">
        <f t="shared" si="1"/>
        <v>0</v>
      </c>
      <c r="L115" s="407">
        <f>SUM(L116:L124)</f>
        <v>0</v>
      </c>
      <c r="M115" s="414">
        <f>H115+G115</f>
        <v>0</v>
      </c>
      <c r="N115" s="415">
        <f>SUM(N116:N123)</f>
        <v>0</v>
      </c>
      <c r="O115" s="416">
        <f>E115</f>
        <v>0</v>
      </c>
    </row>
    <row r="116" spans="1:15" s="1" customFormat="1" ht="15" customHeight="1" x14ac:dyDescent="0.25">
      <c r="A116" s="7">
        <v>1</v>
      </c>
      <c r="B116" s="166">
        <v>70020</v>
      </c>
      <c r="C116" s="162" t="s">
        <v>90</v>
      </c>
      <c r="D116" s="167"/>
      <c r="E116" s="168"/>
      <c r="F116" s="168"/>
      <c r="G116" s="168"/>
      <c r="H116" s="168"/>
      <c r="I116" s="34"/>
      <c r="J116" s="8"/>
      <c r="K116" s="93"/>
      <c r="L116" s="94"/>
      <c r="M116" s="383"/>
      <c r="N116" s="384"/>
      <c r="O116" s="385"/>
    </row>
    <row r="117" spans="1:15" s="1" customFormat="1" ht="15" customHeight="1" x14ac:dyDescent="0.25">
      <c r="A117" s="9">
        <v>2</v>
      </c>
      <c r="B117" s="158">
        <v>70110</v>
      </c>
      <c r="C117" s="163" t="s">
        <v>93</v>
      </c>
      <c r="D117" s="165"/>
      <c r="E117" s="161"/>
      <c r="F117" s="161"/>
      <c r="G117" s="161"/>
      <c r="H117" s="161"/>
      <c r="I117" s="35"/>
      <c r="J117" s="8"/>
      <c r="K117" s="97"/>
      <c r="L117" s="98"/>
      <c r="M117" s="380"/>
      <c r="N117" s="110"/>
      <c r="O117" s="379"/>
    </row>
    <row r="118" spans="1:15" s="1" customFormat="1" ht="15" customHeight="1" x14ac:dyDescent="0.25">
      <c r="A118" s="11">
        <v>3</v>
      </c>
      <c r="B118" s="158">
        <v>70021</v>
      </c>
      <c r="C118" s="163" t="s">
        <v>91</v>
      </c>
      <c r="D118" s="165"/>
      <c r="E118" s="161"/>
      <c r="F118" s="161"/>
      <c r="G118" s="161"/>
      <c r="H118" s="161"/>
      <c r="I118" s="35"/>
      <c r="J118" s="8"/>
      <c r="K118" s="97"/>
      <c r="L118" s="98"/>
      <c r="M118" s="380"/>
      <c r="N118" s="110"/>
      <c r="O118" s="379"/>
    </row>
    <row r="119" spans="1:15" s="1" customFormat="1" ht="15" customHeight="1" x14ac:dyDescent="0.25">
      <c r="A119" s="9">
        <v>4</v>
      </c>
      <c r="B119" s="158">
        <v>70040</v>
      </c>
      <c r="C119" s="163" t="s">
        <v>92</v>
      </c>
      <c r="D119" s="165"/>
      <c r="E119" s="161"/>
      <c r="F119" s="161"/>
      <c r="G119" s="161"/>
      <c r="H119" s="161"/>
      <c r="I119" s="35"/>
      <c r="J119" s="8"/>
      <c r="K119" s="97"/>
      <c r="L119" s="98"/>
      <c r="M119" s="380"/>
      <c r="N119" s="110"/>
      <c r="O119" s="379"/>
    </row>
    <row r="120" spans="1:15" s="1" customFormat="1" ht="15" customHeight="1" x14ac:dyDescent="0.25">
      <c r="A120" s="9">
        <v>5</v>
      </c>
      <c r="B120" s="158">
        <v>70100</v>
      </c>
      <c r="C120" s="163" t="s">
        <v>123</v>
      </c>
      <c r="D120" s="189"/>
      <c r="E120" s="205"/>
      <c r="F120" s="205"/>
      <c r="G120" s="205"/>
      <c r="H120" s="206"/>
      <c r="I120" s="35"/>
      <c r="J120" s="8"/>
      <c r="K120" s="97"/>
      <c r="L120" s="98"/>
      <c r="M120" s="380"/>
      <c r="N120" s="110"/>
      <c r="O120" s="379"/>
    </row>
    <row r="121" spans="1:15" s="1" customFormat="1" ht="15" customHeight="1" x14ac:dyDescent="0.25">
      <c r="A121" s="9">
        <v>6</v>
      </c>
      <c r="B121" s="158">
        <v>70270</v>
      </c>
      <c r="C121" s="163" t="s">
        <v>94</v>
      </c>
      <c r="D121" s="267"/>
      <c r="E121" s="190"/>
      <c r="F121" s="190"/>
      <c r="G121" s="190"/>
      <c r="H121" s="190"/>
      <c r="I121" s="35"/>
      <c r="J121" s="8"/>
      <c r="K121" s="97"/>
      <c r="L121" s="98"/>
      <c r="M121" s="380"/>
      <c r="N121" s="110"/>
      <c r="O121" s="379"/>
    </row>
    <row r="122" spans="1:15" s="1" customFormat="1" ht="15" customHeight="1" x14ac:dyDescent="0.25">
      <c r="A122" s="9">
        <v>7</v>
      </c>
      <c r="B122" s="159">
        <v>70510</v>
      </c>
      <c r="C122" s="163" t="s">
        <v>95</v>
      </c>
      <c r="D122" s="265"/>
      <c r="E122" s="268"/>
      <c r="F122" s="268"/>
      <c r="G122" s="268"/>
      <c r="H122" s="268"/>
      <c r="I122" s="35"/>
      <c r="J122" s="8"/>
      <c r="K122" s="97"/>
      <c r="L122" s="98"/>
      <c r="M122" s="380"/>
      <c r="N122" s="110"/>
      <c r="O122" s="379"/>
    </row>
    <row r="123" spans="1:15" s="1" customFormat="1" ht="15" customHeight="1" x14ac:dyDescent="0.25">
      <c r="A123" s="9">
        <v>8</v>
      </c>
      <c r="B123" s="159">
        <v>10880</v>
      </c>
      <c r="C123" s="163" t="s">
        <v>112</v>
      </c>
      <c r="D123" s="265"/>
      <c r="E123" s="268"/>
      <c r="F123" s="268"/>
      <c r="G123" s="268"/>
      <c r="H123" s="268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160">
        <v>10890</v>
      </c>
      <c r="C124" s="164" t="s">
        <v>114</v>
      </c>
      <c r="D124" s="266"/>
      <c r="E124" s="269"/>
      <c r="F124" s="269"/>
      <c r="G124" s="269"/>
      <c r="H124" s="269"/>
      <c r="I124" s="62"/>
      <c r="J124" s="8"/>
      <c r="K124" s="106"/>
      <c r="L124" s="107"/>
      <c r="M124" s="108"/>
      <c r="N124" s="107"/>
      <c r="O124" s="109"/>
    </row>
    <row r="125" spans="1:15" ht="15" customHeight="1" x14ac:dyDescent="0.25">
      <c r="A125" s="12"/>
      <c r="B125" s="12"/>
      <c r="C125" s="12"/>
      <c r="D125" s="451" t="s">
        <v>96</v>
      </c>
      <c r="E125" s="451"/>
      <c r="F125" s="451"/>
      <c r="G125" s="451"/>
      <c r="H125" s="452"/>
      <c r="I125" s="33">
        <v>0</v>
      </c>
      <c r="J125" s="4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140</v>
      </c>
    </row>
    <row r="2" spans="1:16" ht="18" customHeight="1" x14ac:dyDescent="0.25">
      <c r="A2" s="4"/>
      <c r="B2" s="4"/>
      <c r="C2" s="429" t="s">
        <v>139</v>
      </c>
      <c r="D2" s="429"/>
      <c r="E2" s="16"/>
      <c r="F2" s="16"/>
      <c r="G2" s="16"/>
      <c r="H2" s="16"/>
      <c r="I2" s="19">
        <v>2021</v>
      </c>
      <c r="J2" s="4"/>
      <c r="K2" s="20"/>
      <c r="L2" s="3" t="s">
        <v>142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1"/>
      <c r="L3" s="3" t="s">
        <v>141</v>
      </c>
    </row>
    <row r="4" spans="1:16" ht="18" customHeight="1" thickBot="1" x14ac:dyDescent="0.3">
      <c r="A4" s="432" t="s">
        <v>0</v>
      </c>
      <c r="B4" s="434" t="s">
        <v>1</v>
      </c>
      <c r="C4" s="444" t="s">
        <v>2</v>
      </c>
      <c r="D4" s="446" t="s">
        <v>3</v>
      </c>
      <c r="E4" s="448" t="s">
        <v>4</v>
      </c>
      <c r="F4" s="449"/>
      <c r="G4" s="449"/>
      <c r="H4" s="450"/>
      <c r="I4" s="439" t="s">
        <v>111</v>
      </c>
      <c r="J4" s="4"/>
      <c r="K4" s="6"/>
      <c r="L4" s="3" t="s">
        <v>143</v>
      </c>
    </row>
    <row r="5" spans="1:16" ht="30" customHeight="1" thickBot="1" x14ac:dyDescent="0.3">
      <c r="A5" s="442"/>
      <c r="B5" s="443"/>
      <c r="C5" s="445"/>
      <c r="D5" s="447"/>
      <c r="E5" s="18">
        <v>2</v>
      </c>
      <c r="F5" s="18">
        <v>3</v>
      </c>
      <c r="G5" s="18">
        <v>4</v>
      </c>
      <c r="H5" s="18">
        <v>5</v>
      </c>
      <c r="I5" s="440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1">
        <f>D7+D8+D17+D30+D48+D68+D83+D115</f>
        <v>0</v>
      </c>
      <c r="E6" s="78">
        <v>0</v>
      </c>
      <c r="F6" s="79">
        <v>0</v>
      </c>
      <c r="G6" s="79">
        <v>0</v>
      </c>
      <c r="H6" s="80">
        <v>0</v>
      </c>
      <c r="I6" s="182">
        <v>0</v>
      </c>
      <c r="J6" s="8"/>
      <c r="K6" s="410">
        <f>D6</f>
        <v>0</v>
      </c>
      <c r="L6" s="411">
        <f>L7+L8+L17+L30+L48+L68+L83+L115</f>
        <v>0</v>
      </c>
      <c r="M6" s="412">
        <v>0</v>
      </c>
      <c r="N6" s="411">
        <f>N7+N8+N17+N30+N48+N68+N83+N115</f>
        <v>0</v>
      </c>
      <c r="O6" s="413"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172"/>
      <c r="E7" s="67"/>
      <c r="F7" s="67"/>
      <c r="G7" s="67"/>
      <c r="H7" s="67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3"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406">
        <f t="shared" ref="K8:K68" si="0">D8</f>
        <v>0</v>
      </c>
      <c r="L8" s="407">
        <f>SUM(L9:L16)</f>
        <v>0</v>
      </c>
      <c r="M8" s="408">
        <f>H8+G8</f>
        <v>0</v>
      </c>
      <c r="N8" s="407">
        <f>SUM(N9:N16)</f>
        <v>0</v>
      </c>
      <c r="O8" s="409">
        <f>E8</f>
        <v>0</v>
      </c>
    </row>
    <row r="9" spans="1:16" s="1" customFormat="1" ht="15" customHeight="1" x14ac:dyDescent="0.25">
      <c r="A9" s="11">
        <v>1</v>
      </c>
      <c r="B9" s="39">
        <v>10002</v>
      </c>
      <c r="C9" s="72" t="s">
        <v>6</v>
      </c>
      <c r="D9" s="172"/>
      <c r="E9" s="67"/>
      <c r="F9" s="67"/>
      <c r="G9" s="67"/>
      <c r="H9" s="67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72"/>
      <c r="E10" s="67"/>
      <c r="F10" s="67"/>
      <c r="G10" s="67"/>
      <c r="H10" s="67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72"/>
      <c r="E11" s="67"/>
      <c r="F11" s="67"/>
      <c r="G11" s="67"/>
      <c r="H11" s="67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72"/>
      <c r="E12" s="67"/>
      <c r="F12" s="67"/>
      <c r="G12" s="67"/>
      <c r="H12" s="67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72"/>
      <c r="E13" s="67"/>
      <c r="F13" s="67"/>
      <c r="G13" s="67"/>
      <c r="H13" s="67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72"/>
      <c r="E14" s="67"/>
      <c r="F14" s="67"/>
      <c r="G14" s="67"/>
      <c r="H14" s="67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72"/>
      <c r="E15" s="67"/>
      <c r="F15" s="67"/>
      <c r="G15" s="67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74" t="s">
        <v>115</v>
      </c>
      <c r="D16" s="174"/>
      <c r="E16" s="68"/>
      <c r="F16" s="68"/>
      <c r="G16" s="68"/>
      <c r="H16" s="69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75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406">
        <f t="shared" si="0"/>
        <v>0</v>
      </c>
      <c r="L17" s="407">
        <f>SUM(L18:L29)</f>
        <v>0</v>
      </c>
      <c r="M17" s="408">
        <f>H17+G17</f>
        <v>0</v>
      </c>
      <c r="N17" s="407">
        <f>SUM(N18:N25)</f>
        <v>0</v>
      </c>
      <c r="O17" s="409">
        <f>E17</f>
        <v>0</v>
      </c>
    </row>
    <row r="18" spans="1:15" s="1" customFormat="1" ht="15" customHeight="1" x14ac:dyDescent="0.25">
      <c r="A18" s="11">
        <v>1</v>
      </c>
      <c r="B18" s="38">
        <v>20040</v>
      </c>
      <c r="C18" s="46" t="s">
        <v>12</v>
      </c>
      <c r="D18" s="176"/>
      <c r="E18" s="66"/>
      <c r="F18" s="66"/>
      <c r="G18" s="66"/>
      <c r="H18" s="66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39">
        <v>20061</v>
      </c>
      <c r="C19" s="47" t="s">
        <v>13</v>
      </c>
      <c r="D19" s="172"/>
      <c r="E19" s="67"/>
      <c r="F19" s="67"/>
      <c r="G19" s="67"/>
      <c r="H19" s="67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39">
        <v>21020</v>
      </c>
      <c r="C20" s="47" t="s">
        <v>21</v>
      </c>
      <c r="D20" s="172"/>
      <c r="E20" s="67"/>
      <c r="F20" s="67"/>
      <c r="G20" s="67"/>
      <c r="H20" s="67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8">
        <v>20060</v>
      </c>
      <c r="C21" s="46" t="s">
        <v>116</v>
      </c>
      <c r="D21" s="172"/>
      <c r="E21" s="67"/>
      <c r="F21" s="67"/>
      <c r="G21" s="67"/>
      <c r="H21" s="67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39">
        <v>20400</v>
      </c>
      <c r="C22" s="49" t="s">
        <v>15</v>
      </c>
      <c r="D22" s="172"/>
      <c r="E22" s="67"/>
      <c r="F22" s="67"/>
      <c r="G22" s="67"/>
      <c r="H22" s="67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39">
        <v>20080</v>
      </c>
      <c r="C23" s="47" t="s">
        <v>14</v>
      </c>
      <c r="D23" s="172"/>
      <c r="E23" s="67"/>
      <c r="F23" s="67"/>
      <c r="G23" s="67"/>
      <c r="H23" s="67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39">
        <v>20460</v>
      </c>
      <c r="C24" s="47" t="s">
        <v>16</v>
      </c>
      <c r="D24" s="172"/>
      <c r="E24" s="67"/>
      <c r="F24" s="67"/>
      <c r="G24" s="67"/>
      <c r="H24" s="67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39">
        <v>20550</v>
      </c>
      <c r="C25" s="47" t="s">
        <v>17</v>
      </c>
      <c r="D25" s="172"/>
      <c r="E25" s="67"/>
      <c r="F25" s="67"/>
      <c r="G25" s="67"/>
      <c r="H25" s="6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39">
        <v>20630</v>
      </c>
      <c r="C26" s="47" t="s">
        <v>18</v>
      </c>
      <c r="D26" s="172"/>
      <c r="E26" s="67"/>
      <c r="F26" s="67"/>
      <c r="G26" s="67"/>
      <c r="H26" s="6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39">
        <v>20810</v>
      </c>
      <c r="C27" s="47" t="s">
        <v>19</v>
      </c>
      <c r="D27" s="172"/>
      <c r="E27" s="67"/>
      <c r="F27" s="67"/>
      <c r="G27" s="67"/>
      <c r="H27" s="67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39">
        <v>20900</v>
      </c>
      <c r="C28" s="47" t="s">
        <v>20</v>
      </c>
      <c r="D28" s="172"/>
      <c r="E28" s="67"/>
      <c r="F28" s="67"/>
      <c r="G28" s="67"/>
      <c r="H28" s="67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39">
        <v>21350</v>
      </c>
      <c r="C29" s="47" t="s">
        <v>22</v>
      </c>
      <c r="D29" s="174"/>
      <c r="E29" s="68"/>
      <c r="F29" s="68"/>
      <c r="G29" s="68"/>
      <c r="H29" s="69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175"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406">
        <f t="shared" si="0"/>
        <v>0</v>
      </c>
      <c r="L30" s="407">
        <f>SUM(L31:L47)</f>
        <v>0</v>
      </c>
      <c r="M30" s="408">
        <f>H30+G30</f>
        <v>0</v>
      </c>
      <c r="N30" s="407">
        <f>SUM(N31:N38)</f>
        <v>0</v>
      </c>
      <c r="O30" s="409">
        <f>E30</f>
        <v>0</v>
      </c>
    </row>
    <row r="31" spans="1:15" s="1" customFormat="1" ht="15" customHeight="1" x14ac:dyDescent="0.25">
      <c r="A31" s="11">
        <v>1</v>
      </c>
      <c r="B31" s="38">
        <v>30070</v>
      </c>
      <c r="C31" s="46" t="s">
        <v>24</v>
      </c>
      <c r="D31" s="176"/>
      <c r="E31" s="66"/>
      <c r="F31" s="66"/>
      <c r="G31" s="66"/>
      <c r="H31" s="66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39">
        <v>30480</v>
      </c>
      <c r="C32" s="47" t="s">
        <v>117</v>
      </c>
      <c r="D32" s="172"/>
      <c r="E32" s="67"/>
      <c r="F32" s="67"/>
      <c r="G32" s="67"/>
      <c r="H32" s="67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39">
        <v>30460</v>
      </c>
      <c r="C33" s="47" t="s">
        <v>29</v>
      </c>
      <c r="D33" s="172"/>
      <c r="E33" s="67"/>
      <c r="F33" s="67"/>
      <c r="G33" s="67"/>
      <c r="H33" s="67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39">
        <v>30030</v>
      </c>
      <c r="C34" s="47" t="s">
        <v>23</v>
      </c>
      <c r="D34" s="172"/>
      <c r="E34" s="67"/>
      <c r="F34" s="67"/>
      <c r="G34" s="67"/>
      <c r="H34" s="67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39">
        <v>31000</v>
      </c>
      <c r="C35" s="47" t="s">
        <v>37</v>
      </c>
      <c r="D35" s="172"/>
      <c r="E35" s="67"/>
      <c r="F35" s="67"/>
      <c r="G35" s="67"/>
      <c r="H35" s="67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39">
        <v>30130</v>
      </c>
      <c r="C36" s="47" t="s">
        <v>25</v>
      </c>
      <c r="D36" s="172"/>
      <c r="E36" s="67"/>
      <c r="F36" s="67"/>
      <c r="G36" s="67"/>
      <c r="H36" s="67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7</v>
      </c>
      <c r="B37" s="39">
        <v>30160</v>
      </c>
      <c r="C37" s="47" t="s">
        <v>26</v>
      </c>
      <c r="D37" s="172"/>
      <c r="E37" s="67"/>
      <c r="F37" s="67"/>
      <c r="G37" s="67"/>
      <c r="H37" s="67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8</v>
      </c>
      <c r="B38" s="39">
        <v>30310</v>
      </c>
      <c r="C38" s="47" t="s">
        <v>27</v>
      </c>
      <c r="D38" s="172"/>
      <c r="E38" s="67"/>
      <c r="F38" s="67"/>
      <c r="G38" s="67"/>
      <c r="H38" s="67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9</v>
      </c>
      <c r="B39" s="39">
        <v>30440</v>
      </c>
      <c r="C39" s="47" t="s">
        <v>28</v>
      </c>
      <c r="D39" s="172"/>
      <c r="E39" s="67"/>
      <c r="F39" s="67"/>
      <c r="G39" s="67"/>
      <c r="H39" s="67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10</v>
      </c>
      <c r="B40" s="39">
        <v>30500</v>
      </c>
      <c r="C40" s="47" t="s">
        <v>30</v>
      </c>
      <c r="D40" s="172"/>
      <c r="E40" s="67"/>
      <c r="F40" s="67"/>
      <c r="G40" s="67"/>
      <c r="H40" s="67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11</v>
      </c>
      <c r="B41" s="39">
        <v>30530</v>
      </c>
      <c r="C41" s="47" t="s">
        <v>31</v>
      </c>
      <c r="D41" s="172"/>
      <c r="E41" s="67"/>
      <c r="F41" s="67"/>
      <c r="G41" s="67"/>
      <c r="H41" s="67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12</v>
      </c>
      <c r="B42" s="39">
        <v>30640</v>
      </c>
      <c r="C42" s="47" t="s">
        <v>32</v>
      </c>
      <c r="D42" s="172"/>
      <c r="E42" s="67"/>
      <c r="F42" s="67"/>
      <c r="G42" s="67"/>
      <c r="H42" s="67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9">
        <v>13</v>
      </c>
      <c r="B43" s="39">
        <v>30650</v>
      </c>
      <c r="C43" s="47" t="s">
        <v>33</v>
      </c>
      <c r="D43" s="172"/>
      <c r="E43" s="67"/>
      <c r="F43" s="67"/>
      <c r="G43" s="67"/>
      <c r="H43" s="67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9">
        <v>14</v>
      </c>
      <c r="B44" s="38">
        <v>30790</v>
      </c>
      <c r="C44" s="47" t="s">
        <v>34</v>
      </c>
      <c r="D44" s="172"/>
      <c r="E44" s="67"/>
      <c r="F44" s="67"/>
      <c r="G44" s="67"/>
      <c r="H44" s="67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9">
        <v>15</v>
      </c>
      <c r="B45" s="39">
        <v>30880</v>
      </c>
      <c r="C45" s="46" t="s">
        <v>35</v>
      </c>
      <c r="D45" s="172"/>
      <c r="E45" s="67"/>
      <c r="F45" s="67"/>
      <c r="G45" s="67"/>
      <c r="H45" s="67"/>
      <c r="I45" s="35"/>
      <c r="J45" s="8"/>
      <c r="K45" s="97"/>
      <c r="L45" s="98"/>
      <c r="M45" s="99"/>
      <c r="N45" s="110"/>
      <c r="O45" s="100"/>
    </row>
    <row r="46" spans="1:15" s="1" customFormat="1" ht="15" customHeight="1" x14ac:dyDescent="0.25">
      <c r="A46" s="9">
        <v>16</v>
      </c>
      <c r="B46" s="39">
        <v>30940</v>
      </c>
      <c r="C46" s="47" t="s">
        <v>36</v>
      </c>
      <c r="D46" s="172"/>
      <c r="E46" s="67"/>
      <c r="F46" s="67"/>
      <c r="G46" s="67"/>
      <c r="H46" s="67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42">
        <v>31480</v>
      </c>
      <c r="C47" s="47" t="s">
        <v>38</v>
      </c>
      <c r="D47" s="174"/>
      <c r="E47" s="68"/>
      <c r="F47" s="68"/>
      <c r="G47" s="68"/>
      <c r="H47" s="69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175"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406">
        <f t="shared" si="0"/>
        <v>0</v>
      </c>
      <c r="L48" s="407">
        <f>SUM(L49:L67)</f>
        <v>0</v>
      </c>
      <c r="M48" s="408">
        <f>H48+G48</f>
        <v>0</v>
      </c>
      <c r="N48" s="407">
        <f>SUM(N49:N56)</f>
        <v>0</v>
      </c>
      <c r="O48" s="409">
        <f>E48</f>
        <v>0</v>
      </c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76"/>
      <c r="E49" s="66"/>
      <c r="F49" s="66"/>
      <c r="G49" s="66"/>
      <c r="H49" s="66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72"/>
      <c r="E50" s="67"/>
      <c r="F50" s="67"/>
      <c r="G50" s="67"/>
      <c r="H50" s="67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72"/>
      <c r="E51" s="67"/>
      <c r="F51" s="67"/>
      <c r="G51" s="67"/>
      <c r="H51" s="67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72"/>
      <c r="E52" s="67"/>
      <c r="F52" s="67"/>
      <c r="G52" s="67"/>
      <c r="H52" s="67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172"/>
      <c r="E53" s="67"/>
      <c r="F53" s="67"/>
      <c r="G53" s="67"/>
      <c r="H53" s="67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172"/>
      <c r="E54" s="67"/>
      <c r="F54" s="67"/>
      <c r="G54" s="67"/>
      <c r="H54" s="67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72"/>
      <c r="E55" s="67"/>
      <c r="F55" s="67"/>
      <c r="G55" s="67"/>
      <c r="H55" s="67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72"/>
      <c r="E56" s="67"/>
      <c r="F56" s="67"/>
      <c r="G56" s="67"/>
      <c r="H56" s="67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172"/>
      <c r="E57" s="67"/>
      <c r="F57" s="67"/>
      <c r="G57" s="67"/>
      <c r="H57" s="67"/>
      <c r="I57" s="35"/>
      <c r="J57" s="8"/>
      <c r="K57" s="97"/>
      <c r="L57" s="98"/>
      <c r="M57" s="99"/>
      <c r="N57" s="110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172"/>
      <c r="E58" s="67"/>
      <c r="F58" s="67"/>
      <c r="G58" s="67"/>
      <c r="H58" s="67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72"/>
      <c r="E59" s="67"/>
      <c r="F59" s="67"/>
      <c r="G59" s="67"/>
      <c r="H59" s="67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72"/>
      <c r="E60" s="67"/>
      <c r="F60" s="67"/>
      <c r="G60" s="67"/>
      <c r="H60" s="67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72"/>
      <c r="E61" s="67"/>
      <c r="F61" s="67"/>
      <c r="G61" s="67"/>
      <c r="H61" s="67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172"/>
      <c r="E62" s="67"/>
      <c r="F62" s="67"/>
      <c r="G62" s="67"/>
      <c r="H62" s="67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72"/>
      <c r="E63" s="67"/>
      <c r="F63" s="67"/>
      <c r="G63" s="67"/>
      <c r="H63" s="67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172"/>
      <c r="E64" s="67"/>
      <c r="F64" s="67"/>
      <c r="G64" s="67"/>
      <c r="H64" s="67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172"/>
      <c r="E65" s="67"/>
      <c r="F65" s="67"/>
      <c r="G65" s="67"/>
      <c r="H65" s="67"/>
      <c r="I65" s="35"/>
      <c r="J65" s="8"/>
      <c r="K65" s="97"/>
      <c r="L65" s="98"/>
      <c r="M65" s="99"/>
      <c r="N65" s="110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172"/>
      <c r="E66" s="67"/>
      <c r="F66" s="67"/>
      <c r="G66" s="67"/>
      <c r="H66" s="70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174"/>
      <c r="E67" s="68"/>
      <c r="F67" s="68"/>
      <c r="G67" s="68"/>
      <c r="H67" s="69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175"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406">
        <f t="shared" si="0"/>
        <v>0</v>
      </c>
      <c r="L68" s="407">
        <f>SUM(L69:L82)</f>
        <v>0</v>
      </c>
      <c r="M68" s="408">
        <f>H68+G68</f>
        <v>0</v>
      </c>
      <c r="N68" s="407">
        <f>SUM(N69:N76)</f>
        <v>0</v>
      </c>
      <c r="O68" s="409">
        <f>E68</f>
        <v>0</v>
      </c>
    </row>
    <row r="69" spans="1:15" s="1" customFormat="1" ht="15" customHeight="1" x14ac:dyDescent="0.25">
      <c r="A69" s="11">
        <v>1</v>
      </c>
      <c r="B69" s="38">
        <v>50040</v>
      </c>
      <c r="C69" s="46" t="s">
        <v>55</v>
      </c>
      <c r="D69" s="176"/>
      <c r="E69" s="66"/>
      <c r="F69" s="66"/>
      <c r="G69" s="66"/>
      <c r="H69" s="66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39">
        <v>50003</v>
      </c>
      <c r="C70" s="47" t="s">
        <v>54</v>
      </c>
      <c r="D70" s="172"/>
      <c r="E70" s="67"/>
      <c r="F70" s="67"/>
      <c r="G70" s="67"/>
      <c r="H70" s="67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39">
        <v>50060</v>
      </c>
      <c r="C71" s="47" t="s">
        <v>57</v>
      </c>
      <c r="D71" s="172"/>
      <c r="E71" s="67"/>
      <c r="F71" s="67"/>
      <c r="G71" s="67"/>
      <c r="H71" s="67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39">
        <v>50170</v>
      </c>
      <c r="C72" s="47" t="s">
        <v>58</v>
      </c>
      <c r="D72" s="172"/>
      <c r="E72" s="67"/>
      <c r="F72" s="67"/>
      <c r="G72" s="67"/>
      <c r="H72" s="67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39">
        <v>50230</v>
      </c>
      <c r="C73" s="47" t="s">
        <v>59</v>
      </c>
      <c r="D73" s="172"/>
      <c r="E73" s="67"/>
      <c r="F73" s="67"/>
      <c r="G73" s="67"/>
      <c r="H73" s="67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6</v>
      </c>
      <c r="B74" s="39">
        <v>50340</v>
      </c>
      <c r="C74" s="47" t="s">
        <v>60</v>
      </c>
      <c r="D74" s="172"/>
      <c r="E74" s="67"/>
      <c r="F74" s="67"/>
      <c r="G74" s="67"/>
      <c r="H74" s="67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39">
        <v>50420</v>
      </c>
      <c r="C75" s="47" t="s">
        <v>61</v>
      </c>
      <c r="D75" s="172"/>
      <c r="E75" s="67"/>
      <c r="F75" s="67"/>
      <c r="G75" s="67"/>
      <c r="H75" s="67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38">
        <v>50450</v>
      </c>
      <c r="C76" s="46" t="s">
        <v>62</v>
      </c>
      <c r="D76" s="172"/>
      <c r="E76" s="67"/>
      <c r="F76" s="67"/>
      <c r="G76" s="67"/>
      <c r="H76" s="67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39">
        <v>50620</v>
      </c>
      <c r="C77" s="47" t="s">
        <v>63</v>
      </c>
      <c r="D77" s="172"/>
      <c r="E77" s="67"/>
      <c r="F77" s="67"/>
      <c r="G77" s="67"/>
      <c r="H77" s="6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39">
        <v>50760</v>
      </c>
      <c r="C78" s="47" t="s">
        <v>64</v>
      </c>
      <c r="D78" s="172"/>
      <c r="E78" s="67"/>
      <c r="F78" s="67"/>
      <c r="G78" s="67"/>
      <c r="H78" s="67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39">
        <v>50780</v>
      </c>
      <c r="C79" s="47" t="s">
        <v>65</v>
      </c>
      <c r="D79" s="172"/>
      <c r="E79" s="67"/>
      <c r="F79" s="67"/>
      <c r="G79" s="67"/>
      <c r="H79" s="67"/>
      <c r="I79" s="35"/>
      <c r="J79" s="8"/>
      <c r="K79" s="97"/>
      <c r="L79" s="98"/>
      <c r="M79" s="99"/>
      <c r="N79" s="110"/>
      <c r="O79" s="100"/>
    </row>
    <row r="80" spans="1:15" s="1" customFormat="1" ht="15" customHeight="1" x14ac:dyDescent="0.25">
      <c r="A80" s="9">
        <v>12</v>
      </c>
      <c r="B80" s="39">
        <v>50930</v>
      </c>
      <c r="C80" s="47" t="s">
        <v>66</v>
      </c>
      <c r="D80" s="172"/>
      <c r="E80" s="67"/>
      <c r="F80" s="67"/>
      <c r="G80" s="67"/>
      <c r="H80" s="67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41">
        <v>51370</v>
      </c>
      <c r="C81" s="47" t="s">
        <v>67</v>
      </c>
      <c r="D81" s="177"/>
      <c r="E81" s="81"/>
      <c r="F81" s="81"/>
      <c r="G81" s="81"/>
      <c r="H81" s="82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41">
        <v>51580</v>
      </c>
      <c r="C82" s="47" t="s">
        <v>125</v>
      </c>
      <c r="D82" s="174"/>
      <c r="E82" s="68"/>
      <c r="F82" s="68"/>
      <c r="G82" s="68"/>
      <c r="H82" s="69"/>
      <c r="I82" s="35"/>
      <c r="J82" s="8"/>
      <c r="K82" s="101"/>
      <c r="L82" s="102"/>
      <c r="M82" s="103"/>
      <c r="N82" s="183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75"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406">
        <f t="shared" ref="K83:K115" si="1">D83</f>
        <v>0</v>
      </c>
      <c r="L83" s="407">
        <f>SUM(L84:L114)</f>
        <v>0</v>
      </c>
      <c r="M83" s="408">
        <f>H83+G83</f>
        <v>0</v>
      </c>
      <c r="N83" s="407">
        <f>SUM(N84:N91)</f>
        <v>0</v>
      </c>
      <c r="O83" s="409">
        <f>E83</f>
        <v>0</v>
      </c>
    </row>
    <row r="84" spans="1:15" s="1" customFormat="1" ht="15" customHeight="1" x14ac:dyDescent="0.25">
      <c r="A84" s="11">
        <v>1</v>
      </c>
      <c r="B84" s="38">
        <v>60010</v>
      </c>
      <c r="C84" s="46" t="s">
        <v>121</v>
      </c>
      <c r="D84" s="176"/>
      <c r="E84" s="66"/>
      <c r="F84" s="66"/>
      <c r="G84" s="66"/>
      <c r="H84" s="66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39">
        <v>60020</v>
      </c>
      <c r="C85" s="47" t="s">
        <v>69</v>
      </c>
      <c r="D85" s="172"/>
      <c r="E85" s="67"/>
      <c r="F85" s="67"/>
      <c r="G85" s="67"/>
      <c r="H85" s="67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39">
        <v>60050</v>
      </c>
      <c r="C86" s="47" t="s">
        <v>70</v>
      </c>
      <c r="D86" s="172"/>
      <c r="E86" s="67"/>
      <c r="F86" s="67"/>
      <c r="G86" s="67"/>
      <c r="H86" s="67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39">
        <v>60070</v>
      </c>
      <c r="C87" s="47" t="s">
        <v>71</v>
      </c>
      <c r="D87" s="172"/>
      <c r="E87" s="67"/>
      <c r="F87" s="67"/>
      <c r="G87" s="67"/>
      <c r="H87" s="67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39">
        <v>60180</v>
      </c>
      <c r="C88" s="47" t="s">
        <v>72</v>
      </c>
      <c r="D88" s="172"/>
      <c r="E88" s="67"/>
      <c r="F88" s="67"/>
      <c r="G88" s="67"/>
      <c r="H88" s="67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39">
        <v>60240</v>
      </c>
      <c r="C89" s="47" t="s">
        <v>73</v>
      </c>
      <c r="D89" s="172"/>
      <c r="E89" s="67"/>
      <c r="F89" s="67"/>
      <c r="G89" s="67"/>
      <c r="H89" s="67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7</v>
      </c>
      <c r="B90" s="39">
        <v>60560</v>
      </c>
      <c r="C90" s="47" t="s">
        <v>74</v>
      </c>
      <c r="D90" s="172"/>
      <c r="E90" s="67"/>
      <c r="F90" s="67"/>
      <c r="G90" s="67"/>
      <c r="H90" s="67"/>
      <c r="I90" s="35"/>
      <c r="J90" s="8"/>
      <c r="K90" s="97"/>
      <c r="L90" s="98"/>
      <c r="M90" s="99"/>
      <c r="N90" s="110"/>
      <c r="O90" s="100"/>
    </row>
    <row r="91" spans="1:15" s="1" customFormat="1" ht="15" customHeight="1" x14ac:dyDescent="0.25">
      <c r="A91" s="9">
        <v>8</v>
      </c>
      <c r="B91" s="39">
        <v>60660</v>
      </c>
      <c r="C91" s="47" t="s">
        <v>75</v>
      </c>
      <c r="D91" s="172"/>
      <c r="E91" s="67"/>
      <c r="F91" s="67"/>
      <c r="G91" s="67"/>
      <c r="H91" s="67"/>
      <c r="I91" s="35"/>
      <c r="J91" s="8"/>
      <c r="K91" s="97"/>
      <c r="L91" s="98"/>
      <c r="M91" s="99"/>
      <c r="N91" s="110"/>
      <c r="O91" s="100"/>
    </row>
    <row r="92" spans="1:15" s="1" customFormat="1" ht="15" customHeight="1" x14ac:dyDescent="0.25">
      <c r="A92" s="9">
        <v>9</v>
      </c>
      <c r="B92" s="39">
        <v>60001</v>
      </c>
      <c r="C92" s="47" t="s">
        <v>68</v>
      </c>
      <c r="D92" s="172"/>
      <c r="E92" s="67"/>
      <c r="F92" s="67"/>
      <c r="G92" s="67"/>
      <c r="H92" s="67"/>
      <c r="I92" s="35"/>
      <c r="J92" s="8"/>
      <c r="K92" s="97"/>
      <c r="L92" s="98"/>
      <c r="M92" s="99"/>
      <c r="N92" s="110"/>
      <c r="O92" s="100"/>
    </row>
    <row r="93" spans="1:15" s="1" customFormat="1" ht="15" customHeight="1" x14ac:dyDescent="0.25">
      <c r="A93" s="9">
        <v>10</v>
      </c>
      <c r="B93" s="39">
        <v>60701</v>
      </c>
      <c r="C93" s="47" t="s">
        <v>76</v>
      </c>
      <c r="D93" s="172"/>
      <c r="E93" s="67"/>
      <c r="F93" s="67"/>
      <c r="G93" s="67"/>
      <c r="H93" s="67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11</v>
      </c>
      <c r="B94" s="39">
        <v>60850</v>
      </c>
      <c r="C94" s="49" t="s">
        <v>77</v>
      </c>
      <c r="D94" s="172"/>
      <c r="E94" s="67"/>
      <c r="F94" s="67"/>
      <c r="G94" s="67"/>
      <c r="H94" s="67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39">
        <v>60910</v>
      </c>
      <c r="C95" s="47" t="s">
        <v>78</v>
      </c>
      <c r="D95" s="172"/>
      <c r="E95" s="67"/>
      <c r="F95" s="67"/>
      <c r="G95" s="67"/>
      <c r="H95" s="67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39">
        <v>60980</v>
      </c>
      <c r="C96" s="47" t="s">
        <v>79</v>
      </c>
      <c r="D96" s="172"/>
      <c r="E96" s="67"/>
      <c r="F96" s="67"/>
      <c r="G96" s="67"/>
      <c r="H96" s="67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39">
        <v>61080</v>
      </c>
      <c r="C97" s="47" t="s">
        <v>80</v>
      </c>
      <c r="D97" s="172"/>
      <c r="E97" s="67"/>
      <c r="F97" s="67"/>
      <c r="G97" s="67"/>
      <c r="H97" s="67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39">
        <v>61150</v>
      </c>
      <c r="C98" s="47" t="s">
        <v>81</v>
      </c>
      <c r="D98" s="172"/>
      <c r="E98" s="67"/>
      <c r="F98" s="67"/>
      <c r="G98" s="67"/>
      <c r="H98" s="67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39">
        <v>61210</v>
      </c>
      <c r="C99" s="47" t="s">
        <v>82</v>
      </c>
      <c r="D99" s="172"/>
      <c r="E99" s="67"/>
      <c r="F99" s="67"/>
      <c r="G99" s="67"/>
      <c r="H99" s="67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39">
        <v>61290</v>
      </c>
      <c r="C100" s="47" t="s">
        <v>83</v>
      </c>
      <c r="D100" s="172"/>
      <c r="E100" s="67"/>
      <c r="F100" s="67"/>
      <c r="G100" s="67"/>
      <c r="H100" s="67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39">
        <v>61340</v>
      </c>
      <c r="C101" s="47" t="s">
        <v>84</v>
      </c>
      <c r="D101" s="172"/>
      <c r="E101" s="67"/>
      <c r="F101" s="67"/>
      <c r="G101" s="67"/>
      <c r="H101" s="67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39">
        <v>61390</v>
      </c>
      <c r="C102" s="47" t="s">
        <v>85</v>
      </c>
      <c r="D102" s="172"/>
      <c r="E102" s="67"/>
      <c r="F102" s="67"/>
      <c r="G102" s="67"/>
      <c r="H102" s="67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39">
        <v>61410</v>
      </c>
      <c r="C103" s="47" t="s">
        <v>86</v>
      </c>
      <c r="D103" s="172"/>
      <c r="E103" s="67"/>
      <c r="F103" s="67"/>
      <c r="G103" s="67"/>
      <c r="H103" s="67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39">
        <v>61430</v>
      </c>
      <c r="C104" s="47" t="s">
        <v>106</v>
      </c>
      <c r="D104" s="172"/>
      <c r="E104" s="67"/>
      <c r="F104" s="67"/>
      <c r="G104" s="67"/>
      <c r="H104" s="67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39">
        <v>61440</v>
      </c>
      <c r="C105" s="47" t="s">
        <v>87</v>
      </c>
      <c r="D105" s="172"/>
      <c r="E105" s="67"/>
      <c r="F105" s="67"/>
      <c r="G105" s="67"/>
      <c r="H105" s="67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39">
        <v>61450</v>
      </c>
      <c r="C106" s="47" t="s">
        <v>105</v>
      </c>
      <c r="D106" s="172"/>
      <c r="E106" s="67"/>
      <c r="F106" s="67"/>
      <c r="G106" s="67"/>
      <c r="H106" s="67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39">
        <v>61470</v>
      </c>
      <c r="C107" s="47" t="s">
        <v>88</v>
      </c>
      <c r="D107" s="172"/>
      <c r="E107" s="67"/>
      <c r="F107" s="67"/>
      <c r="G107" s="67"/>
      <c r="H107" s="67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39">
        <v>61490</v>
      </c>
      <c r="C108" s="47" t="s">
        <v>107</v>
      </c>
      <c r="D108" s="172"/>
      <c r="E108" s="67"/>
      <c r="F108" s="67"/>
      <c r="G108" s="67"/>
      <c r="H108" s="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39">
        <v>61500</v>
      </c>
      <c r="C109" s="47" t="s">
        <v>108</v>
      </c>
      <c r="D109" s="172"/>
      <c r="E109" s="67"/>
      <c r="F109" s="67"/>
      <c r="G109" s="67"/>
      <c r="H109" s="67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39">
        <v>61510</v>
      </c>
      <c r="C110" s="47" t="s">
        <v>89</v>
      </c>
      <c r="D110" s="178"/>
      <c r="E110" s="83"/>
      <c r="F110" s="83"/>
      <c r="G110" s="83"/>
      <c r="H110" s="84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28</v>
      </c>
      <c r="B111" s="38">
        <v>61520</v>
      </c>
      <c r="C111" s="47" t="s">
        <v>109</v>
      </c>
      <c r="D111" s="179"/>
      <c r="E111" s="85"/>
      <c r="F111" s="85"/>
      <c r="G111" s="85"/>
      <c r="H111" s="85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39">
        <v>61540</v>
      </c>
      <c r="C112" s="46" t="s">
        <v>103</v>
      </c>
      <c r="D112" s="172"/>
      <c r="E112" s="67"/>
      <c r="F112" s="67"/>
      <c r="G112" s="67"/>
      <c r="H112" s="67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39">
        <v>61560</v>
      </c>
      <c r="C113" s="47" t="s">
        <v>113</v>
      </c>
      <c r="D113" s="172"/>
      <c r="E113" s="67"/>
      <c r="F113" s="67"/>
      <c r="G113" s="67"/>
      <c r="H113" s="70"/>
      <c r="I113" s="35"/>
      <c r="J113" s="8"/>
      <c r="K113" s="97"/>
      <c r="L113" s="98"/>
      <c r="M113" s="99"/>
      <c r="N113" s="110"/>
      <c r="O113" s="100"/>
    </row>
    <row r="114" spans="1:15" s="1" customFormat="1" ht="15" customHeight="1" thickBot="1" x14ac:dyDescent="0.3">
      <c r="A114" s="59">
        <v>31</v>
      </c>
      <c r="B114" s="44">
        <v>61570</v>
      </c>
      <c r="C114" s="22" t="s">
        <v>122</v>
      </c>
      <c r="D114" s="174"/>
      <c r="E114" s="68"/>
      <c r="F114" s="68"/>
      <c r="G114" s="68"/>
      <c r="H114" s="69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175"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406">
        <f t="shared" si="1"/>
        <v>0</v>
      </c>
      <c r="L115" s="407">
        <f>SUM(L116:L124)</f>
        <v>0</v>
      </c>
      <c r="M115" s="408">
        <f>H115+G115</f>
        <v>0</v>
      </c>
      <c r="N115" s="407">
        <f>SUM(N116:N123)</f>
        <v>0</v>
      </c>
      <c r="O115" s="409">
        <f>E115</f>
        <v>0</v>
      </c>
    </row>
    <row r="116" spans="1:15" s="1" customFormat="1" ht="15" customHeight="1" x14ac:dyDescent="0.25">
      <c r="A116" s="7">
        <v>1</v>
      </c>
      <c r="B116" s="76">
        <v>70020</v>
      </c>
      <c r="C116" s="71" t="s">
        <v>90</v>
      </c>
      <c r="D116" s="180"/>
      <c r="E116" s="77"/>
      <c r="F116" s="77"/>
      <c r="G116" s="77"/>
      <c r="H116" s="77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39">
        <v>70110</v>
      </c>
      <c r="C117" s="73" t="s">
        <v>93</v>
      </c>
      <c r="D117" s="172"/>
      <c r="E117" s="67"/>
      <c r="F117" s="67"/>
      <c r="G117" s="67"/>
      <c r="H117" s="67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39">
        <v>70021</v>
      </c>
      <c r="C118" s="73" t="s">
        <v>91</v>
      </c>
      <c r="D118" s="172"/>
      <c r="E118" s="67"/>
      <c r="F118" s="67"/>
      <c r="G118" s="67"/>
      <c r="H118" s="67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39">
        <v>70040</v>
      </c>
      <c r="C119" s="73" t="s">
        <v>92</v>
      </c>
      <c r="D119" s="172"/>
      <c r="E119" s="67"/>
      <c r="F119" s="67"/>
      <c r="G119" s="67"/>
      <c r="H119" s="67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39">
        <v>70100</v>
      </c>
      <c r="C120" s="73" t="s">
        <v>123</v>
      </c>
      <c r="D120" s="172"/>
      <c r="E120" s="67"/>
      <c r="F120" s="67"/>
      <c r="G120" s="67"/>
      <c r="H120" s="67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39">
        <v>70270</v>
      </c>
      <c r="C121" s="73" t="s">
        <v>94</v>
      </c>
      <c r="D121" s="172"/>
      <c r="E121" s="67"/>
      <c r="F121" s="67"/>
      <c r="G121" s="67"/>
      <c r="H121" s="67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43">
        <v>70510</v>
      </c>
      <c r="C122" s="73" t="s">
        <v>95</v>
      </c>
      <c r="D122" s="172"/>
      <c r="E122" s="67"/>
      <c r="F122" s="67"/>
      <c r="G122" s="67"/>
      <c r="H122" s="67"/>
      <c r="I122" s="35"/>
      <c r="J122" s="8"/>
      <c r="K122" s="97"/>
      <c r="L122" s="98"/>
      <c r="M122" s="99"/>
      <c r="N122" s="98"/>
      <c r="O122" s="379"/>
    </row>
    <row r="123" spans="1:15" s="1" customFormat="1" ht="15" customHeight="1" x14ac:dyDescent="0.25">
      <c r="A123" s="9">
        <v>8</v>
      </c>
      <c r="B123" s="43">
        <v>10880</v>
      </c>
      <c r="C123" s="73" t="s">
        <v>112</v>
      </c>
      <c r="D123" s="172"/>
      <c r="E123" s="67"/>
      <c r="F123" s="67"/>
      <c r="G123" s="67"/>
      <c r="H123" s="67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44">
        <v>10890</v>
      </c>
      <c r="C124" s="74" t="s">
        <v>114</v>
      </c>
      <c r="D124" s="75"/>
      <c r="E124" s="68"/>
      <c r="F124" s="68"/>
      <c r="G124" s="68"/>
      <c r="H124" s="69"/>
      <c r="I124" s="62"/>
      <c r="J124" s="8"/>
      <c r="K124" s="106"/>
      <c r="L124" s="107"/>
      <c r="M124" s="108"/>
      <c r="N124" s="170"/>
      <c r="O124" s="109"/>
    </row>
    <row r="125" spans="1:15" ht="15" customHeight="1" x14ac:dyDescent="0.25">
      <c r="A125" s="12"/>
      <c r="B125" s="12"/>
      <c r="C125" s="12"/>
      <c r="D125" s="441" t="s">
        <v>96</v>
      </c>
      <c r="E125" s="441"/>
      <c r="F125" s="441"/>
      <c r="G125" s="441"/>
      <c r="H125" s="441"/>
      <c r="I125" s="33">
        <v>0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E4:H4"/>
    <mergeCell ref="C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J24" sqref="J24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140</v>
      </c>
    </row>
    <row r="2" spans="1:16" ht="18" customHeight="1" x14ac:dyDescent="0.25">
      <c r="A2" s="4"/>
      <c r="B2" s="4"/>
      <c r="C2" s="429" t="s">
        <v>139</v>
      </c>
      <c r="D2" s="429"/>
      <c r="E2" s="16"/>
      <c r="F2" s="16"/>
      <c r="G2" s="16"/>
      <c r="H2" s="16"/>
      <c r="I2" s="19">
        <v>2022</v>
      </c>
      <c r="J2" s="4"/>
      <c r="K2" s="20"/>
      <c r="L2" s="3" t="s">
        <v>142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1"/>
      <c r="L3" s="3" t="s">
        <v>141</v>
      </c>
    </row>
    <row r="4" spans="1:16" ht="18" customHeight="1" thickBot="1" x14ac:dyDescent="0.3">
      <c r="A4" s="432" t="s">
        <v>0</v>
      </c>
      <c r="B4" s="434" t="s">
        <v>1</v>
      </c>
      <c r="C4" s="444" t="s">
        <v>2</v>
      </c>
      <c r="D4" s="446" t="s">
        <v>3</v>
      </c>
      <c r="E4" s="448" t="s">
        <v>4</v>
      </c>
      <c r="F4" s="449"/>
      <c r="G4" s="449"/>
      <c r="H4" s="450"/>
      <c r="I4" s="439" t="s">
        <v>111</v>
      </c>
      <c r="J4" s="4"/>
      <c r="K4" s="6"/>
      <c r="L4" s="3" t="s">
        <v>143</v>
      </c>
    </row>
    <row r="5" spans="1:16" ht="30" customHeight="1" thickBot="1" x14ac:dyDescent="0.3">
      <c r="A5" s="442"/>
      <c r="B5" s="443"/>
      <c r="C5" s="445"/>
      <c r="D5" s="447"/>
      <c r="E5" s="18">
        <v>2</v>
      </c>
      <c r="F5" s="18">
        <v>3</v>
      </c>
      <c r="G5" s="18">
        <v>4</v>
      </c>
      <c r="H5" s="18">
        <v>5</v>
      </c>
      <c r="I5" s="440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1">
        <f>D7+D16+D29+D47+D67+D82+D114</f>
        <v>2</v>
      </c>
      <c r="E6" s="78">
        <v>0</v>
      </c>
      <c r="F6" s="79">
        <v>0</v>
      </c>
      <c r="G6" s="79">
        <f>AVERAGE(G8:G15,G17:G28,G30:G46,G48:G66,G68:G81,G83:G113,G115:G123)</f>
        <v>50</v>
      </c>
      <c r="H6" s="80">
        <f>AVERAGE(H8:H15,H17:H28,H30:H46,H48:H66,H68:H81,H83:H113,H115:H123)</f>
        <v>50</v>
      </c>
      <c r="I6" s="182">
        <v>4.5</v>
      </c>
      <c r="J6" s="8"/>
      <c r="K6" s="410">
        <f>D6</f>
        <v>2</v>
      </c>
      <c r="L6" s="411">
        <f>L7+L16+L29+L47+L67+L82+L114</f>
        <v>2</v>
      </c>
      <c r="M6" s="412">
        <f>H6+G6</f>
        <v>100</v>
      </c>
      <c r="N6" s="411">
        <f>N7+N16+N29+N47+N67+N82+N114</f>
        <v>0</v>
      </c>
      <c r="O6" s="413">
        <f>E6</f>
        <v>0</v>
      </c>
      <c r="P6" s="55"/>
    </row>
    <row r="7" spans="1:16" ht="15" customHeight="1" thickBot="1" x14ac:dyDescent="0.3">
      <c r="A7" s="23"/>
      <c r="B7" s="51"/>
      <c r="C7" s="25" t="s">
        <v>97</v>
      </c>
      <c r="D7" s="173">
        <v>0</v>
      </c>
      <c r="E7" s="54">
        <v>0</v>
      </c>
      <c r="F7" s="54">
        <v>0</v>
      </c>
      <c r="G7" s="54">
        <v>0</v>
      </c>
      <c r="H7" s="54">
        <v>0</v>
      </c>
      <c r="I7" s="53">
        <v>0</v>
      </c>
      <c r="J7" s="8"/>
      <c r="K7" s="406">
        <f t="shared" ref="K7:K67" si="0">D7</f>
        <v>0</v>
      </c>
      <c r="L7" s="407">
        <f>SUM(L8:L15)</f>
        <v>0</v>
      </c>
      <c r="M7" s="408">
        <f>H7+G7</f>
        <v>0</v>
      </c>
      <c r="N7" s="407">
        <f>SUM(N8:N15)</f>
        <v>0</v>
      </c>
      <c r="O7" s="409">
        <f>E7</f>
        <v>0</v>
      </c>
    </row>
    <row r="8" spans="1:16" s="1" customFormat="1" ht="15" customHeight="1" x14ac:dyDescent="0.25">
      <c r="A8" s="11">
        <v>1</v>
      </c>
      <c r="B8" s="158">
        <v>10002</v>
      </c>
      <c r="C8" s="72" t="s">
        <v>6</v>
      </c>
      <c r="D8" s="172"/>
      <c r="E8" s="161"/>
      <c r="F8" s="161"/>
      <c r="G8" s="161"/>
      <c r="H8" s="161"/>
      <c r="I8" s="35"/>
      <c r="J8" s="8"/>
      <c r="K8" s="97"/>
      <c r="L8" s="98"/>
      <c r="M8" s="99"/>
      <c r="N8" s="98"/>
      <c r="O8" s="100"/>
    </row>
    <row r="9" spans="1:16" s="1" customFormat="1" ht="15" customHeight="1" x14ac:dyDescent="0.25">
      <c r="A9" s="9">
        <v>2</v>
      </c>
      <c r="B9" s="158">
        <v>10090</v>
      </c>
      <c r="C9" s="163" t="s">
        <v>8</v>
      </c>
      <c r="D9" s="172"/>
      <c r="E9" s="161"/>
      <c r="F9" s="161"/>
      <c r="G9" s="161"/>
      <c r="H9" s="161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3</v>
      </c>
      <c r="B10" s="158">
        <v>10004</v>
      </c>
      <c r="C10" s="163" t="s">
        <v>7</v>
      </c>
      <c r="D10" s="172"/>
      <c r="E10" s="161"/>
      <c r="F10" s="161"/>
      <c r="G10" s="161"/>
      <c r="H10" s="161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4</v>
      </c>
      <c r="B11" s="158">
        <v>10001</v>
      </c>
      <c r="C11" s="72" t="s">
        <v>5</v>
      </c>
      <c r="D11" s="172"/>
      <c r="E11" s="161"/>
      <c r="F11" s="161"/>
      <c r="G11" s="161"/>
      <c r="H11" s="161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5</v>
      </c>
      <c r="B12" s="158">
        <v>10120</v>
      </c>
      <c r="C12" s="163" t="s">
        <v>9</v>
      </c>
      <c r="D12" s="172"/>
      <c r="E12" s="161"/>
      <c r="F12" s="161"/>
      <c r="G12" s="161"/>
      <c r="H12" s="161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6</v>
      </c>
      <c r="B13" s="158">
        <v>10190</v>
      </c>
      <c r="C13" s="163" t="s">
        <v>10</v>
      </c>
      <c r="D13" s="172"/>
      <c r="E13" s="161"/>
      <c r="F13" s="161"/>
      <c r="G13" s="161"/>
      <c r="H13" s="161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7</v>
      </c>
      <c r="B14" s="158">
        <v>10320</v>
      </c>
      <c r="C14" s="163" t="s">
        <v>11</v>
      </c>
      <c r="D14" s="172"/>
      <c r="E14" s="161"/>
      <c r="F14" s="161"/>
      <c r="G14" s="161"/>
      <c r="H14" s="70"/>
      <c r="I14" s="35"/>
      <c r="J14" s="8"/>
      <c r="K14" s="97"/>
      <c r="L14" s="98"/>
      <c r="M14" s="99"/>
      <c r="N14" s="98"/>
      <c r="O14" s="100"/>
    </row>
    <row r="15" spans="1:16" s="1" customFormat="1" ht="15" customHeight="1" thickBot="1" x14ac:dyDescent="0.3">
      <c r="A15" s="9">
        <v>8</v>
      </c>
      <c r="B15" s="40">
        <v>10860</v>
      </c>
      <c r="C15" s="164" t="s">
        <v>115</v>
      </c>
      <c r="D15" s="174"/>
      <c r="E15" s="143"/>
      <c r="F15" s="143"/>
      <c r="G15" s="143"/>
      <c r="H15" s="144"/>
      <c r="I15" s="57"/>
      <c r="J15" s="8"/>
      <c r="K15" s="101"/>
      <c r="L15" s="102"/>
      <c r="M15" s="103"/>
      <c r="N15" s="102"/>
      <c r="O15" s="104"/>
    </row>
    <row r="16" spans="1:16" s="1" customFormat="1" ht="15" customHeight="1" thickBot="1" x14ac:dyDescent="0.3">
      <c r="A16" s="28"/>
      <c r="B16" s="52"/>
      <c r="C16" s="25" t="s">
        <v>98</v>
      </c>
      <c r="D16" s="175">
        <f>SUM(D17:D28)</f>
        <v>2</v>
      </c>
      <c r="E16" s="30">
        <v>0</v>
      </c>
      <c r="F16" s="30">
        <v>0</v>
      </c>
      <c r="G16" s="30">
        <f t="shared" ref="G16:H16" si="1">AVERAGE(G17:G28)</f>
        <v>50</v>
      </c>
      <c r="H16" s="30">
        <f t="shared" si="1"/>
        <v>50</v>
      </c>
      <c r="I16" s="31">
        <f>AVERAGE(I17:I28)</f>
        <v>4.5</v>
      </c>
      <c r="J16" s="56"/>
      <c r="K16" s="406">
        <f t="shared" si="0"/>
        <v>2</v>
      </c>
      <c r="L16" s="407">
        <f>SUM(L17:L28)</f>
        <v>2</v>
      </c>
      <c r="M16" s="408">
        <f>H16+G16</f>
        <v>100</v>
      </c>
      <c r="N16" s="407">
        <f>SUM(N17:N24)</f>
        <v>0</v>
      </c>
      <c r="O16" s="409">
        <f>E16</f>
        <v>0</v>
      </c>
    </row>
    <row r="17" spans="1:15" s="1" customFormat="1" ht="15" customHeight="1" x14ac:dyDescent="0.25">
      <c r="A17" s="11">
        <v>1</v>
      </c>
      <c r="B17" s="305">
        <v>20040</v>
      </c>
      <c r="C17" s="151" t="s">
        <v>12</v>
      </c>
      <c r="D17" s="176"/>
      <c r="E17" s="154"/>
      <c r="F17" s="154"/>
      <c r="G17" s="154"/>
      <c r="H17" s="154"/>
      <c r="I17" s="58"/>
      <c r="J17" s="8"/>
      <c r="K17" s="93"/>
      <c r="L17" s="94"/>
      <c r="M17" s="95"/>
      <c r="N17" s="94"/>
      <c r="O17" s="96"/>
    </row>
    <row r="18" spans="1:15" s="1" customFormat="1" ht="15" customHeight="1" x14ac:dyDescent="0.25">
      <c r="A18" s="9">
        <v>2</v>
      </c>
      <c r="B18" s="158">
        <v>20061</v>
      </c>
      <c r="C18" s="152" t="s">
        <v>13</v>
      </c>
      <c r="D18" s="172">
        <v>2</v>
      </c>
      <c r="E18" s="161"/>
      <c r="F18" s="161"/>
      <c r="G18" s="161">
        <v>50</v>
      </c>
      <c r="H18" s="161">
        <v>50</v>
      </c>
      <c r="I18" s="35">
        <f t="shared" ref="I18" si="2">(E18*2+F18*3+G18*4+H18*5)/100</f>
        <v>4.5</v>
      </c>
      <c r="J18" s="8"/>
      <c r="K18" s="347">
        <f t="shared" si="0"/>
        <v>2</v>
      </c>
      <c r="L18" s="348">
        <f>M18*K18/100</f>
        <v>2</v>
      </c>
      <c r="M18" s="417">
        <f>H18+G18</f>
        <v>100</v>
      </c>
      <c r="N18" s="348">
        <f>O18*K18/100</f>
        <v>0</v>
      </c>
      <c r="O18" s="405">
        <f>E18</f>
        <v>0</v>
      </c>
    </row>
    <row r="19" spans="1:15" s="1" customFormat="1" ht="15" customHeight="1" x14ac:dyDescent="0.25">
      <c r="A19" s="9">
        <v>3</v>
      </c>
      <c r="B19" s="158">
        <v>21020</v>
      </c>
      <c r="C19" s="152" t="s">
        <v>21</v>
      </c>
      <c r="D19" s="172"/>
      <c r="E19" s="161"/>
      <c r="F19" s="161"/>
      <c r="G19" s="161"/>
      <c r="H19" s="161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4</v>
      </c>
      <c r="B20" s="305">
        <v>20060</v>
      </c>
      <c r="C20" s="151" t="s">
        <v>116</v>
      </c>
      <c r="D20" s="172"/>
      <c r="E20" s="161"/>
      <c r="F20" s="161"/>
      <c r="G20" s="161"/>
      <c r="H20" s="161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5</v>
      </c>
      <c r="B21" s="158">
        <v>20400</v>
      </c>
      <c r="C21" s="153" t="s">
        <v>15</v>
      </c>
      <c r="D21" s="172"/>
      <c r="E21" s="161"/>
      <c r="F21" s="161"/>
      <c r="G21" s="161"/>
      <c r="H21" s="161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6</v>
      </c>
      <c r="B22" s="158">
        <v>20080</v>
      </c>
      <c r="C22" s="152" t="s">
        <v>14</v>
      </c>
      <c r="D22" s="172"/>
      <c r="E22" s="161"/>
      <c r="F22" s="161"/>
      <c r="G22" s="161"/>
      <c r="H22" s="161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7</v>
      </c>
      <c r="B23" s="158">
        <v>20460</v>
      </c>
      <c r="C23" s="152" t="s">
        <v>16</v>
      </c>
      <c r="D23" s="172"/>
      <c r="E23" s="161"/>
      <c r="F23" s="161"/>
      <c r="G23" s="161"/>
      <c r="H23" s="16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8</v>
      </c>
      <c r="B24" s="158">
        <v>20550</v>
      </c>
      <c r="C24" s="152" t="s">
        <v>17</v>
      </c>
      <c r="D24" s="172"/>
      <c r="E24" s="161"/>
      <c r="F24" s="161"/>
      <c r="G24" s="161"/>
      <c r="H24" s="161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9</v>
      </c>
      <c r="B25" s="158">
        <v>20630</v>
      </c>
      <c r="C25" s="152" t="s">
        <v>18</v>
      </c>
      <c r="D25" s="172"/>
      <c r="E25" s="161"/>
      <c r="F25" s="161"/>
      <c r="G25" s="161"/>
      <c r="H25" s="161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10</v>
      </c>
      <c r="B26" s="158">
        <v>20810</v>
      </c>
      <c r="C26" s="152" t="s">
        <v>19</v>
      </c>
      <c r="D26" s="172"/>
      <c r="E26" s="161"/>
      <c r="F26" s="161"/>
      <c r="G26" s="161"/>
      <c r="H26" s="161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11</v>
      </c>
      <c r="B27" s="158">
        <v>20900</v>
      </c>
      <c r="C27" s="152" t="s">
        <v>20</v>
      </c>
      <c r="D27" s="172"/>
      <c r="E27" s="161"/>
      <c r="F27" s="161"/>
      <c r="G27" s="161"/>
      <c r="H27" s="161"/>
      <c r="I27" s="35"/>
      <c r="J27" s="8"/>
      <c r="K27" s="97"/>
      <c r="L27" s="98"/>
      <c r="M27" s="99"/>
      <c r="N27" s="98"/>
      <c r="O27" s="100"/>
    </row>
    <row r="28" spans="1:15" s="1" customFormat="1" ht="15" customHeight="1" thickBot="1" x14ac:dyDescent="0.3">
      <c r="A28" s="9">
        <v>12</v>
      </c>
      <c r="B28" s="158">
        <v>21350</v>
      </c>
      <c r="C28" s="152" t="s">
        <v>22</v>
      </c>
      <c r="D28" s="174"/>
      <c r="E28" s="143"/>
      <c r="F28" s="143"/>
      <c r="G28" s="143"/>
      <c r="H28" s="144"/>
      <c r="I28" s="35"/>
      <c r="J28" s="8"/>
      <c r="K28" s="101"/>
      <c r="L28" s="102"/>
      <c r="M28" s="103"/>
      <c r="N28" s="102"/>
      <c r="O28" s="104"/>
    </row>
    <row r="29" spans="1:15" s="1" customFormat="1" ht="15" customHeight="1" thickBot="1" x14ac:dyDescent="0.3">
      <c r="A29" s="28"/>
      <c r="B29" s="51"/>
      <c r="C29" s="25" t="s">
        <v>99</v>
      </c>
      <c r="D29" s="175">
        <v>0</v>
      </c>
      <c r="E29" s="63">
        <v>0</v>
      </c>
      <c r="F29" s="30">
        <v>0</v>
      </c>
      <c r="G29" s="30">
        <v>0</v>
      </c>
      <c r="H29" s="30">
        <v>0</v>
      </c>
      <c r="I29" s="64">
        <v>0</v>
      </c>
      <c r="J29" s="8"/>
      <c r="K29" s="406">
        <f t="shared" si="0"/>
        <v>0</v>
      </c>
      <c r="L29" s="407">
        <f>SUM(L30:L46)</f>
        <v>0</v>
      </c>
      <c r="M29" s="408">
        <f>H29+G29</f>
        <v>0</v>
      </c>
      <c r="N29" s="407">
        <f>SUM(N30:N37)</f>
        <v>0</v>
      </c>
      <c r="O29" s="409">
        <f>E29</f>
        <v>0</v>
      </c>
    </row>
    <row r="30" spans="1:15" s="1" customFormat="1" ht="15" customHeight="1" x14ac:dyDescent="0.25">
      <c r="A30" s="11">
        <v>1</v>
      </c>
      <c r="B30" s="305">
        <v>30070</v>
      </c>
      <c r="C30" s="151" t="s">
        <v>24</v>
      </c>
      <c r="D30" s="176"/>
      <c r="E30" s="154"/>
      <c r="F30" s="154"/>
      <c r="G30" s="154"/>
      <c r="H30" s="154"/>
      <c r="I30" s="58"/>
      <c r="J30" s="8"/>
      <c r="K30" s="93"/>
      <c r="L30" s="94"/>
      <c r="M30" s="95"/>
      <c r="N30" s="94"/>
      <c r="O30" s="96"/>
    </row>
    <row r="31" spans="1:15" s="1" customFormat="1" ht="15" customHeight="1" x14ac:dyDescent="0.25">
      <c r="A31" s="9">
        <v>2</v>
      </c>
      <c r="B31" s="158">
        <v>30480</v>
      </c>
      <c r="C31" s="152" t="s">
        <v>117</v>
      </c>
      <c r="D31" s="172"/>
      <c r="E31" s="161"/>
      <c r="F31" s="161"/>
      <c r="G31" s="161"/>
      <c r="H31" s="161"/>
      <c r="I31" s="35"/>
      <c r="J31" s="8"/>
      <c r="K31" s="97"/>
      <c r="L31" s="98"/>
      <c r="M31" s="99"/>
      <c r="N31" s="98"/>
      <c r="O31" s="100"/>
    </row>
    <row r="32" spans="1:15" s="1" customFormat="1" ht="15" customHeight="1" x14ac:dyDescent="0.25">
      <c r="A32" s="9">
        <v>3</v>
      </c>
      <c r="B32" s="158">
        <v>30460</v>
      </c>
      <c r="C32" s="152" t="s">
        <v>29</v>
      </c>
      <c r="D32" s="172"/>
      <c r="E32" s="161"/>
      <c r="F32" s="161"/>
      <c r="G32" s="161"/>
      <c r="H32" s="161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4</v>
      </c>
      <c r="B33" s="158">
        <v>30030</v>
      </c>
      <c r="C33" s="152" t="s">
        <v>23</v>
      </c>
      <c r="D33" s="172"/>
      <c r="E33" s="161"/>
      <c r="F33" s="161"/>
      <c r="G33" s="161"/>
      <c r="H33" s="16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5</v>
      </c>
      <c r="B34" s="158">
        <v>31000</v>
      </c>
      <c r="C34" s="152" t="s">
        <v>37</v>
      </c>
      <c r="D34" s="172"/>
      <c r="E34" s="161"/>
      <c r="F34" s="161"/>
      <c r="G34" s="161"/>
      <c r="H34" s="161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6</v>
      </c>
      <c r="B35" s="158">
        <v>30130</v>
      </c>
      <c r="C35" s="152" t="s">
        <v>25</v>
      </c>
      <c r="D35" s="172"/>
      <c r="E35" s="161"/>
      <c r="F35" s="161"/>
      <c r="G35" s="161"/>
      <c r="H35" s="161"/>
      <c r="I35" s="35"/>
      <c r="J35" s="8"/>
      <c r="K35" s="97"/>
      <c r="L35" s="98"/>
      <c r="M35" s="99"/>
      <c r="N35" s="110"/>
      <c r="O35" s="100"/>
    </row>
    <row r="36" spans="1:15" s="1" customFormat="1" ht="15" customHeight="1" x14ac:dyDescent="0.25">
      <c r="A36" s="9">
        <v>7</v>
      </c>
      <c r="B36" s="158">
        <v>30160</v>
      </c>
      <c r="C36" s="152" t="s">
        <v>26</v>
      </c>
      <c r="D36" s="172"/>
      <c r="E36" s="161"/>
      <c r="F36" s="161"/>
      <c r="G36" s="161"/>
      <c r="H36" s="161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8</v>
      </c>
      <c r="B37" s="158">
        <v>30310</v>
      </c>
      <c r="C37" s="152" t="s">
        <v>27</v>
      </c>
      <c r="D37" s="172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9</v>
      </c>
      <c r="B38" s="158">
        <v>30440</v>
      </c>
      <c r="C38" s="152" t="s">
        <v>28</v>
      </c>
      <c r="D38" s="172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10</v>
      </c>
      <c r="B39" s="158">
        <v>30500</v>
      </c>
      <c r="C39" s="152" t="s">
        <v>30</v>
      </c>
      <c r="D39" s="172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11</v>
      </c>
      <c r="B40" s="158">
        <v>30530</v>
      </c>
      <c r="C40" s="152" t="s">
        <v>31</v>
      </c>
      <c r="D40" s="172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12</v>
      </c>
      <c r="B41" s="158">
        <v>30640</v>
      </c>
      <c r="C41" s="152" t="s">
        <v>32</v>
      </c>
      <c r="D41" s="172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13</v>
      </c>
      <c r="B42" s="158">
        <v>30650</v>
      </c>
      <c r="C42" s="152" t="s">
        <v>33</v>
      </c>
      <c r="D42" s="172"/>
      <c r="E42" s="161"/>
      <c r="F42" s="161"/>
      <c r="G42" s="161"/>
      <c r="H42" s="161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9">
        <v>14</v>
      </c>
      <c r="B43" s="305">
        <v>30790</v>
      </c>
      <c r="C43" s="152" t="s">
        <v>34</v>
      </c>
      <c r="D43" s="172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9">
        <v>15</v>
      </c>
      <c r="B44" s="158">
        <v>30880</v>
      </c>
      <c r="C44" s="151" t="s">
        <v>35</v>
      </c>
      <c r="D44" s="172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9">
        <v>16</v>
      </c>
      <c r="B45" s="158">
        <v>30940</v>
      </c>
      <c r="C45" s="152" t="s">
        <v>36</v>
      </c>
      <c r="D45" s="172"/>
      <c r="E45" s="161"/>
      <c r="F45" s="161"/>
      <c r="G45" s="161"/>
      <c r="H45" s="161"/>
      <c r="I45" s="35"/>
      <c r="J45" s="8"/>
      <c r="K45" s="97"/>
      <c r="L45" s="98"/>
      <c r="M45" s="99"/>
      <c r="N45" s="98"/>
      <c r="O45" s="100"/>
    </row>
    <row r="46" spans="1:15" s="1" customFormat="1" ht="15" customHeight="1" thickBot="1" x14ac:dyDescent="0.3">
      <c r="A46" s="9">
        <v>17</v>
      </c>
      <c r="B46" s="127">
        <v>31480</v>
      </c>
      <c r="C46" s="152" t="s">
        <v>38</v>
      </c>
      <c r="D46" s="174"/>
      <c r="E46" s="143"/>
      <c r="F46" s="143"/>
      <c r="G46" s="143"/>
      <c r="H46" s="144"/>
      <c r="I46" s="35"/>
      <c r="J46" s="8"/>
      <c r="K46" s="101"/>
      <c r="L46" s="102"/>
      <c r="M46" s="103"/>
      <c r="N46" s="102"/>
      <c r="O46" s="104"/>
    </row>
    <row r="47" spans="1:15" s="1" customFormat="1" ht="15" customHeight="1" thickBot="1" x14ac:dyDescent="0.3">
      <c r="A47" s="28"/>
      <c r="B47" s="51"/>
      <c r="C47" s="32" t="s">
        <v>100</v>
      </c>
      <c r="D47" s="175">
        <v>0</v>
      </c>
      <c r="E47" s="30">
        <v>0</v>
      </c>
      <c r="F47" s="65">
        <v>0</v>
      </c>
      <c r="G47" s="30">
        <v>0</v>
      </c>
      <c r="H47" s="30">
        <v>0</v>
      </c>
      <c r="I47" s="64">
        <v>0</v>
      </c>
      <c r="J47" s="8"/>
      <c r="K47" s="406">
        <f t="shared" si="0"/>
        <v>0</v>
      </c>
      <c r="L47" s="407">
        <f>SUM(L48:L66)</f>
        <v>0</v>
      </c>
      <c r="M47" s="408">
        <f>H47+G47</f>
        <v>0</v>
      </c>
      <c r="N47" s="407">
        <f>SUM(N48:N55)</f>
        <v>0</v>
      </c>
      <c r="O47" s="409">
        <f>E47</f>
        <v>0</v>
      </c>
    </row>
    <row r="48" spans="1:15" s="1" customFormat="1" ht="15" customHeight="1" x14ac:dyDescent="0.25">
      <c r="A48" s="11">
        <v>1</v>
      </c>
      <c r="B48" s="305">
        <v>40010</v>
      </c>
      <c r="C48" s="151" t="s">
        <v>118</v>
      </c>
      <c r="D48" s="176"/>
      <c r="E48" s="154"/>
      <c r="F48" s="154"/>
      <c r="G48" s="154"/>
      <c r="H48" s="154"/>
      <c r="I48" s="58"/>
      <c r="J48" s="8"/>
      <c r="K48" s="93"/>
      <c r="L48" s="94"/>
      <c r="M48" s="95"/>
      <c r="N48" s="94"/>
      <c r="O48" s="96"/>
    </row>
    <row r="49" spans="1:15" s="1" customFormat="1" ht="15" customHeight="1" x14ac:dyDescent="0.25">
      <c r="A49" s="9">
        <v>2</v>
      </c>
      <c r="B49" s="158">
        <v>40030</v>
      </c>
      <c r="C49" s="152" t="s">
        <v>124</v>
      </c>
      <c r="D49" s="172"/>
      <c r="E49" s="161"/>
      <c r="F49" s="161"/>
      <c r="G49" s="161"/>
      <c r="H49" s="161"/>
      <c r="I49" s="35"/>
      <c r="J49" s="8"/>
      <c r="K49" s="97"/>
      <c r="L49" s="98"/>
      <c r="M49" s="99"/>
      <c r="N49" s="98"/>
      <c r="O49" s="100"/>
    </row>
    <row r="50" spans="1:15" s="1" customFormat="1" ht="15" customHeight="1" x14ac:dyDescent="0.25">
      <c r="A50" s="9">
        <v>3</v>
      </c>
      <c r="B50" s="158">
        <v>40410</v>
      </c>
      <c r="C50" s="152" t="s">
        <v>48</v>
      </c>
      <c r="D50" s="172"/>
      <c r="E50" s="161"/>
      <c r="F50" s="161"/>
      <c r="G50" s="161"/>
      <c r="H50" s="161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4</v>
      </c>
      <c r="B51" s="158">
        <v>40011</v>
      </c>
      <c r="C51" s="152" t="s">
        <v>39</v>
      </c>
      <c r="D51" s="172"/>
      <c r="E51" s="161"/>
      <c r="F51" s="161"/>
      <c r="G51" s="161"/>
      <c r="H51" s="161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5</v>
      </c>
      <c r="B52" s="158">
        <v>40080</v>
      </c>
      <c r="C52" s="152" t="s">
        <v>41</v>
      </c>
      <c r="D52" s="172"/>
      <c r="E52" s="161"/>
      <c r="F52" s="161"/>
      <c r="G52" s="161"/>
      <c r="H52" s="161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6</v>
      </c>
      <c r="B53" s="158">
        <v>40100</v>
      </c>
      <c r="C53" s="152" t="s">
        <v>42</v>
      </c>
      <c r="D53" s="172"/>
      <c r="E53" s="161"/>
      <c r="F53" s="161"/>
      <c r="G53" s="161"/>
      <c r="H53" s="161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7</v>
      </c>
      <c r="B54" s="158">
        <v>40020</v>
      </c>
      <c r="C54" s="152" t="s">
        <v>119</v>
      </c>
      <c r="D54" s="172"/>
      <c r="E54" s="161"/>
      <c r="F54" s="161"/>
      <c r="G54" s="161"/>
      <c r="H54" s="161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8</v>
      </c>
      <c r="B55" s="158">
        <v>40031</v>
      </c>
      <c r="C55" s="153" t="s">
        <v>40</v>
      </c>
      <c r="D55" s="172"/>
      <c r="E55" s="161"/>
      <c r="F55" s="161"/>
      <c r="G55" s="161"/>
      <c r="H55" s="161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9</v>
      </c>
      <c r="B56" s="158">
        <v>40210</v>
      </c>
      <c r="C56" s="153" t="s">
        <v>44</v>
      </c>
      <c r="D56" s="172"/>
      <c r="E56" s="161"/>
      <c r="F56" s="161"/>
      <c r="G56" s="161"/>
      <c r="H56" s="161"/>
      <c r="I56" s="35"/>
      <c r="J56" s="8"/>
      <c r="K56" s="97"/>
      <c r="L56" s="98"/>
      <c r="M56" s="99"/>
      <c r="N56" s="110"/>
      <c r="O56" s="100"/>
    </row>
    <row r="57" spans="1:15" s="1" customFormat="1" ht="15" customHeight="1" x14ac:dyDescent="0.25">
      <c r="A57" s="9">
        <v>10</v>
      </c>
      <c r="B57" s="305">
        <v>40300</v>
      </c>
      <c r="C57" s="50" t="s">
        <v>45</v>
      </c>
      <c r="D57" s="172"/>
      <c r="E57" s="161"/>
      <c r="F57" s="161"/>
      <c r="G57" s="161"/>
      <c r="H57" s="161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11</v>
      </c>
      <c r="B58" s="158">
        <v>40360</v>
      </c>
      <c r="C58" s="152" t="s">
        <v>46</v>
      </c>
      <c r="D58" s="172"/>
      <c r="E58" s="161"/>
      <c r="F58" s="161"/>
      <c r="G58" s="161"/>
      <c r="H58" s="161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12</v>
      </c>
      <c r="B59" s="158">
        <v>40390</v>
      </c>
      <c r="C59" s="152" t="s">
        <v>47</v>
      </c>
      <c r="D59" s="172"/>
      <c r="E59" s="161"/>
      <c r="F59" s="161"/>
      <c r="G59" s="161"/>
      <c r="H59" s="161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13</v>
      </c>
      <c r="B60" s="158">
        <v>40720</v>
      </c>
      <c r="C60" s="152" t="s">
        <v>120</v>
      </c>
      <c r="D60" s="172"/>
      <c r="E60" s="161"/>
      <c r="F60" s="161"/>
      <c r="G60" s="161"/>
      <c r="H60" s="161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14</v>
      </c>
      <c r="B61" s="158">
        <v>40730</v>
      </c>
      <c r="C61" s="152" t="s">
        <v>49</v>
      </c>
      <c r="D61" s="172"/>
      <c r="E61" s="161"/>
      <c r="F61" s="161"/>
      <c r="G61" s="161"/>
      <c r="H61" s="161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15</v>
      </c>
      <c r="B62" s="158">
        <v>40820</v>
      </c>
      <c r="C62" s="152" t="s">
        <v>50</v>
      </c>
      <c r="D62" s="172"/>
      <c r="E62" s="161"/>
      <c r="F62" s="161"/>
      <c r="G62" s="161"/>
      <c r="H62" s="161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16</v>
      </c>
      <c r="B63" s="158">
        <v>40840</v>
      </c>
      <c r="C63" s="152" t="s">
        <v>51</v>
      </c>
      <c r="D63" s="172"/>
      <c r="E63" s="161"/>
      <c r="F63" s="161"/>
      <c r="G63" s="161"/>
      <c r="H63" s="161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17</v>
      </c>
      <c r="B64" s="158">
        <v>40950</v>
      </c>
      <c r="C64" s="152" t="s">
        <v>52</v>
      </c>
      <c r="D64" s="172"/>
      <c r="E64" s="161"/>
      <c r="F64" s="161"/>
      <c r="G64" s="161"/>
      <c r="H64" s="161"/>
      <c r="I64" s="35"/>
      <c r="J64" s="8"/>
      <c r="K64" s="97"/>
      <c r="L64" s="98"/>
      <c r="M64" s="99"/>
      <c r="N64" s="110"/>
      <c r="O64" s="100"/>
    </row>
    <row r="65" spans="1:15" s="1" customFormat="1" ht="15" customHeight="1" x14ac:dyDescent="0.25">
      <c r="A65" s="9">
        <v>18</v>
      </c>
      <c r="B65" s="158">
        <v>40990</v>
      </c>
      <c r="C65" s="152" t="s">
        <v>53</v>
      </c>
      <c r="D65" s="172"/>
      <c r="E65" s="161"/>
      <c r="F65" s="161"/>
      <c r="G65" s="161"/>
      <c r="H65" s="70"/>
      <c r="I65" s="35"/>
      <c r="J65" s="8"/>
      <c r="K65" s="97"/>
      <c r="L65" s="98"/>
      <c r="M65" s="99"/>
      <c r="N65" s="98"/>
      <c r="O65" s="100"/>
    </row>
    <row r="66" spans="1:15" s="1" customFormat="1" ht="15" customHeight="1" thickBot="1" x14ac:dyDescent="0.3">
      <c r="A66" s="10">
        <v>19</v>
      </c>
      <c r="B66" s="139">
        <v>40133</v>
      </c>
      <c r="C66" s="48" t="s">
        <v>43</v>
      </c>
      <c r="D66" s="174"/>
      <c r="E66" s="143"/>
      <c r="F66" s="143"/>
      <c r="G66" s="143"/>
      <c r="H66" s="144"/>
      <c r="I66" s="57"/>
      <c r="J66" s="8"/>
      <c r="K66" s="101"/>
      <c r="L66" s="102"/>
      <c r="M66" s="103"/>
      <c r="N66" s="102"/>
      <c r="O66" s="104"/>
    </row>
    <row r="67" spans="1:15" s="1" customFormat="1" ht="15" customHeight="1" thickBot="1" x14ac:dyDescent="0.3">
      <c r="A67" s="28"/>
      <c r="B67" s="51"/>
      <c r="C67" s="25" t="s">
        <v>101</v>
      </c>
      <c r="D67" s="175">
        <v>0</v>
      </c>
      <c r="E67" s="30">
        <v>0</v>
      </c>
      <c r="F67" s="30">
        <v>0</v>
      </c>
      <c r="G67" s="30">
        <v>0</v>
      </c>
      <c r="H67" s="30">
        <v>0</v>
      </c>
      <c r="I67" s="31">
        <v>0</v>
      </c>
      <c r="J67" s="8"/>
      <c r="K67" s="406">
        <f t="shared" si="0"/>
        <v>0</v>
      </c>
      <c r="L67" s="407">
        <f>SUM(L68:L81)</f>
        <v>0</v>
      </c>
      <c r="M67" s="408">
        <f>H67+G67</f>
        <v>0</v>
      </c>
      <c r="N67" s="407">
        <f>SUM(N68:N75)</f>
        <v>0</v>
      </c>
      <c r="O67" s="409">
        <f>E67</f>
        <v>0</v>
      </c>
    </row>
    <row r="68" spans="1:15" s="1" customFormat="1" ht="15" customHeight="1" x14ac:dyDescent="0.25">
      <c r="A68" s="11">
        <v>1</v>
      </c>
      <c r="B68" s="305">
        <v>50040</v>
      </c>
      <c r="C68" s="151" t="s">
        <v>55</v>
      </c>
      <c r="D68" s="176"/>
      <c r="E68" s="154"/>
      <c r="F68" s="154"/>
      <c r="G68" s="154"/>
      <c r="H68" s="154"/>
      <c r="I68" s="58"/>
      <c r="J68" s="8"/>
      <c r="K68" s="93"/>
      <c r="L68" s="94"/>
      <c r="M68" s="95"/>
      <c r="N68" s="94"/>
      <c r="O68" s="96"/>
    </row>
    <row r="69" spans="1:15" s="1" customFormat="1" ht="15" customHeight="1" x14ac:dyDescent="0.25">
      <c r="A69" s="9">
        <v>2</v>
      </c>
      <c r="B69" s="158">
        <v>50003</v>
      </c>
      <c r="C69" s="152" t="s">
        <v>54</v>
      </c>
      <c r="D69" s="172"/>
      <c r="E69" s="161"/>
      <c r="F69" s="161"/>
      <c r="G69" s="161"/>
      <c r="H69" s="161"/>
      <c r="I69" s="35"/>
      <c r="J69" s="8"/>
      <c r="K69" s="97"/>
      <c r="L69" s="98"/>
      <c r="M69" s="99"/>
      <c r="N69" s="98"/>
      <c r="O69" s="100"/>
    </row>
    <row r="70" spans="1:15" s="1" customFormat="1" ht="15" customHeight="1" x14ac:dyDescent="0.25">
      <c r="A70" s="9">
        <v>3</v>
      </c>
      <c r="B70" s="158">
        <v>50060</v>
      </c>
      <c r="C70" s="152" t="s">
        <v>57</v>
      </c>
      <c r="D70" s="172"/>
      <c r="E70" s="161"/>
      <c r="F70" s="161"/>
      <c r="G70" s="161"/>
      <c r="H70" s="161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4</v>
      </c>
      <c r="B71" s="158">
        <v>50170</v>
      </c>
      <c r="C71" s="152" t="s">
        <v>58</v>
      </c>
      <c r="D71" s="172"/>
      <c r="E71" s="161"/>
      <c r="F71" s="161"/>
      <c r="G71" s="161"/>
      <c r="H71" s="161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5</v>
      </c>
      <c r="B72" s="158">
        <v>50230</v>
      </c>
      <c r="C72" s="152" t="s">
        <v>59</v>
      </c>
      <c r="D72" s="172"/>
      <c r="E72" s="161"/>
      <c r="F72" s="161"/>
      <c r="G72" s="161"/>
      <c r="H72" s="161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6</v>
      </c>
      <c r="B73" s="158">
        <v>50340</v>
      </c>
      <c r="C73" s="152" t="s">
        <v>60</v>
      </c>
      <c r="D73" s="172"/>
      <c r="E73" s="161"/>
      <c r="F73" s="161"/>
      <c r="G73" s="161"/>
      <c r="H73" s="161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7</v>
      </c>
      <c r="B74" s="158">
        <v>50420</v>
      </c>
      <c r="C74" s="152" t="s">
        <v>61</v>
      </c>
      <c r="D74" s="172"/>
      <c r="E74" s="161"/>
      <c r="F74" s="161"/>
      <c r="G74" s="161"/>
      <c r="H74" s="161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8</v>
      </c>
      <c r="B75" s="305">
        <v>50450</v>
      </c>
      <c r="C75" s="151" t="s">
        <v>62</v>
      </c>
      <c r="D75" s="172"/>
      <c r="E75" s="161"/>
      <c r="F75" s="161"/>
      <c r="G75" s="161"/>
      <c r="H75" s="161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9</v>
      </c>
      <c r="B76" s="158">
        <v>50620</v>
      </c>
      <c r="C76" s="152" t="s">
        <v>63</v>
      </c>
      <c r="D76" s="172"/>
      <c r="E76" s="161"/>
      <c r="F76" s="161"/>
      <c r="G76" s="161"/>
      <c r="H76" s="161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10</v>
      </c>
      <c r="B77" s="158">
        <v>50760</v>
      </c>
      <c r="C77" s="152" t="s">
        <v>64</v>
      </c>
      <c r="D77" s="172"/>
      <c r="E77" s="161"/>
      <c r="F77" s="161"/>
      <c r="G77" s="161"/>
      <c r="H77" s="161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11</v>
      </c>
      <c r="B78" s="158">
        <v>50780</v>
      </c>
      <c r="C78" s="152" t="s">
        <v>65</v>
      </c>
      <c r="D78" s="172"/>
      <c r="E78" s="161"/>
      <c r="F78" s="161"/>
      <c r="G78" s="161"/>
      <c r="H78" s="161"/>
      <c r="I78" s="35"/>
      <c r="J78" s="8"/>
      <c r="K78" s="97"/>
      <c r="L78" s="98"/>
      <c r="M78" s="99"/>
      <c r="N78" s="110"/>
      <c r="O78" s="100"/>
    </row>
    <row r="79" spans="1:15" s="1" customFormat="1" ht="15" customHeight="1" x14ac:dyDescent="0.25">
      <c r="A79" s="9">
        <v>12</v>
      </c>
      <c r="B79" s="158">
        <v>50930</v>
      </c>
      <c r="C79" s="152" t="s">
        <v>66</v>
      </c>
      <c r="D79" s="172"/>
      <c r="E79" s="161"/>
      <c r="F79" s="161"/>
      <c r="G79" s="161"/>
      <c r="H79" s="161"/>
      <c r="I79" s="35"/>
      <c r="J79" s="8"/>
      <c r="K79" s="97"/>
      <c r="L79" s="98"/>
      <c r="M79" s="99"/>
      <c r="N79" s="98"/>
      <c r="O79" s="100"/>
    </row>
    <row r="80" spans="1:15" s="1" customFormat="1" ht="15" customHeight="1" x14ac:dyDescent="0.25">
      <c r="A80" s="9">
        <v>13</v>
      </c>
      <c r="B80" s="139">
        <v>51370</v>
      </c>
      <c r="C80" s="152" t="s">
        <v>67</v>
      </c>
      <c r="D80" s="177"/>
      <c r="E80" s="81"/>
      <c r="F80" s="81"/>
      <c r="G80" s="81"/>
      <c r="H80" s="82"/>
      <c r="I80" s="35"/>
      <c r="J80" s="8"/>
      <c r="K80" s="97"/>
      <c r="L80" s="98"/>
      <c r="M80" s="99"/>
      <c r="N80" s="98"/>
      <c r="O80" s="100"/>
    </row>
    <row r="81" spans="1:15" s="1" customFormat="1" ht="15" customHeight="1" thickBot="1" x14ac:dyDescent="0.3">
      <c r="A81" s="9">
        <v>14</v>
      </c>
      <c r="B81" s="139">
        <v>51580</v>
      </c>
      <c r="C81" s="152" t="s">
        <v>125</v>
      </c>
      <c r="D81" s="174"/>
      <c r="E81" s="143"/>
      <c r="F81" s="143"/>
      <c r="G81" s="143"/>
      <c r="H81" s="144"/>
      <c r="I81" s="35"/>
      <c r="J81" s="8"/>
      <c r="K81" s="101"/>
      <c r="L81" s="102"/>
      <c r="M81" s="103"/>
      <c r="N81" s="183"/>
      <c r="O81" s="104"/>
    </row>
    <row r="82" spans="1:15" s="1" customFormat="1" ht="15" customHeight="1" thickBot="1" x14ac:dyDescent="0.3">
      <c r="A82" s="28"/>
      <c r="B82" s="51"/>
      <c r="C82" s="32" t="s">
        <v>102</v>
      </c>
      <c r="D82" s="175">
        <v>0</v>
      </c>
      <c r="E82" s="30">
        <v>0</v>
      </c>
      <c r="F82" s="30">
        <v>0</v>
      </c>
      <c r="G82" s="30">
        <v>0</v>
      </c>
      <c r="H82" s="30">
        <v>0</v>
      </c>
      <c r="I82" s="31">
        <v>0</v>
      </c>
      <c r="J82" s="8"/>
      <c r="K82" s="406">
        <f t="shared" ref="K82:K114" si="3">D82</f>
        <v>0</v>
      </c>
      <c r="L82" s="407">
        <f>SUM(L83:L113)</f>
        <v>0</v>
      </c>
      <c r="M82" s="408">
        <f>H82+G82</f>
        <v>0</v>
      </c>
      <c r="N82" s="407">
        <f>SUM(N83:N90)</f>
        <v>0</v>
      </c>
      <c r="O82" s="409">
        <f>E82</f>
        <v>0</v>
      </c>
    </row>
    <row r="83" spans="1:15" s="1" customFormat="1" ht="15" customHeight="1" x14ac:dyDescent="0.25">
      <c r="A83" s="11">
        <v>1</v>
      </c>
      <c r="B83" s="305">
        <v>60010</v>
      </c>
      <c r="C83" s="151" t="s">
        <v>121</v>
      </c>
      <c r="D83" s="176"/>
      <c r="E83" s="154"/>
      <c r="F83" s="154"/>
      <c r="G83" s="154"/>
      <c r="H83" s="154"/>
      <c r="I83" s="58"/>
      <c r="J83" s="8"/>
      <c r="K83" s="93"/>
      <c r="L83" s="94"/>
      <c r="M83" s="95"/>
      <c r="N83" s="94"/>
      <c r="O83" s="96"/>
    </row>
    <row r="84" spans="1:15" s="1" customFormat="1" ht="15" customHeight="1" x14ac:dyDescent="0.25">
      <c r="A84" s="9">
        <v>2</v>
      </c>
      <c r="B84" s="158">
        <v>60020</v>
      </c>
      <c r="C84" s="152" t="s">
        <v>69</v>
      </c>
      <c r="D84" s="172"/>
      <c r="E84" s="161"/>
      <c r="F84" s="161"/>
      <c r="G84" s="161"/>
      <c r="H84" s="161"/>
      <c r="I84" s="35"/>
      <c r="J84" s="8"/>
      <c r="K84" s="97"/>
      <c r="L84" s="98"/>
      <c r="M84" s="99"/>
      <c r="N84" s="98"/>
      <c r="O84" s="100"/>
    </row>
    <row r="85" spans="1:15" s="1" customFormat="1" ht="15" customHeight="1" x14ac:dyDescent="0.25">
      <c r="A85" s="9">
        <v>3</v>
      </c>
      <c r="B85" s="158">
        <v>60050</v>
      </c>
      <c r="C85" s="152" t="s">
        <v>70</v>
      </c>
      <c r="D85" s="172"/>
      <c r="E85" s="161"/>
      <c r="F85" s="161"/>
      <c r="G85" s="161"/>
      <c r="H85" s="161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4</v>
      </c>
      <c r="B86" s="158">
        <v>60070</v>
      </c>
      <c r="C86" s="152" t="s">
        <v>71</v>
      </c>
      <c r="D86" s="172"/>
      <c r="E86" s="161"/>
      <c r="F86" s="161"/>
      <c r="G86" s="161"/>
      <c r="H86" s="161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5</v>
      </c>
      <c r="B87" s="158">
        <v>60180</v>
      </c>
      <c r="C87" s="152" t="s">
        <v>72</v>
      </c>
      <c r="D87" s="172"/>
      <c r="E87" s="161"/>
      <c r="F87" s="161"/>
      <c r="G87" s="161"/>
      <c r="H87" s="161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6</v>
      </c>
      <c r="B88" s="158">
        <v>60240</v>
      </c>
      <c r="C88" s="152" t="s">
        <v>73</v>
      </c>
      <c r="D88" s="172"/>
      <c r="E88" s="161"/>
      <c r="F88" s="161"/>
      <c r="G88" s="161"/>
      <c r="H88" s="161"/>
      <c r="I88" s="35"/>
      <c r="J88" s="8"/>
      <c r="K88" s="97"/>
      <c r="L88" s="98"/>
      <c r="M88" s="99"/>
      <c r="N88" s="110"/>
      <c r="O88" s="100"/>
    </row>
    <row r="89" spans="1:15" s="1" customFormat="1" ht="15" customHeight="1" x14ac:dyDescent="0.25">
      <c r="A89" s="9">
        <v>7</v>
      </c>
      <c r="B89" s="158">
        <v>60560</v>
      </c>
      <c r="C89" s="152" t="s">
        <v>74</v>
      </c>
      <c r="D89" s="172"/>
      <c r="E89" s="161"/>
      <c r="F89" s="161"/>
      <c r="G89" s="161"/>
      <c r="H89" s="161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8</v>
      </c>
      <c r="B90" s="158">
        <v>60660</v>
      </c>
      <c r="C90" s="152" t="s">
        <v>75</v>
      </c>
      <c r="D90" s="172"/>
      <c r="E90" s="161"/>
      <c r="F90" s="161"/>
      <c r="G90" s="161"/>
      <c r="H90" s="161"/>
      <c r="I90" s="35"/>
      <c r="J90" s="8"/>
      <c r="K90" s="97"/>
      <c r="L90" s="98"/>
      <c r="M90" s="99"/>
      <c r="N90" s="110"/>
      <c r="O90" s="100"/>
    </row>
    <row r="91" spans="1:15" s="1" customFormat="1" ht="15" customHeight="1" x14ac:dyDescent="0.25">
      <c r="A91" s="9">
        <v>9</v>
      </c>
      <c r="B91" s="158">
        <v>60001</v>
      </c>
      <c r="C91" s="152" t="s">
        <v>68</v>
      </c>
      <c r="D91" s="172"/>
      <c r="E91" s="161"/>
      <c r="F91" s="161"/>
      <c r="G91" s="161"/>
      <c r="H91" s="161"/>
      <c r="I91" s="35"/>
      <c r="J91" s="8"/>
      <c r="K91" s="97"/>
      <c r="L91" s="98"/>
      <c r="M91" s="99"/>
      <c r="N91" s="110"/>
      <c r="O91" s="100"/>
    </row>
    <row r="92" spans="1:15" s="1" customFormat="1" ht="15" customHeight="1" x14ac:dyDescent="0.25">
      <c r="A92" s="9">
        <v>10</v>
      </c>
      <c r="B92" s="158">
        <v>60701</v>
      </c>
      <c r="C92" s="152" t="s">
        <v>76</v>
      </c>
      <c r="D92" s="172"/>
      <c r="E92" s="161"/>
      <c r="F92" s="161"/>
      <c r="G92" s="161"/>
      <c r="H92" s="161"/>
      <c r="I92" s="35"/>
      <c r="J92" s="8"/>
      <c r="K92" s="97"/>
      <c r="L92" s="98"/>
      <c r="M92" s="99"/>
      <c r="N92" s="98"/>
      <c r="O92" s="100"/>
    </row>
    <row r="93" spans="1:15" s="1" customFormat="1" ht="15" customHeight="1" x14ac:dyDescent="0.25">
      <c r="A93" s="9">
        <v>11</v>
      </c>
      <c r="B93" s="158">
        <v>60850</v>
      </c>
      <c r="C93" s="153" t="s">
        <v>77</v>
      </c>
      <c r="D93" s="172"/>
      <c r="E93" s="161"/>
      <c r="F93" s="161"/>
      <c r="G93" s="161"/>
      <c r="H93" s="161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12</v>
      </c>
      <c r="B94" s="158">
        <v>60910</v>
      </c>
      <c r="C94" s="152" t="s">
        <v>78</v>
      </c>
      <c r="D94" s="172"/>
      <c r="E94" s="161"/>
      <c r="F94" s="161"/>
      <c r="G94" s="161"/>
      <c r="H94" s="161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13</v>
      </c>
      <c r="B95" s="158">
        <v>60980</v>
      </c>
      <c r="C95" s="152" t="s">
        <v>79</v>
      </c>
      <c r="D95" s="172"/>
      <c r="E95" s="161"/>
      <c r="F95" s="161"/>
      <c r="G95" s="161"/>
      <c r="H95" s="161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14</v>
      </c>
      <c r="B96" s="158">
        <v>61080</v>
      </c>
      <c r="C96" s="152" t="s">
        <v>80</v>
      </c>
      <c r="D96" s="172"/>
      <c r="E96" s="161"/>
      <c r="F96" s="161"/>
      <c r="G96" s="161"/>
      <c r="H96" s="161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15</v>
      </c>
      <c r="B97" s="158">
        <v>61150</v>
      </c>
      <c r="C97" s="152" t="s">
        <v>81</v>
      </c>
      <c r="D97" s="172"/>
      <c r="E97" s="161"/>
      <c r="F97" s="161"/>
      <c r="G97" s="161"/>
      <c r="H97" s="161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16</v>
      </c>
      <c r="B98" s="158">
        <v>61210</v>
      </c>
      <c r="C98" s="152" t="s">
        <v>82</v>
      </c>
      <c r="D98" s="172"/>
      <c r="E98" s="161"/>
      <c r="F98" s="161"/>
      <c r="G98" s="161"/>
      <c r="H98" s="161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17</v>
      </c>
      <c r="B99" s="158">
        <v>61290</v>
      </c>
      <c r="C99" s="152" t="s">
        <v>83</v>
      </c>
      <c r="D99" s="172"/>
      <c r="E99" s="161"/>
      <c r="F99" s="161"/>
      <c r="G99" s="161"/>
      <c r="H99" s="161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18</v>
      </c>
      <c r="B100" s="158">
        <v>61340</v>
      </c>
      <c r="C100" s="152" t="s">
        <v>84</v>
      </c>
      <c r="D100" s="172"/>
      <c r="E100" s="161"/>
      <c r="F100" s="161"/>
      <c r="G100" s="161"/>
      <c r="H100" s="161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19</v>
      </c>
      <c r="B101" s="158">
        <v>61390</v>
      </c>
      <c r="C101" s="152" t="s">
        <v>85</v>
      </c>
      <c r="D101" s="172"/>
      <c r="E101" s="161"/>
      <c r="F101" s="161"/>
      <c r="G101" s="161"/>
      <c r="H101" s="161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20</v>
      </c>
      <c r="B102" s="158">
        <v>61410</v>
      </c>
      <c r="C102" s="152" t="s">
        <v>86</v>
      </c>
      <c r="D102" s="172"/>
      <c r="E102" s="161"/>
      <c r="F102" s="161"/>
      <c r="G102" s="161"/>
      <c r="H102" s="1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21</v>
      </c>
      <c r="B103" s="158">
        <v>61430</v>
      </c>
      <c r="C103" s="152" t="s">
        <v>106</v>
      </c>
      <c r="D103" s="172"/>
      <c r="E103" s="161"/>
      <c r="F103" s="161"/>
      <c r="G103" s="161"/>
      <c r="H103" s="161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22</v>
      </c>
      <c r="B104" s="158">
        <v>61440</v>
      </c>
      <c r="C104" s="152" t="s">
        <v>87</v>
      </c>
      <c r="D104" s="172"/>
      <c r="E104" s="161"/>
      <c r="F104" s="161"/>
      <c r="G104" s="161"/>
      <c r="H104" s="161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23</v>
      </c>
      <c r="B105" s="158">
        <v>61450</v>
      </c>
      <c r="C105" s="152" t="s">
        <v>105</v>
      </c>
      <c r="D105" s="172"/>
      <c r="E105" s="161"/>
      <c r="F105" s="161"/>
      <c r="G105" s="161"/>
      <c r="H105" s="161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24</v>
      </c>
      <c r="B106" s="158">
        <v>61470</v>
      </c>
      <c r="C106" s="152" t="s">
        <v>88</v>
      </c>
      <c r="D106" s="172"/>
      <c r="E106" s="161"/>
      <c r="F106" s="161"/>
      <c r="G106" s="161"/>
      <c r="H106" s="161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25</v>
      </c>
      <c r="B107" s="158">
        <v>61490</v>
      </c>
      <c r="C107" s="152" t="s">
        <v>107</v>
      </c>
      <c r="D107" s="172"/>
      <c r="E107" s="161"/>
      <c r="F107" s="161"/>
      <c r="G107" s="161"/>
      <c r="H107" s="161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26</v>
      </c>
      <c r="B108" s="158">
        <v>61500</v>
      </c>
      <c r="C108" s="152" t="s">
        <v>108</v>
      </c>
      <c r="D108" s="172"/>
      <c r="E108" s="161"/>
      <c r="F108" s="161"/>
      <c r="G108" s="161"/>
      <c r="H108" s="161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27</v>
      </c>
      <c r="B109" s="158">
        <v>61510</v>
      </c>
      <c r="C109" s="152" t="s">
        <v>89</v>
      </c>
      <c r="D109" s="178"/>
      <c r="E109" s="83"/>
      <c r="F109" s="83"/>
      <c r="G109" s="83"/>
      <c r="H109" s="84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28</v>
      </c>
      <c r="B110" s="305">
        <v>61520</v>
      </c>
      <c r="C110" s="152" t="s">
        <v>109</v>
      </c>
      <c r="D110" s="179"/>
      <c r="E110" s="85"/>
      <c r="F110" s="85"/>
      <c r="G110" s="85"/>
      <c r="H110" s="85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29</v>
      </c>
      <c r="B111" s="158">
        <v>61540</v>
      </c>
      <c r="C111" s="151" t="s">
        <v>103</v>
      </c>
      <c r="D111" s="172"/>
      <c r="E111" s="161"/>
      <c r="F111" s="161"/>
      <c r="G111" s="161"/>
      <c r="H111" s="161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30</v>
      </c>
      <c r="B112" s="158">
        <v>61560</v>
      </c>
      <c r="C112" s="152" t="s">
        <v>113</v>
      </c>
      <c r="D112" s="172"/>
      <c r="E112" s="161"/>
      <c r="F112" s="161"/>
      <c r="G112" s="161"/>
      <c r="H112" s="70"/>
      <c r="I112" s="35"/>
      <c r="J112" s="8"/>
      <c r="K112" s="97"/>
      <c r="L112" s="98"/>
      <c r="M112" s="99"/>
      <c r="N112" s="110"/>
      <c r="O112" s="100"/>
    </row>
    <row r="113" spans="1:15" s="1" customFormat="1" ht="15" customHeight="1" thickBot="1" x14ac:dyDescent="0.3">
      <c r="A113" s="59">
        <v>31</v>
      </c>
      <c r="B113" s="160">
        <v>61570</v>
      </c>
      <c r="C113" s="147" t="s">
        <v>122</v>
      </c>
      <c r="D113" s="174"/>
      <c r="E113" s="143"/>
      <c r="F113" s="143"/>
      <c r="G113" s="143"/>
      <c r="H113" s="144"/>
      <c r="I113" s="60"/>
      <c r="J113" s="8"/>
      <c r="K113" s="101"/>
      <c r="L113" s="102"/>
      <c r="M113" s="103"/>
      <c r="N113" s="102"/>
      <c r="O113" s="104"/>
    </row>
    <row r="114" spans="1:15" s="1" customFormat="1" ht="15" customHeight="1" thickBot="1" x14ac:dyDescent="0.3">
      <c r="A114" s="28"/>
      <c r="B114" s="51"/>
      <c r="C114" s="25" t="s">
        <v>104</v>
      </c>
      <c r="D114" s="175">
        <v>0</v>
      </c>
      <c r="E114" s="30">
        <v>0</v>
      </c>
      <c r="F114" s="30">
        <v>0</v>
      </c>
      <c r="G114" s="30">
        <v>0</v>
      </c>
      <c r="H114" s="30">
        <v>0</v>
      </c>
      <c r="I114" s="31">
        <v>0</v>
      </c>
      <c r="J114" s="8"/>
      <c r="K114" s="406">
        <f t="shared" si="3"/>
        <v>0</v>
      </c>
      <c r="L114" s="407">
        <f>SUM(L115:L123)</f>
        <v>0</v>
      </c>
      <c r="M114" s="408">
        <f>H114+G114</f>
        <v>0</v>
      </c>
      <c r="N114" s="407">
        <f>SUM(N115:N122)</f>
        <v>0</v>
      </c>
      <c r="O114" s="409">
        <f>E114</f>
        <v>0</v>
      </c>
    </row>
    <row r="115" spans="1:15" s="1" customFormat="1" ht="15" customHeight="1" x14ac:dyDescent="0.25">
      <c r="A115" s="7">
        <v>1</v>
      </c>
      <c r="B115" s="166">
        <v>70020</v>
      </c>
      <c r="C115" s="162" t="s">
        <v>90</v>
      </c>
      <c r="D115" s="180"/>
      <c r="E115" s="168"/>
      <c r="F115" s="168"/>
      <c r="G115" s="168"/>
      <c r="H115" s="168"/>
      <c r="I115" s="34"/>
      <c r="J115" s="8"/>
      <c r="K115" s="93"/>
      <c r="L115" s="94"/>
      <c r="M115" s="95"/>
      <c r="N115" s="94"/>
      <c r="O115" s="96"/>
    </row>
    <row r="116" spans="1:15" s="1" customFormat="1" ht="15" customHeight="1" x14ac:dyDescent="0.25">
      <c r="A116" s="9">
        <v>2</v>
      </c>
      <c r="B116" s="158">
        <v>70110</v>
      </c>
      <c r="C116" s="163" t="s">
        <v>93</v>
      </c>
      <c r="D116" s="172"/>
      <c r="E116" s="161"/>
      <c r="F116" s="161"/>
      <c r="G116" s="161"/>
      <c r="H116" s="161"/>
      <c r="I116" s="35"/>
      <c r="J116" s="8"/>
      <c r="K116" s="97"/>
      <c r="L116" s="98"/>
      <c r="M116" s="99"/>
      <c r="N116" s="98"/>
      <c r="O116" s="100"/>
    </row>
    <row r="117" spans="1:15" s="1" customFormat="1" ht="15" customHeight="1" x14ac:dyDescent="0.25">
      <c r="A117" s="11">
        <v>3</v>
      </c>
      <c r="B117" s="158">
        <v>70021</v>
      </c>
      <c r="C117" s="163" t="s">
        <v>91</v>
      </c>
      <c r="D117" s="172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9">
        <v>4</v>
      </c>
      <c r="B118" s="158">
        <v>70040</v>
      </c>
      <c r="C118" s="163" t="s">
        <v>92</v>
      </c>
      <c r="D118" s="172"/>
      <c r="E118" s="161"/>
      <c r="F118" s="161"/>
      <c r="G118" s="161"/>
      <c r="H118" s="161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5</v>
      </c>
      <c r="B119" s="158">
        <v>70100</v>
      </c>
      <c r="C119" s="163" t="s">
        <v>123</v>
      </c>
      <c r="D119" s="172"/>
      <c r="E119" s="161"/>
      <c r="F119" s="161"/>
      <c r="G119" s="161"/>
      <c r="H119" s="161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6</v>
      </c>
      <c r="B120" s="158">
        <v>70270</v>
      </c>
      <c r="C120" s="163" t="s">
        <v>94</v>
      </c>
      <c r="D120" s="172"/>
      <c r="E120" s="161"/>
      <c r="F120" s="161"/>
      <c r="G120" s="161"/>
      <c r="H120" s="16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7</v>
      </c>
      <c r="B121" s="159">
        <v>70510</v>
      </c>
      <c r="C121" s="163" t="s">
        <v>95</v>
      </c>
      <c r="D121" s="172"/>
      <c r="E121" s="161"/>
      <c r="F121" s="161"/>
      <c r="G121" s="161"/>
      <c r="H121" s="161"/>
      <c r="I121" s="35"/>
      <c r="J121" s="8"/>
      <c r="K121" s="97"/>
      <c r="L121" s="98"/>
      <c r="M121" s="99"/>
      <c r="N121" s="98"/>
      <c r="O121" s="379"/>
    </row>
    <row r="122" spans="1:15" s="1" customFormat="1" ht="15" customHeight="1" x14ac:dyDescent="0.25">
      <c r="A122" s="9">
        <v>8</v>
      </c>
      <c r="B122" s="159">
        <v>10880</v>
      </c>
      <c r="C122" s="163" t="s">
        <v>112</v>
      </c>
      <c r="D122" s="172"/>
      <c r="E122" s="161"/>
      <c r="F122" s="161"/>
      <c r="G122" s="161"/>
      <c r="H122" s="161"/>
      <c r="I122" s="35"/>
      <c r="J122" s="8"/>
      <c r="K122" s="97"/>
      <c r="L122" s="98"/>
      <c r="M122" s="99"/>
      <c r="N122" s="98"/>
      <c r="O122" s="100"/>
    </row>
    <row r="123" spans="1:15" s="1" customFormat="1" ht="15" customHeight="1" thickBot="1" x14ac:dyDescent="0.3">
      <c r="A123" s="61">
        <v>9</v>
      </c>
      <c r="B123" s="160">
        <v>10890</v>
      </c>
      <c r="C123" s="164" t="s">
        <v>114</v>
      </c>
      <c r="D123" s="146"/>
      <c r="E123" s="143"/>
      <c r="F123" s="143"/>
      <c r="G123" s="143"/>
      <c r="H123" s="144"/>
      <c r="I123" s="62"/>
      <c r="J123" s="8"/>
      <c r="K123" s="106"/>
      <c r="L123" s="107"/>
      <c r="M123" s="108"/>
      <c r="N123" s="170"/>
      <c r="O123" s="109"/>
    </row>
    <row r="124" spans="1:15" ht="15" customHeight="1" x14ac:dyDescent="0.25">
      <c r="A124" s="12"/>
      <c r="B124" s="12"/>
      <c r="C124" s="12"/>
      <c r="D124" s="441" t="s">
        <v>96</v>
      </c>
      <c r="E124" s="441"/>
      <c r="F124" s="441"/>
      <c r="G124" s="441"/>
      <c r="H124" s="441"/>
      <c r="I124" s="33">
        <f>AVERAGE(I8:I15,I17:I28,I30:I46,I48:I66,I68:I81,I83:I113,I115:I123)</f>
        <v>4.5</v>
      </c>
      <c r="J124" s="8"/>
      <c r="M124" s="17"/>
      <c r="N124" s="17"/>
      <c r="O124" s="17"/>
    </row>
    <row r="125" spans="1:15" ht="15" customHeight="1" x14ac:dyDescent="0.25">
      <c r="A125" s="12"/>
      <c r="B125" s="12"/>
      <c r="C125" s="12"/>
      <c r="D125" s="12"/>
      <c r="E125" s="13"/>
      <c r="F125" s="13"/>
      <c r="G125" s="14"/>
      <c r="H125" s="14"/>
      <c r="I125" s="15"/>
      <c r="J125" s="4"/>
      <c r="M125" s="55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5"/>
      <c r="J126" s="4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I6:I124">
    <cfRule type="cellIs" dxfId="113" priority="5" operator="equal">
      <formula>0</formula>
    </cfRule>
    <cfRule type="containsBlanks" dxfId="112" priority="6">
      <formula>LEN(TRIM(I6))=0</formula>
    </cfRule>
    <cfRule type="cellIs" dxfId="111" priority="7" operator="greaterThanOrEqual">
      <formula>4.5</formula>
    </cfRule>
  </conditionalFormatting>
  <conditionalFormatting sqref="M16:M18">
    <cfRule type="containsBlanks" dxfId="110" priority="3">
      <formula>LEN(TRIM(M16))=0</formula>
    </cfRule>
    <cfRule type="cellIs" dxfId="109" priority="4" operator="greaterThanOrEqual">
      <formula>90</formula>
    </cfRule>
  </conditionalFormatting>
  <conditionalFormatting sqref="N16:O18">
    <cfRule type="containsBlanks" dxfId="108" priority="1">
      <formula>LEN(TRIM(N16))=0</formula>
    </cfRule>
    <cfRule type="cellIs" dxfId="107" priority="2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140</v>
      </c>
    </row>
    <row r="2" spans="1:16" ht="18" customHeight="1" x14ac:dyDescent="0.25">
      <c r="A2" s="4"/>
      <c r="B2" s="4"/>
      <c r="C2" s="429" t="s">
        <v>139</v>
      </c>
      <c r="D2" s="429"/>
      <c r="E2" s="16"/>
      <c r="F2" s="16"/>
      <c r="G2" s="16"/>
      <c r="H2" s="16"/>
      <c r="I2" s="19">
        <v>2023</v>
      </c>
      <c r="J2" s="4"/>
      <c r="K2" s="20"/>
      <c r="L2" s="3" t="s">
        <v>142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1"/>
      <c r="L3" s="3" t="s">
        <v>141</v>
      </c>
    </row>
    <row r="4" spans="1:16" ht="18" customHeight="1" thickBot="1" x14ac:dyDescent="0.3">
      <c r="A4" s="432" t="s">
        <v>0</v>
      </c>
      <c r="B4" s="434" t="s">
        <v>1</v>
      </c>
      <c r="C4" s="444" t="s">
        <v>2</v>
      </c>
      <c r="D4" s="446" t="s">
        <v>3</v>
      </c>
      <c r="E4" s="448" t="s">
        <v>4</v>
      </c>
      <c r="F4" s="449"/>
      <c r="G4" s="449"/>
      <c r="H4" s="450"/>
      <c r="I4" s="439" t="s">
        <v>111</v>
      </c>
      <c r="J4" s="4"/>
      <c r="K4" s="6"/>
      <c r="L4" s="3" t="s">
        <v>143</v>
      </c>
    </row>
    <row r="5" spans="1:16" ht="30" customHeight="1" thickBot="1" x14ac:dyDescent="0.3">
      <c r="A5" s="442"/>
      <c r="B5" s="443"/>
      <c r="C5" s="445"/>
      <c r="D5" s="447"/>
      <c r="E5" s="18">
        <v>2</v>
      </c>
      <c r="F5" s="18">
        <v>3</v>
      </c>
      <c r="G5" s="18">
        <v>4</v>
      </c>
      <c r="H5" s="18">
        <v>5</v>
      </c>
      <c r="I5" s="440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1">
        <f>D7+D16+D29+D47+D67+D82+D114</f>
        <v>2</v>
      </c>
      <c r="E6" s="78">
        <v>0</v>
      </c>
      <c r="F6" s="79">
        <f>AVERAGE(F8:F15,F17:F28,F30:F46,F48:F66,F68:F81,F83:F113,F115:F123)</f>
        <v>100</v>
      </c>
      <c r="G6" s="79">
        <v>0</v>
      </c>
      <c r="H6" s="80">
        <v>0</v>
      </c>
      <c r="I6" s="182">
        <v>3</v>
      </c>
      <c r="J6" s="8"/>
      <c r="K6" s="410">
        <f>D6</f>
        <v>2</v>
      </c>
      <c r="L6" s="411">
        <f>L7+L16+L29+L47+L67+L82+L114</f>
        <v>0</v>
      </c>
      <c r="M6" s="412">
        <f>H6+G6</f>
        <v>0</v>
      </c>
      <c r="N6" s="411">
        <f>N7+N16+N29+N47+N67+N82+N114</f>
        <v>0</v>
      </c>
      <c r="O6" s="413">
        <f>E6</f>
        <v>0</v>
      </c>
      <c r="P6" s="55"/>
    </row>
    <row r="7" spans="1:16" ht="15" customHeight="1" thickBot="1" x14ac:dyDescent="0.3">
      <c r="A7" s="23"/>
      <c r="B7" s="51"/>
      <c r="C7" s="25" t="s">
        <v>97</v>
      </c>
      <c r="D7" s="173">
        <v>0</v>
      </c>
      <c r="E7" s="54">
        <v>0</v>
      </c>
      <c r="F7" s="54">
        <v>0</v>
      </c>
      <c r="G7" s="54">
        <v>0</v>
      </c>
      <c r="H7" s="54">
        <v>0</v>
      </c>
      <c r="I7" s="53">
        <v>0</v>
      </c>
      <c r="J7" s="8"/>
      <c r="K7" s="406">
        <f t="shared" ref="K7:K67" si="0">D7</f>
        <v>0</v>
      </c>
      <c r="L7" s="407">
        <f>SUM(L8:L15)</f>
        <v>0</v>
      </c>
      <c r="M7" s="408">
        <f>H7+G7</f>
        <v>0</v>
      </c>
      <c r="N7" s="407">
        <f>SUM(N8:N15)</f>
        <v>0</v>
      </c>
      <c r="O7" s="409">
        <f>E7</f>
        <v>0</v>
      </c>
    </row>
    <row r="8" spans="1:16" s="1" customFormat="1" ht="15" customHeight="1" x14ac:dyDescent="0.25">
      <c r="A8" s="11">
        <v>1</v>
      </c>
      <c r="B8" s="158">
        <v>10002</v>
      </c>
      <c r="C8" s="72" t="s">
        <v>6</v>
      </c>
      <c r="D8" s="172"/>
      <c r="E8" s="161"/>
      <c r="F8" s="161"/>
      <c r="G8" s="161"/>
      <c r="H8" s="161"/>
      <c r="I8" s="35"/>
      <c r="J8" s="8"/>
      <c r="K8" s="97"/>
      <c r="L8" s="98"/>
      <c r="M8" s="99"/>
      <c r="N8" s="98"/>
      <c r="O8" s="100"/>
    </row>
    <row r="9" spans="1:16" s="1" customFormat="1" ht="15" customHeight="1" x14ac:dyDescent="0.25">
      <c r="A9" s="9">
        <v>2</v>
      </c>
      <c r="B9" s="158">
        <v>10090</v>
      </c>
      <c r="C9" s="163" t="s">
        <v>8</v>
      </c>
      <c r="D9" s="172"/>
      <c r="E9" s="161"/>
      <c r="F9" s="161"/>
      <c r="G9" s="161"/>
      <c r="H9" s="161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3</v>
      </c>
      <c r="B10" s="158">
        <v>10004</v>
      </c>
      <c r="C10" s="163" t="s">
        <v>7</v>
      </c>
      <c r="D10" s="172"/>
      <c r="E10" s="161"/>
      <c r="F10" s="161"/>
      <c r="G10" s="161"/>
      <c r="H10" s="161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4</v>
      </c>
      <c r="B11" s="158">
        <v>10001</v>
      </c>
      <c r="C11" s="72" t="s">
        <v>5</v>
      </c>
      <c r="D11" s="172"/>
      <c r="E11" s="161"/>
      <c r="F11" s="161"/>
      <c r="G11" s="161"/>
      <c r="H11" s="161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5</v>
      </c>
      <c r="B12" s="158">
        <v>10120</v>
      </c>
      <c r="C12" s="163" t="s">
        <v>9</v>
      </c>
      <c r="D12" s="172"/>
      <c r="E12" s="161"/>
      <c r="F12" s="161"/>
      <c r="G12" s="161"/>
      <c r="H12" s="161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6</v>
      </c>
      <c r="B13" s="158">
        <v>10190</v>
      </c>
      <c r="C13" s="163" t="s">
        <v>10</v>
      </c>
      <c r="D13" s="172"/>
      <c r="E13" s="161"/>
      <c r="F13" s="161"/>
      <c r="G13" s="161"/>
      <c r="H13" s="161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7</v>
      </c>
      <c r="B14" s="158">
        <v>10320</v>
      </c>
      <c r="C14" s="163" t="s">
        <v>11</v>
      </c>
      <c r="D14" s="172"/>
      <c r="E14" s="161"/>
      <c r="F14" s="161"/>
      <c r="G14" s="161"/>
      <c r="H14" s="70"/>
      <c r="I14" s="35"/>
      <c r="J14" s="8"/>
      <c r="K14" s="97"/>
      <c r="L14" s="98"/>
      <c r="M14" s="99"/>
      <c r="N14" s="98"/>
      <c r="O14" s="100"/>
    </row>
    <row r="15" spans="1:16" s="1" customFormat="1" ht="15" customHeight="1" thickBot="1" x14ac:dyDescent="0.3">
      <c r="A15" s="9">
        <v>8</v>
      </c>
      <c r="B15" s="40">
        <v>10860</v>
      </c>
      <c r="C15" s="164" t="s">
        <v>115</v>
      </c>
      <c r="D15" s="174"/>
      <c r="E15" s="143"/>
      <c r="F15" s="143"/>
      <c r="G15" s="143"/>
      <c r="H15" s="144"/>
      <c r="I15" s="57"/>
      <c r="J15" s="8"/>
      <c r="K15" s="101"/>
      <c r="L15" s="102"/>
      <c r="M15" s="103"/>
      <c r="N15" s="102"/>
      <c r="O15" s="104"/>
    </row>
    <row r="16" spans="1:16" s="1" customFormat="1" ht="15" customHeight="1" thickBot="1" x14ac:dyDescent="0.3">
      <c r="A16" s="28"/>
      <c r="B16" s="52"/>
      <c r="C16" s="25" t="s">
        <v>98</v>
      </c>
      <c r="D16" s="175">
        <f>SUM(D17:D28)</f>
        <v>1</v>
      </c>
      <c r="E16" s="30">
        <v>0</v>
      </c>
      <c r="F16" s="30">
        <v>0</v>
      </c>
      <c r="G16" s="30">
        <v>0</v>
      </c>
      <c r="H16" s="30">
        <v>0</v>
      </c>
      <c r="I16" s="31">
        <f>AVERAGE(I17:I28)</f>
        <v>3</v>
      </c>
      <c r="J16" s="56"/>
      <c r="K16" s="406">
        <f t="shared" si="0"/>
        <v>1</v>
      </c>
      <c r="L16" s="407">
        <f>SUM(L17:L28)</f>
        <v>0</v>
      </c>
      <c r="M16" s="408">
        <f>H16+G16</f>
        <v>0</v>
      </c>
      <c r="N16" s="407">
        <f>SUM(N17:N24)</f>
        <v>0</v>
      </c>
      <c r="O16" s="409">
        <f>E16</f>
        <v>0</v>
      </c>
    </row>
    <row r="17" spans="1:15" s="1" customFormat="1" ht="15" customHeight="1" x14ac:dyDescent="0.25">
      <c r="A17" s="11">
        <v>1</v>
      </c>
      <c r="B17" s="305">
        <v>20040</v>
      </c>
      <c r="C17" s="151" t="s">
        <v>12</v>
      </c>
      <c r="D17" s="176"/>
      <c r="E17" s="154"/>
      <c r="F17" s="154"/>
      <c r="G17" s="154"/>
      <c r="H17" s="154"/>
      <c r="I17" s="58"/>
      <c r="J17" s="8"/>
      <c r="K17" s="93"/>
      <c r="L17" s="94"/>
      <c r="M17" s="95"/>
      <c r="N17" s="94"/>
      <c r="O17" s="96"/>
    </row>
    <row r="18" spans="1:15" s="1" customFormat="1" ht="15" customHeight="1" x14ac:dyDescent="0.25">
      <c r="A18" s="9">
        <v>2</v>
      </c>
      <c r="B18" s="158">
        <v>20061</v>
      </c>
      <c r="C18" s="152" t="s">
        <v>13</v>
      </c>
      <c r="D18" s="172">
        <v>1</v>
      </c>
      <c r="E18" s="161"/>
      <c r="F18" s="161">
        <v>100</v>
      </c>
      <c r="G18" s="161"/>
      <c r="H18" s="161"/>
      <c r="I18" s="35">
        <f t="shared" ref="I18" si="1">(E18*2+F18*3+G18*4+H18*5)/100</f>
        <v>3</v>
      </c>
      <c r="J18" s="8"/>
      <c r="K18" s="347">
        <f t="shared" si="0"/>
        <v>1</v>
      </c>
      <c r="L18" s="348">
        <f>M18*K18/100</f>
        <v>0</v>
      </c>
      <c r="M18" s="417">
        <f>H18+G18</f>
        <v>0</v>
      </c>
      <c r="N18" s="348">
        <f>O18*K18/100</f>
        <v>0</v>
      </c>
      <c r="O18" s="405">
        <f>E18</f>
        <v>0</v>
      </c>
    </row>
    <row r="19" spans="1:15" s="1" customFormat="1" ht="15" customHeight="1" x14ac:dyDescent="0.25">
      <c r="A19" s="9">
        <v>3</v>
      </c>
      <c r="B19" s="158">
        <v>21020</v>
      </c>
      <c r="C19" s="152" t="s">
        <v>21</v>
      </c>
      <c r="D19" s="172"/>
      <c r="E19" s="161"/>
      <c r="F19" s="161"/>
      <c r="G19" s="161"/>
      <c r="H19" s="161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4</v>
      </c>
      <c r="B20" s="305">
        <v>20060</v>
      </c>
      <c r="C20" s="151" t="s">
        <v>116</v>
      </c>
      <c r="D20" s="172"/>
      <c r="E20" s="161"/>
      <c r="F20" s="161"/>
      <c r="G20" s="161"/>
      <c r="H20" s="161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5</v>
      </c>
      <c r="B21" s="158">
        <v>20400</v>
      </c>
      <c r="C21" s="153" t="s">
        <v>15</v>
      </c>
      <c r="D21" s="172"/>
      <c r="E21" s="161"/>
      <c r="F21" s="161"/>
      <c r="G21" s="161"/>
      <c r="H21" s="161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6</v>
      </c>
      <c r="B22" s="158">
        <v>20080</v>
      </c>
      <c r="C22" s="152" t="s">
        <v>14</v>
      </c>
      <c r="D22" s="172"/>
      <c r="E22" s="161"/>
      <c r="F22" s="161"/>
      <c r="G22" s="161"/>
      <c r="H22" s="161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7</v>
      </c>
      <c r="B23" s="158">
        <v>20460</v>
      </c>
      <c r="C23" s="152" t="s">
        <v>16</v>
      </c>
      <c r="D23" s="172"/>
      <c r="E23" s="161"/>
      <c r="F23" s="161"/>
      <c r="G23" s="161"/>
      <c r="H23" s="16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8</v>
      </c>
      <c r="B24" s="158">
        <v>20550</v>
      </c>
      <c r="C24" s="152" t="s">
        <v>17</v>
      </c>
      <c r="D24" s="172"/>
      <c r="E24" s="161"/>
      <c r="F24" s="161"/>
      <c r="G24" s="161"/>
      <c r="H24" s="161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9</v>
      </c>
      <c r="B25" s="158">
        <v>20630</v>
      </c>
      <c r="C25" s="152" t="s">
        <v>18</v>
      </c>
      <c r="D25" s="172"/>
      <c r="E25" s="161"/>
      <c r="F25" s="161"/>
      <c r="G25" s="161"/>
      <c r="H25" s="161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10</v>
      </c>
      <c r="B26" s="158">
        <v>20810</v>
      </c>
      <c r="C26" s="152" t="s">
        <v>19</v>
      </c>
      <c r="D26" s="172"/>
      <c r="E26" s="161"/>
      <c r="F26" s="161"/>
      <c r="G26" s="161"/>
      <c r="H26" s="161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11</v>
      </c>
      <c r="B27" s="158">
        <v>20900</v>
      </c>
      <c r="C27" s="152" t="s">
        <v>20</v>
      </c>
      <c r="D27" s="172"/>
      <c r="E27" s="161"/>
      <c r="F27" s="161"/>
      <c r="G27" s="161"/>
      <c r="H27" s="161"/>
      <c r="I27" s="35"/>
      <c r="J27" s="8"/>
      <c r="K27" s="97"/>
      <c r="L27" s="98"/>
      <c r="M27" s="99"/>
      <c r="N27" s="98"/>
      <c r="O27" s="100"/>
    </row>
    <row r="28" spans="1:15" s="1" customFormat="1" ht="15" customHeight="1" thickBot="1" x14ac:dyDescent="0.3">
      <c r="A28" s="9">
        <v>12</v>
      </c>
      <c r="B28" s="158">
        <v>21350</v>
      </c>
      <c r="C28" s="152" t="s">
        <v>22</v>
      </c>
      <c r="D28" s="174"/>
      <c r="E28" s="143"/>
      <c r="F28" s="143"/>
      <c r="G28" s="143"/>
      <c r="H28" s="144"/>
      <c r="I28" s="35"/>
      <c r="J28" s="8"/>
      <c r="K28" s="101"/>
      <c r="L28" s="102"/>
      <c r="M28" s="103"/>
      <c r="N28" s="102"/>
      <c r="O28" s="104"/>
    </row>
    <row r="29" spans="1:15" s="1" customFormat="1" ht="15" customHeight="1" thickBot="1" x14ac:dyDescent="0.3">
      <c r="A29" s="28"/>
      <c r="B29" s="51"/>
      <c r="C29" s="25" t="s">
        <v>99</v>
      </c>
      <c r="D29" s="175">
        <v>0</v>
      </c>
      <c r="E29" s="63">
        <v>0</v>
      </c>
      <c r="F29" s="30">
        <v>0</v>
      </c>
      <c r="G29" s="30">
        <v>0</v>
      </c>
      <c r="H29" s="30">
        <v>0</v>
      </c>
      <c r="I29" s="64">
        <v>0</v>
      </c>
      <c r="J29" s="8"/>
      <c r="K29" s="406">
        <f t="shared" si="0"/>
        <v>0</v>
      </c>
      <c r="L29" s="407">
        <f>SUM(L30:L46)</f>
        <v>0</v>
      </c>
      <c r="M29" s="408">
        <f>H29+G29</f>
        <v>0</v>
      </c>
      <c r="N29" s="407">
        <f>SUM(N30:N37)</f>
        <v>0</v>
      </c>
      <c r="O29" s="409">
        <f>E29</f>
        <v>0</v>
      </c>
    </row>
    <row r="30" spans="1:15" s="1" customFormat="1" ht="15" customHeight="1" x14ac:dyDescent="0.25">
      <c r="A30" s="11">
        <v>1</v>
      </c>
      <c r="B30" s="305">
        <v>30070</v>
      </c>
      <c r="C30" s="151" t="s">
        <v>24</v>
      </c>
      <c r="D30" s="176"/>
      <c r="E30" s="154"/>
      <c r="F30" s="154"/>
      <c r="G30" s="154"/>
      <c r="H30" s="154"/>
      <c r="I30" s="58"/>
      <c r="J30" s="8"/>
      <c r="K30" s="93"/>
      <c r="L30" s="94"/>
      <c r="M30" s="95"/>
      <c r="N30" s="94"/>
      <c r="O30" s="96"/>
    </row>
    <row r="31" spans="1:15" s="1" customFormat="1" ht="15" customHeight="1" x14ac:dyDescent="0.25">
      <c r="A31" s="9">
        <v>2</v>
      </c>
      <c r="B31" s="158">
        <v>30480</v>
      </c>
      <c r="C31" s="152" t="s">
        <v>117</v>
      </c>
      <c r="D31" s="172"/>
      <c r="E31" s="161"/>
      <c r="F31" s="161"/>
      <c r="G31" s="161"/>
      <c r="H31" s="161"/>
      <c r="I31" s="35"/>
      <c r="J31" s="8"/>
      <c r="K31" s="97"/>
      <c r="L31" s="98"/>
      <c r="M31" s="99"/>
      <c r="N31" s="98"/>
      <c r="O31" s="100"/>
    </row>
    <row r="32" spans="1:15" s="1" customFormat="1" ht="15" customHeight="1" x14ac:dyDescent="0.25">
      <c r="A32" s="9">
        <v>3</v>
      </c>
      <c r="B32" s="158">
        <v>30460</v>
      </c>
      <c r="C32" s="152" t="s">
        <v>29</v>
      </c>
      <c r="D32" s="172"/>
      <c r="E32" s="161"/>
      <c r="F32" s="161"/>
      <c r="G32" s="161"/>
      <c r="H32" s="161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4</v>
      </c>
      <c r="B33" s="158">
        <v>30030</v>
      </c>
      <c r="C33" s="152" t="s">
        <v>23</v>
      </c>
      <c r="D33" s="172"/>
      <c r="E33" s="161"/>
      <c r="F33" s="161"/>
      <c r="G33" s="161"/>
      <c r="H33" s="16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5</v>
      </c>
      <c r="B34" s="158">
        <v>31000</v>
      </c>
      <c r="C34" s="152" t="s">
        <v>37</v>
      </c>
      <c r="D34" s="172"/>
      <c r="E34" s="161"/>
      <c r="F34" s="161"/>
      <c r="G34" s="161"/>
      <c r="H34" s="161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6</v>
      </c>
      <c r="B35" s="158">
        <v>30130</v>
      </c>
      <c r="C35" s="152" t="s">
        <v>25</v>
      </c>
      <c r="D35" s="172"/>
      <c r="E35" s="161"/>
      <c r="F35" s="161"/>
      <c r="G35" s="161"/>
      <c r="H35" s="161"/>
      <c r="I35" s="35"/>
      <c r="J35" s="8"/>
      <c r="K35" s="97"/>
      <c r="L35" s="98"/>
      <c r="M35" s="99"/>
      <c r="N35" s="110"/>
      <c r="O35" s="100"/>
    </row>
    <row r="36" spans="1:15" s="1" customFormat="1" ht="15" customHeight="1" x14ac:dyDescent="0.25">
      <c r="A36" s="9">
        <v>7</v>
      </c>
      <c r="B36" s="158">
        <v>30160</v>
      </c>
      <c r="C36" s="152" t="s">
        <v>26</v>
      </c>
      <c r="D36" s="172"/>
      <c r="E36" s="161"/>
      <c r="F36" s="161"/>
      <c r="G36" s="161"/>
      <c r="H36" s="161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8</v>
      </c>
      <c r="B37" s="158">
        <v>30310</v>
      </c>
      <c r="C37" s="152" t="s">
        <v>27</v>
      </c>
      <c r="D37" s="172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9</v>
      </c>
      <c r="B38" s="158">
        <v>30440</v>
      </c>
      <c r="C38" s="152" t="s">
        <v>28</v>
      </c>
      <c r="D38" s="172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10</v>
      </c>
      <c r="B39" s="158">
        <v>30500</v>
      </c>
      <c r="C39" s="152" t="s">
        <v>30</v>
      </c>
      <c r="D39" s="172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11</v>
      </c>
      <c r="B40" s="158">
        <v>30530</v>
      </c>
      <c r="C40" s="152" t="s">
        <v>31</v>
      </c>
      <c r="D40" s="172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12</v>
      </c>
      <c r="B41" s="158">
        <v>30640</v>
      </c>
      <c r="C41" s="152" t="s">
        <v>32</v>
      </c>
      <c r="D41" s="172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13</v>
      </c>
      <c r="B42" s="158">
        <v>30650</v>
      </c>
      <c r="C42" s="152" t="s">
        <v>33</v>
      </c>
      <c r="D42" s="172"/>
      <c r="E42" s="161"/>
      <c r="F42" s="161"/>
      <c r="G42" s="161"/>
      <c r="H42" s="161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9">
        <v>14</v>
      </c>
      <c r="B43" s="305">
        <v>30790</v>
      </c>
      <c r="C43" s="152" t="s">
        <v>34</v>
      </c>
      <c r="D43" s="172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9">
        <v>15</v>
      </c>
      <c r="B44" s="158">
        <v>30880</v>
      </c>
      <c r="C44" s="151" t="s">
        <v>35</v>
      </c>
      <c r="D44" s="172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9">
        <v>16</v>
      </c>
      <c r="B45" s="158">
        <v>30940</v>
      </c>
      <c r="C45" s="152" t="s">
        <v>36</v>
      </c>
      <c r="D45" s="172"/>
      <c r="E45" s="161"/>
      <c r="F45" s="161"/>
      <c r="G45" s="161"/>
      <c r="H45" s="161"/>
      <c r="I45" s="35"/>
      <c r="J45" s="8"/>
      <c r="K45" s="97"/>
      <c r="L45" s="98"/>
      <c r="M45" s="99"/>
      <c r="N45" s="98"/>
      <c r="O45" s="100"/>
    </row>
    <row r="46" spans="1:15" s="1" customFormat="1" ht="15" customHeight="1" thickBot="1" x14ac:dyDescent="0.3">
      <c r="A46" s="9">
        <v>17</v>
      </c>
      <c r="B46" s="127">
        <v>31480</v>
      </c>
      <c r="C46" s="152" t="s">
        <v>38</v>
      </c>
      <c r="D46" s="174"/>
      <c r="E46" s="143"/>
      <c r="F46" s="143"/>
      <c r="G46" s="143"/>
      <c r="H46" s="144"/>
      <c r="I46" s="35"/>
      <c r="J46" s="8"/>
      <c r="K46" s="101"/>
      <c r="L46" s="102"/>
      <c r="M46" s="103"/>
      <c r="N46" s="102"/>
      <c r="O46" s="104"/>
    </row>
    <row r="47" spans="1:15" s="1" customFormat="1" ht="15" customHeight="1" thickBot="1" x14ac:dyDescent="0.3">
      <c r="A47" s="28"/>
      <c r="B47" s="51"/>
      <c r="C47" s="32" t="s">
        <v>100</v>
      </c>
      <c r="D47" s="175">
        <v>0</v>
      </c>
      <c r="E47" s="30">
        <v>0</v>
      </c>
      <c r="F47" s="65">
        <v>0</v>
      </c>
      <c r="G47" s="30">
        <v>0</v>
      </c>
      <c r="H47" s="30">
        <v>0</v>
      </c>
      <c r="I47" s="64">
        <v>0</v>
      </c>
      <c r="J47" s="8"/>
      <c r="K47" s="406">
        <f t="shared" si="0"/>
        <v>0</v>
      </c>
      <c r="L47" s="407">
        <f>SUM(L48:L66)</f>
        <v>0</v>
      </c>
      <c r="M47" s="408">
        <f>H47+G47</f>
        <v>0</v>
      </c>
      <c r="N47" s="407">
        <f>SUM(N48:N55)</f>
        <v>0</v>
      </c>
      <c r="O47" s="409">
        <f>E47</f>
        <v>0</v>
      </c>
    </row>
    <row r="48" spans="1:15" s="1" customFormat="1" ht="15" customHeight="1" x14ac:dyDescent="0.25">
      <c r="A48" s="11">
        <v>1</v>
      </c>
      <c r="B48" s="305">
        <v>40010</v>
      </c>
      <c r="C48" s="151" t="s">
        <v>118</v>
      </c>
      <c r="D48" s="176"/>
      <c r="E48" s="154"/>
      <c r="F48" s="154"/>
      <c r="G48" s="154"/>
      <c r="H48" s="154"/>
      <c r="I48" s="58"/>
      <c r="J48" s="8"/>
      <c r="K48" s="93"/>
      <c r="L48" s="94"/>
      <c r="M48" s="95"/>
      <c r="N48" s="94"/>
      <c r="O48" s="96"/>
    </row>
    <row r="49" spans="1:15" s="1" customFormat="1" ht="15" customHeight="1" x14ac:dyDescent="0.25">
      <c r="A49" s="9">
        <v>2</v>
      </c>
      <c r="B49" s="158">
        <v>40030</v>
      </c>
      <c r="C49" s="152" t="s">
        <v>124</v>
      </c>
      <c r="D49" s="172"/>
      <c r="E49" s="161"/>
      <c r="F49" s="161"/>
      <c r="G49" s="161"/>
      <c r="H49" s="161"/>
      <c r="I49" s="35"/>
      <c r="J49" s="8"/>
      <c r="K49" s="97"/>
      <c r="L49" s="98"/>
      <c r="M49" s="99"/>
      <c r="N49" s="98"/>
      <c r="O49" s="100"/>
    </row>
    <row r="50" spans="1:15" s="1" customFormat="1" ht="15" customHeight="1" x14ac:dyDescent="0.25">
      <c r="A50" s="9">
        <v>3</v>
      </c>
      <c r="B50" s="158">
        <v>40410</v>
      </c>
      <c r="C50" s="152" t="s">
        <v>48</v>
      </c>
      <c r="D50" s="172"/>
      <c r="E50" s="161"/>
      <c r="F50" s="161"/>
      <c r="G50" s="161"/>
      <c r="H50" s="161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4</v>
      </c>
      <c r="B51" s="158">
        <v>40011</v>
      </c>
      <c r="C51" s="152" t="s">
        <v>39</v>
      </c>
      <c r="D51" s="172"/>
      <c r="E51" s="161"/>
      <c r="F51" s="161"/>
      <c r="G51" s="161"/>
      <c r="H51" s="161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5</v>
      </c>
      <c r="B52" s="158">
        <v>40080</v>
      </c>
      <c r="C52" s="152" t="s">
        <v>41</v>
      </c>
      <c r="D52" s="172"/>
      <c r="E52" s="161"/>
      <c r="F52" s="161"/>
      <c r="G52" s="161"/>
      <c r="H52" s="161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6</v>
      </c>
      <c r="B53" s="158">
        <v>40100</v>
      </c>
      <c r="C53" s="152" t="s">
        <v>42</v>
      </c>
      <c r="D53" s="172"/>
      <c r="E53" s="161"/>
      <c r="F53" s="161"/>
      <c r="G53" s="161"/>
      <c r="H53" s="161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7</v>
      </c>
      <c r="B54" s="158">
        <v>40020</v>
      </c>
      <c r="C54" s="152" t="s">
        <v>119</v>
      </c>
      <c r="D54" s="172"/>
      <c r="E54" s="161"/>
      <c r="F54" s="161"/>
      <c r="G54" s="161"/>
      <c r="H54" s="161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8</v>
      </c>
      <c r="B55" s="158">
        <v>40031</v>
      </c>
      <c r="C55" s="153" t="s">
        <v>40</v>
      </c>
      <c r="D55" s="172"/>
      <c r="E55" s="161"/>
      <c r="F55" s="161"/>
      <c r="G55" s="161"/>
      <c r="H55" s="161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9</v>
      </c>
      <c r="B56" s="158">
        <v>40210</v>
      </c>
      <c r="C56" s="153" t="s">
        <v>44</v>
      </c>
      <c r="D56" s="172"/>
      <c r="E56" s="161"/>
      <c r="F56" s="161"/>
      <c r="G56" s="161"/>
      <c r="H56" s="161"/>
      <c r="I56" s="35"/>
      <c r="J56" s="8"/>
      <c r="K56" s="97"/>
      <c r="L56" s="98"/>
      <c r="M56" s="99"/>
      <c r="N56" s="110"/>
      <c r="O56" s="100"/>
    </row>
    <row r="57" spans="1:15" s="1" customFormat="1" ht="15" customHeight="1" x14ac:dyDescent="0.25">
      <c r="A57" s="9">
        <v>10</v>
      </c>
      <c r="B57" s="305">
        <v>40300</v>
      </c>
      <c r="C57" s="50" t="s">
        <v>45</v>
      </c>
      <c r="D57" s="172"/>
      <c r="E57" s="161"/>
      <c r="F57" s="161"/>
      <c r="G57" s="161"/>
      <c r="H57" s="161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11</v>
      </c>
      <c r="B58" s="158">
        <v>40360</v>
      </c>
      <c r="C58" s="152" t="s">
        <v>46</v>
      </c>
      <c r="D58" s="172"/>
      <c r="E58" s="161"/>
      <c r="F58" s="161"/>
      <c r="G58" s="161"/>
      <c r="H58" s="161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12</v>
      </c>
      <c r="B59" s="158">
        <v>40390</v>
      </c>
      <c r="C59" s="152" t="s">
        <v>47</v>
      </c>
      <c r="D59" s="172"/>
      <c r="E59" s="161"/>
      <c r="F59" s="161"/>
      <c r="G59" s="161"/>
      <c r="H59" s="161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13</v>
      </c>
      <c r="B60" s="158">
        <v>40720</v>
      </c>
      <c r="C60" s="152" t="s">
        <v>120</v>
      </c>
      <c r="D60" s="172"/>
      <c r="E60" s="161"/>
      <c r="F60" s="161"/>
      <c r="G60" s="161"/>
      <c r="H60" s="161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14</v>
      </c>
      <c r="B61" s="158">
        <v>40730</v>
      </c>
      <c r="C61" s="152" t="s">
        <v>49</v>
      </c>
      <c r="D61" s="172"/>
      <c r="E61" s="161"/>
      <c r="F61" s="161"/>
      <c r="G61" s="161"/>
      <c r="H61" s="161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15</v>
      </c>
      <c r="B62" s="158">
        <v>40820</v>
      </c>
      <c r="C62" s="152" t="s">
        <v>50</v>
      </c>
      <c r="D62" s="172"/>
      <c r="E62" s="161"/>
      <c r="F62" s="161"/>
      <c r="G62" s="161"/>
      <c r="H62" s="161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16</v>
      </c>
      <c r="B63" s="158">
        <v>40840</v>
      </c>
      <c r="C63" s="152" t="s">
        <v>51</v>
      </c>
      <c r="D63" s="172"/>
      <c r="E63" s="161"/>
      <c r="F63" s="161"/>
      <c r="G63" s="161"/>
      <c r="H63" s="161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17</v>
      </c>
      <c r="B64" s="158">
        <v>40950</v>
      </c>
      <c r="C64" s="152" t="s">
        <v>52</v>
      </c>
      <c r="D64" s="172"/>
      <c r="E64" s="161"/>
      <c r="F64" s="161"/>
      <c r="G64" s="161"/>
      <c r="H64" s="161"/>
      <c r="I64" s="35"/>
      <c r="J64" s="8"/>
      <c r="K64" s="97"/>
      <c r="L64" s="98"/>
      <c r="M64" s="99"/>
      <c r="N64" s="110"/>
      <c r="O64" s="100"/>
    </row>
    <row r="65" spans="1:15" s="1" customFormat="1" ht="15" customHeight="1" x14ac:dyDescent="0.25">
      <c r="A65" s="9">
        <v>18</v>
      </c>
      <c r="B65" s="158">
        <v>40990</v>
      </c>
      <c r="C65" s="152" t="s">
        <v>53</v>
      </c>
      <c r="D65" s="172"/>
      <c r="E65" s="161"/>
      <c r="F65" s="161"/>
      <c r="G65" s="161"/>
      <c r="H65" s="70"/>
      <c r="I65" s="35"/>
      <c r="J65" s="8"/>
      <c r="K65" s="97"/>
      <c r="L65" s="98"/>
      <c r="M65" s="99"/>
      <c r="N65" s="98"/>
      <c r="O65" s="100"/>
    </row>
    <row r="66" spans="1:15" s="1" customFormat="1" ht="15" customHeight="1" thickBot="1" x14ac:dyDescent="0.3">
      <c r="A66" s="10">
        <v>19</v>
      </c>
      <c r="B66" s="139">
        <v>40133</v>
      </c>
      <c r="C66" s="48" t="s">
        <v>43</v>
      </c>
      <c r="D66" s="174"/>
      <c r="E66" s="143"/>
      <c r="F66" s="143"/>
      <c r="G66" s="143"/>
      <c r="H66" s="144"/>
      <c r="I66" s="57"/>
      <c r="J66" s="8"/>
      <c r="K66" s="101"/>
      <c r="L66" s="102"/>
      <c r="M66" s="103"/>
      <c r="N66" s="102"/>
      <c r="O66" s="104"/>
    </row>
    <row r="67" spans="1:15" s="1" customFormat="1" ht="15" customHeight="1" thickBot="1" x14ac:dyDescent="0.3">
      <c r="A67" s="28"/>
      <c r="B67" s="51"/>
      <c r="C67" s="25" t="s">
        <v>101</v>
      </c>
      <c r="D67" s="175">
        <v>0</v>
      </c>
      <c r="E67" s="30">
        <v>0</v>
      </c>
      <c r="F67" s="30">
        <v>0</v>
      </c>
      <c r="G67" s="30">
        <v>0</v>
      </c>
      <c r="H67" s="30">
        <v>0</v>
      </c>
      <c r="I67" s="31">
        <v>0</v>
      </c>
      <c r="J67" s="8"/>
      <c r="K67" s="406">
        <f t="shared" si="0"/>
        <v>0</v>
      </c>
      <c r="L67" s="407">
        <f>SUM(L68:L81)</f>
        <v>0</v>
      </c>
      <c r="M67" s="408">
        <f>H67+G67</f>
        <v>0</v>
      </c>
      <c r="N67" s="407">
        <f>SUM(N68:N75)</f>
        <v>0</v>
      </c>
      <c r="O67" s="409">
        <f>E67</f>
        <v>0</v>
      </c>
    </row>
    <row r="68" spans="1:15" s="1" customFormat="1" ht="15" customHeight="1" x14ac:dyDescent="0.25">
      <c r="A68" s="11">
        <v>1</v>
      </c>
      <c r="B68" s="305">
        <v>50040</v>
      </c>
      <c r="C68" s="151" t="s">
        <v>55</v>
      </c>
      <c r="D68" s="176"/>
      <c r="E68" s="154"/>
      <c r="F68" s="154"/>
      <c r="G68" s="154"/>
      <c r="H68" s="154"/>
      <c r="I68" s="58"/>
      <c r="J68" s="8"/>
      <c r="K68" s="93"/>
      <c r="L68" s="94"/>
      <c r="M68" s="95"/>
      <c r="N68" s="94"/>
      <c r="O68" s="96"/>
    </row>
    <row r="69" spans="1:15" s="1" customFormat="1" ht="15" customHeight="1" x14ac:dyDescent="0.25">
      <c r="A69" s="9">
        <v>2</v>
      </c>
      <c r="B69" s="158">
        <v>50003</v>
      </c>
      <c r="C69" s="152" t="s">
        <v>54</v>
      </c>
      <c r="D69" s="172"/>
      <c r="E69" s="161"/>
      <c r="F69" s="161"/>
      <c r="G69" s="161"/>
      <c r="H69" s="161"/>
      <c r="I69" s="35"/>
      <c r="J69" s="8"/>
      <c r="K69" s="97"/>
      <c r="L69" s="98"/>
      <c r="M69" s="99"/>
      <c r="N69" s="98"/>
      <c r="O69" s="100"/>
    </row>
    <row r="70" spans="1:15" s="1" customFormat="1" ht="15" customHeight="1" x14ac:dyDescent="0.25">
      <c r="A70" s="9">
        <v>3</v>
      </c>
      <c r="B70" s="158">
        <v>50060</v>
      </c>
      <c r="C70" s="152" t="s">
        <v>57</v>
      </c>
      <c r="D70" s="172"/>
      <c r="E70" s="161"/>
      <c r="F70" s="161"/>
      <c r="G70" s="161"/>
      <c r="H70" s="161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4</v>
      </c>
      <c r="B71" s="158">
        <v>50170</v>
      </c>
      <c r="C71" s="152" t="s">
        <v>58</v>
      </c>
      <c r="D71" s="172"/>
      <c r="E71" s="161"/>
      <c r="F71" s="161"/>
      <c r="G71" s="161"/>
      <c r="H71" s="161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5</v>
      </c>
      <c r="B72" s="158">
        <v>50230</v>
      </c>
      <c r="C72" s="152" t="s">
        <v>59</v>
      </c>
      <c r="D72" s="172"/>
      <c r="E72" s="161"/>
      <c r="F72" s="161"/>
      <c r="G72" s="161"/>
      <c r="H72" s="161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6</v>
      </c>
      <c r="B73" s="158">
        <v>50340</v>
      </c>
      <c r="C73" s="152" t="s">
        <v>60</v>
      </c>
      <c r="D73" s="172"/>
      <c r="E73" s="161"/>
      <c r="F73" s="161"/>
      <c r="G73" s="161"/>
      <c r="H73" s="161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7</v>
      </c>
      <c r="B74" s="158">
        <v>50420</v>
      </c>
      <c r="C74" s="152" t="s">
        <v>61</v>
      </c>
      <c r="D74" s="172"/>
      <c r="E74" s="161"/>
      <c r="F74" s="161"/>
      <c r="G74" s="161"/>
      <c r="H74" s="161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8</v>
      </c>
      <c r="B75" s="305">
        <v>50450</v>
      </c>
      <c r="C75" s="151" t="s">
        <v>62</v>
      </c>
      <c r="D75" s="172"/>
      <c r="E75" s="161"/>
      <c r="F75" s="161"/>
      <c r="G75" s="161"/>
      <c r="H75" s="161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9</v>
      </c>
      <c r="B76" s="158">
        <v>50620</v>
      </c>
      <c r="C76" s="152" t="s">
        <v>63</v>
      </c>
      <c r="D76" s="172"/>
      <c r="E76" s="161"/>
      <c r="F76" s="161"/>
      <c r="G76" s="161"/>
      <c r="H76" s="161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10</v>
      </c>
      <c r="B77" s="158">
        <v>50760</v>
      </c>
      <c r="C77" s="152" t="s">
        <v>64</v>
      </c>
      <c r="D77" s="172"/>
      <c r="E77" s="161"/>
      <c r="F77" s="161"/>
      <c r="G77" s="161"/>
      <c r="H77" s="161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11</v>
      </c>
      <c r="B78" s="158">
        <v>50780</v>
      </c>
      <c r="C78" s="152" t="s">
        <v>65</v>
      </c>
      <c r="D78" s="172"/>
      <c r="E78" s="161"/>
      <c r="F78" s="161"/>
      <c r="G78" s="161"/>
      <c r="H78" s="161"/>
      <c r="I78" s="35"/>
      <c r="J78" s="8"/>
      <c r="K78" s="97"/>
      <c r="L78" s="98"/>
      <c r="M78" s="99"/>
      <c r="N78" s="110"/>
      <c r="O78" s="100"/>
    </row>
    <row r="79" spans="1:15" s="1" customFormat="1" ht="15" customHeight="1" x14ac:dyDescent="0.25">
      <c r="A79" s="9">
        <v>12</v>
      </c>
      <c r="B79" s="158">
        <v>50930</v>
      </c>
      <c r="C79" s="152" t="s">
        <v>66</v>
      </c>
      <c r="D79" s="172"/>
      <c r="E79" s="161"/>
      <c r="F79" s="161"/>
      <c r="G79" s="161"/>
      <c r="H79" s="161"/>
      <c r="I79" s="35"/>
      <c r="J79" s="8"/>
      <c r="K79" s="97"/>
      <c r="L79" s="98"/>
      <c r="M79" s="99"/>
      <c r="N79" s="98"/>
      <c r="O79" s="100"/>
    </row>
    <row r="80" spans="1:15" s="1" customFormat="1" ht="15" customHeight="1" x14ac:dyDescent="0.25">
      <c r="A80" s="9">
        <v>13</v>
      </c>
      <c r="B80" s="139">
        <v>51370</v>
      </c>
      <c r="C80" s="152" t="s">
        <v>67</v>
      </c>
      <c r="D80" s="177"/>
      <c r="E80" s="81"/>
      <c r="F80" s="81"/>
      <c r="G80" s="81"/>
      <c r="H80" s="82"/>
      <c r="I80" s="35"/>
      <c r="J80" s="8"/>
      <c r="K80" s="97"/>
      <c r="L80" s="98"/>
      <c r="M80" s="99"/>
      <c r="N80" s="98"/>
      <c r="O80" s="100"/>
    </row>
    <row r="81" spans="1:15" s="1" customFormat="1" ht="15" customHeight="1" thickBot="1" x14ac:dyDescent="0.3">
      <c r="A81" s="9">
        <v>14</v>
      </c>
      <c r="B81" s="139">
        <v>51580</v>
      </c>
      <c r="C81" s="152" t="s">
        <v>125</v>
      </c>
      <c r="D81" s="174"/>
      <c r="E81" s="143"/>
      <c r="F81" s="143"/>
      <c r="G81" s="143"/>
      <c r="H81" s="144"/>
      <c r="I81" s="35"/>
      <c r="J81" s="8"/>
      <c r="K81" s="101"/>
      <c r="L81" s="102"/>
      <c r="M81" s="103"/>
      <c r="N81" s="183"/>
      <c r="O81" s="104"/>
    </row>
    <row r="82" spans="1:15" s="1" customFormat="1" ht="15" customHeight="1" thickBot="1" x14ac:dyDescent="0.3">
      <c r="A82" s="28"/>
      <c r="B82" s="51"/>
      <c r="C82" s="32" t="s">
        <v>102</v>
      </c>
      <c r="D82" s="175">
        <f>SUM(D83:D113)</f>
        <v>1</v>
      </c>
      <c r="E82" s="30">
        <v>0</v>
      </c>
      <c r="F82" s="30">
        <f>AVERAGE(F83:F113)</f>
        <v>100</v>
      </c>
      <c r="G82" s="30">
        <v>0</v>
      </c>
      <c r="H82" s="30">
        <v>0</v>
      </c>
      <c r="I82" s="31">
        <f>AVERAGE(I83:I113)</f>
        <v>3</v>
      </c>
      <c r="J82" s="8"/>
      <c r="K82" s="406">
        <f t="shared" ref="K82:K114" si="2">D82</f>
        <v>1</v>
      </c>
      <c r="L82" s="407">
        <f>SUM(L83:L113)</f>
        <v>0</v>
      </c>
      <c r="M82" s="408">
        <f>H82+G82</f>
        <v>0</v>
      </c>
      <c r="N82" s="407">
        <f>SUM(N83:N90)</f>
        <v>0</v>
      </c>
      <c r="O82" s="409">
        <f>E82</f>
        <v>0</v>
      </c>
    </row>
    <row r="83" spans="1:15" s="1" customFormat="1" ht="15" customHeight="1" x14ac:dyDescent="0.25">
      <c r="A83" s="11">
        <v>1</v>
      </c>
      <c r="B83" s="305">
        <v>60010</v>
      </c>
      <c r="C83" s="151" t="s">
        <v>121</v>
      </c>
      <c r="D83" s="176"/>
      <c r="E83" s="154"/>
      <c r="F83" s="154"/>
      <c r="G83" s="154"/>
      <c r="H83" s="154"/>
      <c r="I83" s="58"/>
      <c r="J83" s="8"/>
      <c r="K83" s="93"/>
      <c r="L83" s="94"/>
      <c r="M83" s="95"/>
      <c r="N83" s="94"/>
      <c r="O83" s="96"/>
    </row>
    <row r="84" spans="1:15" s="1" customFormat="1" ht="15" customHeight="1" x14ac:dyDescent="0.25">
      <c r="A84" s="9">
        <v>2</v>
      </c>
      <c r="B84" s="158">
        <v>60020</v>
      </c>
      <c r="C84" s="152" t="s">
        <v>69</v>
      </c>
      <c r="D84" s="172"/>
      <c r="E84" s="161"/>
      <c r="F84" s="161"/>
      <c r="G84" s="161"/>
      <c r="H84" s="161"/>
      <c r="I84" s="35"/>
      <c r="J84" s="8"/>
      <c r="K84" s="97"/>
      <c r="L84" s="98"/>
      <c r="M84" s="99"/>
      <c r="N84" s="98"/>
      <c r="O84" s="100"/>
    </row>
    <row r="85" spans="1:15" s="1" customFormat="1" ht="15" customHeight="1" x14ac:dyDescent="0.25">
      <c r="A85" s="9">
        <v>3</v>
      </c>
      <c r="B85" s="158">
        <v>60050</v>
      </c>
      <c r="C85" s="152" t="s">
        <v>70</v>
      </c>
      <c r="D85" s="172">
        <v>1</v>
      </c>
      <c r="E85" s="161"/>
      <c r="F85" s="161">
        <v>100</v>
      </c>
      <c r="G85" s="161"/>
      <c r="H85" s="161"/>
      <c r="I85" s="35">
        <f t="shared" ref="I85" si="3">(E85*2+F85*3+G85*4+H85*5)/100</f>
        <v>3</v>
      </c>
      <c r="J85" s="8"/>
      <c r="K85" s="97">
        <f t="shared" ref="K85" si="4">D85</f>
        <v>1</v>
      </c>
      <c r="L85" s="98">
        <f>M85*K85/100</f>
        <v>0</v>
      </c>
      <c r="M85" s="99">
        <f>H85+G85</f>
        <v>0</v>
      </c>
      <c r="N85" s="98">
        <f>O85*K85/100</f>
        <v>0</v>
      </c>
      <c r="O85" s="100">
        <f>E85</f>
        <v>0</v>
      </c>
    </row>
    <row r="86" spans="1:15" s="1" customFormat="1" ht="15" customHeight="1" x14ac:dyDescent="0.25">
      <c r="A86" s="9">
        <v>4</v>
      </c>
      <c r="B86" s="158">
        <v>60070</v>
      </c>
      <c r="C86" s="152" t="s">
        <v>71</v>
      </c>
      <c r="D86" s="172"/>
      <c r="E86" s="161"/>
      <c r="F86" s="161"/>
      <c r="G86" s="161"/>
      <c r="H86" s="161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5</v>
      </c>
      <c r="B87" s="158">
        <v>60180</v>
      </c>
      <c r="C87" s="152" t="s">
        <v>72</v>
      </c>
      <c r="D87" s="172"/>
      <c r="E87" s="161"/>
      <c r="F87" s="161"/>
      <c r="G87" s="161"/>
      <c r="H87" s="161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6</v>
      </c>
      <c r="B88" s="158">
        <v>60240</v>
      </c>
      <c r="C88" s="152" t="s">
        <v>73</v>
      </c>
      <c r="D88" s="172"/>
      <c r="E88" s="161"/>
      <c r="F88" s="161"/>
      <c r="G88" s="161"/>
      <c r="H88" s="161"/>
      <c r="I88" s="35"/>
      <c r="J88" s="8"/>
      <c r="K88" s="97"/>
      <c r="L88" s="98"/>
      <c r="M88" s="99"/>
      <c r="N88" s="110"/>
      <c r="O88" s="100"/>
    </row>
    <row r="89" spans="1:15" s="1" customFormat="1" ht="15" customHeight="1" x14ac:dyDescent="0.25">
      <c r="A89" s="9">
        <v>7</v>
      </c>
      <c r="B89" s="158">
        <v>60560</v>
      </c>
      <c r="C89" s="152" t="s">
        <v>74</v>
      </c>
      <c r="D89" s="172"/>
      <c r="E89" s="161"/>
      <c r="F89" s="161"/>
      <c r="G89" s="161"/>
      <c r="H89" s="161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8</v>
      </c>
      <c r="B90" s="158">
        <v>60660</v>
      </c>
      <c r="C90" s="152" t="s">
        <v>75</v>
      </c>
      <c r="D90" s="172"/>
      <c r="E90" s="161"/>
      <c r="F90" s="161"/>
      <c r="G90" s="161"/>
      <c r="H90" s="161"/>
      <c r="I90" s="35"/>
      <c r="J90" s="8"/>
      <c r="K90" s="97"/>
      <c r="L90" s="98"/>
      <c r="M90" s="99"/>
      <c r="N90" s="110"/>
      <c r="O90" s="100"/>
    </row>
    <row r="91" spans="1:15" s="1" customFormat="1" ht="15" customHeight="1" x14ac:dyDescent="0.25">
      <c r="A91" s="9">
        <v>9</v>
      </c>
      <c r="B91" s="158">
        <v>60001</v>
      </c>
      <c r="C91" s="152" t="s">
        <v>68</v>
      </c>
      <c r="D91" s="172"/>
      <c r="E91" s="161"/>
      <c r="F91" s="161"/>
      <c r="G91" s="161"/>
      <c r="H91" s="161"/>
      <c r="I91" s="35"/>
      <c r="J91" s="8"/>
      <c r="K91" s="97"/>
      <c r="L91" s="98"/>
      <c r="M91" s="99"/>
      <c r="N91" s="110"/>
      <c r="O91" s="100"/>
    </row>
    <row r="92" spans="1:15" s="1" customFormat="1" ht="15" customHeight="1" x14ac:dyDescent="0.25">
      <c r="A92" s="9">
        <v>10</v>
      </c>
      <c r="B92" s="158">
        <v>60701</v>
      </c>
      <c r="C92" s="152" t="s">
        <v>76</v>
      </c>
      <c r="D92" s="172"/>
      <c r="E92" s="161"/>
      <c r="F92" s="161"/>
      <c r="G92" s="161"/>
      <c r="H92" s="161"/>
      <c r="I92" s="35"/>
      <c r="J92" s="8"/>
      <c r="K92" s="97"/>
      <c r="L92" s="98"/>
      <c r="M92" s="99"/>
      <c r="N92" s="98"/>
      <c r="O92" s="100"/>
    </row>
    <row r="93" spans="1:15" s="1" customFormat="1" ht="15" customHeight="1" x14ac:dyDescent="0.25">
      <c r="A93" s="9">
        <v>11</v>
      </c>
      <c r="B93" s="158">
        <v>60850</v>
      </c>
      <c r="C93" s="153" t="s">
        <v>77</v>
      </c>
      <c r="D93" s="172"/>
      <c r="E93" s="161"/>
      <c r="F93" s="161"/>
      <c r="G93" s="161"/>
      <c r="H93" s="161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12</v>
      </c>
      <c r="B94" s="158">
        <v>60910</v>
      </c>
      <c r="C94" s="152" t="s">
        <v>78</v>
      </c>
      <c r="D94" s="172"/>
      <c r="E94" s="161"/>
      <c r="F94" s="161"/>
      <c r="G94" s="161"/>
      <c r="H94" s="161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13</v>
      </c>
      <c r="B95" s="158">
        <v>60980</v>
      </c>
      <c r="C95" s="152" t="s">
        <v>79</v>
      </c>
      <c r="D95" s="172"/>
      <c r="E95" s="161"/>
      <c r="F95" s="161"/>
      <c r="G95" s="161"/>
      <c r="H95" s="161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14</v>
      </c>
      <c r="B96" s="158">
        <v>61080</v>
      </c>
      <c r="C96" s="152" t="s">
        <v>80</v>
      </c>
      <c r="D96" s="172"/>
      <c r="E96" s="161"/>
      <c r="F96" s="161"/>
      <c r="G96" s="161"/>
      <c r="H96" s="161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15</v>
      </c>
      <c r="B97" s="158">
        <v>61150</v>
      </c>
      <c r="C97" s="152" t="s">
        <v>81</v>
      </c>
      <c r="D97" s="172"/>
      <c r="E97" s="161"/>
      <c r="F97" s="161"/>
      <c r="G97" s="161"/>
      <c r="H97" s="161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16</v>
      </c>
      <c r="B98" s="158">
        <v>61210</v>
      </c>
      <c r="C98" s="152" t="s">
        <v>82</v>
      </c>
      <c r="D98" s="172"/>
      <c r="E98" s="161"/>
      <c r="F98" s="161"/>
      <c r="G98" s="161"/>
      <c r="H98" s="161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17</v>
      </c>
      <c r="B99" s="158">
        <v>61290</v>
      </c>
      <c r="C99" s="152" t="s">
        <v>83</v>
      </c>
      <c r="D99" s="172"/>
      <c r="E99" s="161"/>
      <c r="F99" s="161"/>
      <c r="G99" s="161"/>
      <c r="H99" s="161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18</v>
      </c>
      <c r="B100" s="158">
        <v>61340</v>
      </c>
      <c r="C100" s="152" t="s">
        <v>84</v>
      </c>
      <c r="D100" s="172"/>
      <c r="E100" s="161"/>
      <c r="F100" s="161"/>
      <c r="G100" s="161"/>
      <c r="H100" s="161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19</v>
      </c>
      <c r="B101" s="158">
        <v>61390</v>
      </c>
      <c r="C101" s="152" t="s">
        <v>85</v>
      </c>
      <c r="D101" s="172"/>
      <c r="E101" s="161"/>
      <c r="F101" s="161"/>
      <c r="G101" s="161"/>
      <c r="H101" s="161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20</v>
      </c>
      <c r="B102" s="158">
        <v>61410</v>
      </c>
      <c r="C102" s="152" t="s">
        <v>86</v>
      </c>
      <c r="D102" s="172"/>
      <c r="E102" s="161"/>
      <c r="F102" s="161"/>
      <c r="G102" s="161"/>
      <c r="H102" s="1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21</v>
      </c>
      <c r="B103" s="158">
        <v>61430</v>
      </c>
      <c r="C103" s="152" t="s">
        <v>106</v>
      </c>
      <c r="D103" s="172"/>
      <c r="E103" s="161"/>
      <c r="F103" s="161"/>
      <c r="G103" s="161"/>
      <c r="H103" s="161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22</v>
      </c>
      <c r="B104" s="158">
        <v>61440</v>
      </c>
      <c r="C104" s="152" t="s">
        <v>87</v>
      </c>
      <c r="D104" s="172"/>
      <c r="E104" s="161"/>
      <c r="F104" s="161"/>
      <c r="G104" s="161"/>
      <c r="H104" s="161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23</v>
      </c>
      <c r="B105" s="158">
        <v>61450</v>
      </c>
      <c r="C105" s="152" t="s">
        <v>105</v>
      </c>
      <c r="D105" s="172"/>
      <c r="E105" s="161"/>
      <c r="F105" s="161"/>
      <c r="G105" s="161"/>
      <c r="H105" s="161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24</v>
      </c>
      <c r="B106" s="158">
        <v>61470</v>
      </c>
      <c r="C106" s="152" t="s">
        <v>88</v>
      </c>
      <c r="D106" s="172"/>
      <c r="E106" s="161"/>
      <c r="F106" s="161"/>
      <c r="G106" s="161"/>
      <c r="H106" s="161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25</v>
      </c>
      <c r="B107" s="158">
        <v>61490</v>
      </c>
      <c r="C107" s="152" t="s">
        <v>107</v>
      </c>
      <c r="D107" s="172"/>
      <c r="E107" s="161"/>
      <c r="F107" s="161"/>
      <c r="G107" s="161"/>
      <c r="H107" s="161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26</v>
      </c>
      <c r="B108" s="158">
        <v>61500</v>
      </c>
      <c r="C108" s="152" t="s">
        <v>108</v>
      </c>
      <c r="D108" s="172"/>
      <c r="E108" s="161"/>
      <c r="F108" s="161"/>
      <c r="G108" s="161"/>
      <c r="H108" s="161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27</v>
      </c>
      <c r="B109" s="158">
        <v>61510</v>
      </c>
      <c r="C109" s="152" t="s">
        <v>89</v>
      </c>
      <c r="D109" s="178"/>
      <c r="E109" s="83"/>
      <c r="F109" s="83"/>
      <c r="G109" s="83"/>
      <c r="H109" s="84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28</v>
      </c>
      <c r="B110" s="305">
        <v>61520</v>
      </c>
      <c r="C110" s="152" t="s">
        <v>109</v>
      </c>
      <c r="D110" s="179"/>
      <c r="E110" s="85"/>
      <c r="F110" s="85"/>
      <c r="G110" s="85"/>
      <c r="H110" s="85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29</v>
      </c>
      <c r="B111" s="158">
        <v>61540</v>
      </c>
      <c r="C111" s="151" t="s">
        <v>103</v>
      </c>
      <c r="D111" s="172"/>
      <c r="E111" s="161"/>
      <c r="F111" s="161"/>
      <c r="G111" s="161"/>
      <c r="H111" s="161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30</v>
      </c>
      <c r="B112" s="158">
        <v>61560</v>
      </c>
      <c r="C112" s="152" t="s">
        <v>113</v>
      </c>
      <c r="D112" s="172"/>
      <c r="E112" s="161"/>
      <c r="F112" s="161"/>
      <c r="G112" s="161"/>
      <c r="H112" s="70"/>
      <c r="I112" s="35"/>
      <c r="J112" s="8"/>
      <c r="K112" s="97"/>
      <c r="L112" s="98"/>
      <c r="M112" s="99"/>
      <c r="N112" s="110"/>
      <c r="O112" s="100"/>
    </row>
    <row r="113" spans="1:15" s="1" customFormat="1" ht="15" customHeight="1" thickBot="1" x14ac:dyDescent="0.3">
      <c r="A113" s="59">
        <v>31</v>
      </c>
      <c r="B113" s="160">
        <v>61570</v>
      </c>
      <c r="C113" s="147" t="s">
        <v>122</v>
      </c>
      <c r="D113" s="174"/>
      <c r="E113" s="143"/>
      <c r="F113" s="143"/>
      <c r="G113" s="143"/>
      <c r="H113" s="144"/>
      <c r="I113" s="60"/>
      <c r="J113" s="8"/>
      <c r="K113" s="101"/>
      <c r="L113" s="102"/>
      <c r="M113" s="103"/>
      <c r="N113" s="102"/>
      <c r="O113" s="104"/>
    </row>
    <row r="114" spans="1:15" s="1" customFormat="1" ht="15" customHeight="1" thickBot="1" x14ac:dyDescent="0.3">
      <c r="A114" s="28"/>
      <c r="B114" s="51"/>
      <c r="C114" s="25" t="s">
        <v>104</v>
      </c>
      <c r="D114" s="175">
        <v>0</v>
      </c>
      <c r="E114" s="30">
        <v>0</v>
      </c>
      <c r="F114" s="30">
        <v>0</v>
      </c>
      <c r="G114" s="30">
        <v>0</v>
      </c>
      <c r="H114" s="30">
        <v>0</v>
      </c>
      <c r="I114" s="31">
        <v>0</v>
      </c>
      <c r="J114" s="8"/>
      <c r="K114" s="406">
        <f t="shared" si="2"/>
        <v>0</v>
      </c>
      <c r="L114" s="407">
        <f>SUM(L115:L123)</f>
        <v>0</v>
      </c>
      <c r="M114" s="408">
        <f>H114+G114</f>
        <v>0</v>
      </c>
      <c r="N114" s="407">
        <f>SUM(N115:N122)</f>
        <v>0</v>
      </c>
      <c r="O114" s="409">
        <f>E114</f>
        <v>0</v>
      </c>
    </row>
    <row r="115" spans="1:15" s="1" customFormat="1" ht="15" customHeight="1" x14ac:dyDescent="0.25">
      <c r="A115" s="7">
        <v>1</v>
      </c>
      <c r="B115" s="166">
        <v>70020</v>
      </c>
      <c r="C115" s="162" t="s">
        <v>90</v>
      </c>
      <c r="D115" s="180"/>
      <c r="E115" s="168"/>
      <c r="F115" s="168"/>
      <c r="G115" s="168"/>
      <c r="H115" s="168"/>
      <c r="I115" s="34"/>
      <c r="J115" s="8"/>
      <c r="K115" s="93"/>
      <c r="L115" s="94"/>
      <c r="M115" s="95"/>
      <c r="N115" s="94"/>
      <c r="O115" s="96"/>
    </row>
    <row r="116" spans="1:15" s="1" customFormat="1" ht="15" customHeight="1" x14ac:dyDescent="0.25">
      <c r="A116" s="9">
        <v>2</v>
      </c>
      <c r="B116" s="158">
        <v>70110</v>
      </c>
      <c r="C116" s="163" t="s">
        <v>93</v>
      </c>
      <c r="D116" s="172"/>
      <c r="E116" s="161"/>
      <c r="F116" s="161"/>
      <c r="G116" s="161"/>
      <c r="H116" s="161"/>
      <c r="I116" s="35"/>
      <c r="J116" s="8"/>
      <c r="K116" s="97"/>
      <c r="L116" s="98"/>
      <c r="M116" s="99"/>
      <c r="N116" s="98"/>
      <c r="O116" s="100"/>
    </row>
    <row r="117" spans="1:15" s="1" customFormat="1" ht="15" customHeight="1" x14ac:dyDescent="0.25">
      <c r="A117" s="11">
        <v>3</v>
      </c>
      <c r="B117" s="158">
        <v>70021</v>
      </c>
      <c r="C117" s="163" t="s">
        <v>91</v>
      </c>
      <c r="D117" s="172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9">
        <v>4</v>
      </c>
      <c r="B118" s="158">
        <v>70040</v>
      </c>
      <c r="C118" s="163" t="s">
        <v>92</v>
      </c>
      <c r="D118" s="172"/>
      <c r="E118" s="161"/>
      <c r="F118" s="161"/>
      <c r="G118" s="161"/>
      <c r="H118" s="161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5</v>
      </c>
      <c r="B119" s="158">
        <v>70100</v>
      </c>
      <c r="C119" s="163" t="s">
        <v>123</v>
      </c>
      <c r="D119" s="172"/>
      <c r="E119" s="161"/>
      <c r="F119" s="161"/>
      <c r="G119" s="161"/>
      <c r="H119" s="161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6</v>
      </c>
      <c r="B120" s="158">
        <v>70270</v>
      </c>
      <c r="C120" s="163" t="s">
        <v>94</v>
      </c>
      <c r="D120" s="172"/>
      <c r="E120" s="161"/>
      <c r="F120" s="161"/>
      <c r="G120" s="161"/>
      <c r="H120" s="16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7</v>
      </c>
      <c r="B121" s="159">
        <v>70510</v>
      </c>
      <c r="C121" s="163" t="s">
        <v>95</v>
      </c>
      <c r="D121" s="172"/>
      <c r="E121" s="161"/>
      <c r="F121" s="161"/>
      <c r="G121" s="161"/>
      <c r="H121" s="161"/>
      <c r="I121" s="35"/>
      <c r="J121" s="8"/>
      <c r="K121" s="97"/>
      <c r="L121" s="98"/>
      <c r="M121" s="99"/>
      <c r="N121" s="98"/>
      <c r="O121" s="379"/>
    </row>
    <row r="122" spans="1:15" s="1" customFormat="1" ht="15" customHeight="1" x14ac:dyDescent="0.25">
      <c r="A122" s="9">
        <v>8</v>
      </c>
      <c r="B122" s="159">
        <v>10880</v>
      </c>
      <c r="C122" s="163" t="s">
        <v>112</v>
      </c>
      <c r="D122" s="172"/>
      <c r="E122" s="161"/>
      <c r="F122" s="161"/>
      <c r="G122" s="161"/>
      <c r="H122" s="161"/>
      <c r="I122" s="35"/>
      <c r="J122" s="8"/>
      <c r="K122" s="97"/>
      <c r="L122" s="98"/>
      <c r="M122" s="99"/>
      <c r="N122" s="98"/>
      <c r="O122" s="100"/>
    </row>
    <row r="123" spans="1:15" s="1" customFormat="1" ht="15" customHeight="1" thickBot="1" x14ac:dyDescent="0.3">
      <c r="A123" s="61">
        <v>9</v>
      </c>
      <c r="B123" s="160">
        <v>10890</v>
      </c>
      <c r="C123" s="164" t="s">
        <v>114</v>
      </c>
      <c r="D123" s="146"/>
      <c r="E123" s="143"/>
      <c r="F123" s="143"/>
      <c r="G123" s="143"/>
      <c r="H123" s="144"/>
      <c r="I123" s="62"/>
      <c r="J123" s="8"/>
      <c r="K123" s="106"/>
      <c r="L123" s="107"/>
      <c r="M123" s="108"/>
      <c r="N123" s="170"/>
      <c r="O123" s="109"/>
    </row>
    <row r="124" spans="1:15" ht="15" customHeight="1" x14ac:dyDescent="0.25">
      <c r="A124" s="12"/>
      <c r="B124" s="12"/>
      <c r="C124" s="12"/>
      <c r="D124" s="441" t="s">
        <v>96</v>
      </c>
      <c r="E124" s="441"/>
      <c r="F124" s="441"/>
      <c r="G124" s="441"/>
      <c r="H124" s="441"/>
      <c r="I124" s="33">
        <f>AVERAGE(I8:I15,I17:I28,I30:I46,I48:I66,I68:I81,I83:I113,I115:I123)</f>
        <v>3</v>
      </c>
      <c r="J124" s="8"/>
      <c r="M124" s="17"/>
      <c r="N124" s="17"/>
      <c r="O124" s="17"/>
    </row>
    <row r="125" spans="1:15" ht="15" customHeight="1" x14ac:dyDescent="0.25">
      <c r="A125" s="12"/>
      <c r="B125" s="12"/>
      <c r="C125" s="12"/>
      <c r="D125" s="12"/>
      <c r="E125" s="13"/>
      <c r="F125" s="13"/>
      <c r="G125" s="14"/>
      <c r="H125" s="14"/>
      <c r="I125" s="15"/>
      <c r="J125" s="4"/>
      <c r="M125" s="55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5"/>
      <c r="J126" s="4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I6:I124">
    <cfRule type="cellIs" dxfId="106" priority="2" operator="equal">
      <formula>0</formula>
    </cfRule>
    <cfRule type="containsBlanks" dxfId="105" priority="7">
      <formula>LEN(TRIM(I6))=0</formula>
    </cfRule>
    <cfRule type="cellIs" dxfId="104" priority="8" operator="lessThan">
      <formula>3.5</formula>
    </cfRule>
    <cfRule type="cellIs" dxfId="103" priority="9" operator="greaterThanOrEqual">
      <formula>4.5</formula>
    </cfRule>
  </conditionalFormatting>
  <conditionalFormatting sqref="N16:O18 N82:O85">
    <cfRule type="containsBlanks" dxfId="102" priority="3">
      <formula>LEN(TRIM(N16))=0</formula>
    </cfRule>
    <cfRule type="cellIs" dxfId="101" priority="4" operator="equal">
      <formula>0</formula>
    </cfRule>
  </conditionalFormatting>
  <conditionalFormatting sqref="M16:M18 M82:M85">
    <cfRule type="containsBlanks" dxfId="100" priority="1">
      <formula>LEN(TRIM(M16))=0</formula>
    </cfRule>
    <cfRule type="cellIs" dxfId="99" priority="6" operator="lessThan">
      <formula>50</formula>
    </cfRule>
    <cfRule type="cellIs" dxfId="98" priority="10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Немецкий-9 2018-2023</vt:lpstr>
      <vt:lpstr>Немецкий-9 2018 расклад</vt:lpstr>
      <vt:lpstr>Немецкий-9 2019 расклад</vt:lpstr>
      <vt:lpstr>Немецкий-9 2020 расклад</vt:lpstr>
      <vt:lpstr>Немецкий-9 2021 расклад</vt:lpstr>
      <vt:lpstr>Немецкий-9 2022 расклад</vt:lpstr>
      <vt:lpstr>Немецкий-9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2023-09-29T04:34:08Z</dcterms:modified>
</cp:coreProperties>
</file>