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7905" tabRatio="630"/>
  </bookViews>
  <sheets>
    <sheet name="Физика-11 2018-2021" sheetId="11" r:id="rId1"/>
    <sheet name="Физика-11 2018 расклад" sheetId="13" r:id="rId2"/>
    <sheet name="Физика-11 2019 расклад" sheetId="12" r:id="rId3"/>
    <sheet name="Физика-11 2020 расклад" sheetId="10" r:id="rId4"/>
    <sheet name="Физика-11 2021 расклад" sheetId="9" r:id="rId5"/>
  </sheets>
  <calcPr calcId="145621"/>
</workbook>
</file>

<file path=xl/calcChain.xml><?xml version="1.0" encoding="utf-8"?>
<calcChain xmlns="http://schemas.openxmlformats.org/spreadsheetml/2006/main">
  <c r="W124" i="11" l="1"/>
  <c r="S124" i="11"/>
  <c r="O124" i="11"/>
  <c r="K124" i="11"/>
  <c r="G124" i="11"/>
  <c r="W123" i="11"/>
  <c r="V123" i="11"/>
  <c r="T123" i="11"/>
  <c r="S123" i="11"/>
  <c r="R123" i="11"/>
  <c r="P123" i="11"/>
  <c r="O123" i="11"/>
  <c r="L123" i="11"/>
  <c r="K123" i="11"/>
  <c r="H123" i="11"/>
  <c r="G123" i="11"/>
  <c r="F123" i="11"/>
  <c r="E123" i="11"/>
  <c r="D123" i="11"/>
  <c r="U122" i="11"/>
  <c r="Q122" i="11"/>
  <c r="M122" i="11"/>
  <c r="I122" i="11"/>
  <c r="E122" i="11"/>
  <c r="W121" i="11"/>
  <c r="V121" i="11"/>
  <c r="T121" i="11"/>
  <c r="S121" i="11"/>
  <c r="R121" i="11"/>
  <c r="P121" i="11"/>
  <c r="O121" i="11"/>
  <c r="L121" i="11"/>
  <c r="K121" i="11"/>
  <c r="H121" i="11"/>
  <c r="G121" i="11"/>
  <c r="F121" i="11"/>
  <c r="E121" i="11"/>
  <c r="D121" i="11"/>
  <c r="W120" i="11"/>
  <c r="V120" i="11"/>
  <c r="U120" i="11"/>
  <c r="T120" i="11"/>
  <c r="S120" i="11"/>
  <c r="R120" i="11"/>
  <c r="Q120" i="11"/>
  <c r="P120" i="11"/>
  <c r="O120" i="11"/>
  <c r="M120" i="11"/>
  <c r="L120" i="11"/>
  <c r="K120" i="11"/>
  <c r="I120" i="11"/>
  <c r="H120" i="11"/>
  <c r="G120" i="11"/>
  <c r="F120" i="11"/>
  <c r="E120" i="11"/>
  <c r="D120" i="11"/>
  <c r="W119" i="11"/>
  <c r="V119" i="11"/>
  <c r="T119" i="11"/>
  <c r="S119" i="11"/>
  <c r="R119" i="11"/>
  <c r="P119" i="11"/>
  <c r="O119" i="11"/>
  <c r="L119" i="11"/>
  <c r="K119" i="11"/>
  <c r="H119" i="11"/>
  <c r="G119" i="11"/>
  <c r="F119" i="11"/>
  <c r="E119" i="11"/>
  <c r="D119" i="11"/>
  <c r="W118" i="11"/>
  <c r="V118" i="11"/>
  <c r="T118" i="11"/>
  <c r="S118" i="11"/>
  <c r="R118" i="11"/>
  <c r="P118" i="11"/>
  <c r="O118" i="11"/>
  <c r="L118" i="11"/>
  <c r="K118" i="11"/>
  <c r="H118" i="11"/>
  <c r="G118" i="11"/>
  <c r="F118" i="11"/>
  <c r="E118" i="11"/>
  <c r="D118" i="11"/>
  <c r="W117" i="11"/>
  <c r="V117" i="11"/>
  <c r="T117" i="11"/>
  <c r="S117" i="11"/>
  <c r="R117" i="11"/>
  <c r="P117" i="11"/>
  <c r="O117" i="11"/>
  <c r="L117" i="11"/>
  <c r="K117" i="11"/>
  <c r="H117" i="11"/>
  <c r="G117" i="11"/>
  <c r="F117" i="11"/>
  <c r="E117" i="11"/>
  <c r="D117" i="11"/>
  <c r="W116" i="11"/>
  <c r="V116" i="11"/>
  <c r="T116" i="11"/>
  <c r="S116" i="11"/>
  <c r="R116" i="11"/>
  <c r="P116" i="11"/>
  <c r="O116" i="11"/>
  <c r="L116" i="11"/>
  <c r="K116" i="11"/>
  <c r="H116" i="11"/>
  <c r="G116" i="11"/>
  <c r="F116" i="11"/>
  <c r="E116" i="11"/>
  <c r="D116" i="11"/>
  <c r="W115" i="11"/>
  <c r="V115" i="11"/>
  <c r="U115" i="11"/>
  <c r="T115" i="11"/>
  <c r="S115" i="11"/>
  <c r="R115" i="11"/>
  <c r="Q115" i="11"/>
  <c r="P115" i="11"/>
  <c r="O115" i="11"/>
  <c r="N115" i="11"/>
  <c r="M115" i="11"/>
  <c r="L115" i="11"/>
  <c r="K115" i="11"/>
  <c r="J115" i="11"/>
  <c r="I115" i="11"/>
  <c r="H115" i="11"/>
  <c r="G115" i="11"/>
  <c r="F115" i="11"/>
  <c r="E115" i="11"/>
  <c r="D115" i="11"/>
  <c r="W113" i="11"/>
  <c r="S113" i="11"/>
  <c r="O113" i="11"/>
  <c r="K113" i="11"/>
  <c r="G113" i="11"/>
  <c r="W112" i="11"/>
  <c r="V112" i="11"/>
  <c r="S112" i="11"/>
  <c r="R112" i="11"/>
  <c r="O112" i="11"/>
  <c r="K112" i="11"/>
  <c r="G112" i="11"/>
  <c r="F112" i="11"/>
  <c r="W111" i="11"/>
  <c r="V111" i="11"/>
  <c r="T111" i="11"/>
  <c r="S111" i="11"/>
  <c r="R111" i="11"/>
  <c r="P111" i="11"/>
  <c r="O111" i="11"/>
  <c r="L111" i="11"/>
  <c r="K111" i="11"/>
  <c r="H111" i="11"/>
  <c r="G111" i="11"/>
  <c r="F111" i="11"/>
  <c r="E111" i="11"/>
  <c r="D111" i="11"/>
  <c r="W110" i="11"/>
  <c r="V110" i="11"/>
  <c r="T110" i="11"/>
  <c r="S110" i="11"/>
  <c r="R110" i="11"/>
  <c r="P110" i="11"/>
  <c r="O110" i="11"/>
  <c r="L110" i="11"/>
  <c r="K110" i="11"/>
  <c r="H110" i="11"/>
  <c r="G110" i="11"/>
  <c r="F110" i="11"/>
  <c r="E110" i="11"/>
  <c r="D110" i="11"/>
  <c r="W109" i="11"/>
  <c r="V109" i="11"/>
  <c r="T109" i="11"/>
  <c r="S109" i="11"/>
  <c r="R109" i="11"/>
  <c r="P109" i="11"/>
  <c r="O109" i="11"/>
  <c r="L109" i="11"/>
  <c r="K109" i="11"/>
  <c r="H109" i="11"/>
  <c r="G109" i="11"/>
  <c r="F109" i="11"/>
  <c r="E109" i="11"/>
  <c r="D109" i="11"/>
  <c r="W108" i="11"/>
  <c r="V108" i="11"/>
  <c r="T108" i="11"/>
  <c r="S108" i="11"/>
  <c r="R108" i="11"/>
  <c r="P108" i="11"/>
  <c r="O108" i="11"/>
  <c r="L108" i="11"/>
  <c r="K108" i="11"/>
  <c r="H108" i="11"/>
  <c r="G108" i="11"/>
  <c r="F108" i="11"/>
  <c r="E108" i="11"/>
  <c r="D108" i="11"/>
  <c r="W107" i="11"/>
  <c r="V107" i="11"/>
  <c r="T107" i="11"/>
  <c r="S107" i="11"/>
  <c r="R107" i="11"/>
  <c r="P107" i="11"/>
  <c r="O107" i="11"/>
  <c r="L107" i="11"/>
  <c r="K107" i="11"/>
  <c r="H107" i="11"/>
  <c r="G107" i="11"/>
  <c r="F107" i="11"/>
  <c r="E107" i="11"/>
  <c r="D107" i="11"/>
  <c r="W106" i="11"/>
  <c r="V106" i="11"/>
  <c r="T106" i="11"/>
  <c r="S106" i="11"/>
  <c r="R106" i="11"/>
  <c r="P106" i="11"/>
  <c r="O106" i="11"/>
  <c r="L106" i="11"/>
  <c r="K106" i="11"/>
  <c r="H106" i="11"/>
  <c r="G106" i="11"/>
  <c r="F106" i="11"/>
  <c r="E106" i="11"/>
  <c r="D106" i="11"/>
  <c r="W105" i="11"/>
  <c r="V105" i="11"/>
  <c r="T105" i="11"/>
  <c r="S105" i="11"/>
  <c r="R105" i="11"/>
  <c r="P105" i="11"/>
  <c r="O105" i="11"/>
  <c r="L105" i="11"/>
  <c r="K105" i="11"/>
  <c r="H105" i="11"/>
  <c r="G105" i="11"/>
  <c r="F105" i="11"/>
  <c r="E105" i="11"/>
  <c r="D105" i="11"/>
  <c r="W104" i="11"/>
  <c r="V104" i="11"/>
  <c r="T104" i="11"/>
  <c r="S104" i="11"/>
  <c r="R104" i="11"/>
  <c r="P104" i="11"/>
  <c r="O104" i="11"/>
  <c r="L104" i="11"/>
  <c r="K104" i="11"/>
  <c r="H104" i="11"/>
  <c r="G104" i="11"/>
  <c r="F104" i="11"/>
  <c r="E104" i="11"/>
  <c r="D104" i="11"/>
  <c r="W103" i="11"/>
  <c r="V103" i="11"/>
  <c r="T103" i="11"/>
  <c r="S103" i="11"/>
  <c r="R103" i="11"/>
  <c r="P103" i="11"/>
  <c r="O103" i="11"/>
  <c r="L103" i="11"/>
  <c r="K103" i="11"/>
  <c r="H103" i="11"/>
  <c r="G103" i="11"/>
  <c r="F103" i="11"/>
  <c r="E103" i="11"/>
  <c r="D103" i="11"/>
  <c r="W102" i="11"/>
  <c r="V102" i="11"/>
  <c r="T102" i="11"/>
  <c r="S102" i="11"/>
  <c r="R102" i="11"/>
  <c r="P102" i="11"/>
  <c r="O102" i="11"/>
  <c r="L102" i="11"/>
  <c r="K102" i="11"/>
  <c r="H102" i="11"/>
  <c r="G102" i="11"/>
  <c r="F102" i="11"/>
  <c r="E102" i="11"/>
  <c r="D102" i="11"/>
  <c r="W101" i="11"/>
  <c r="V101" i="11"/>
  <c r="T101" i="11"/>
  <c r="S101" i="11"/>
  <c r="R101" i="11"/>
  <c r="P101" i="11"/>
  <c r="O101" i="11"/>
  <c r="L101" i="11"/>
  <c r="K101" i="11"/>
  <c r="H101" i="11"/>
  <c r="G101" i="11"/>
  <c r="F101" i="11"/>
  <c r="E101" i="11"/>
  <c r="D101" i="11"/>
  <c r="W100" i="11"/>
  <c r="V100" i="11"/>
  <c r="T100" i="11"/>
  <c r="S100" i="11"/>
  <c r="R100" i="11"/>
  <c r="P100" i="11"/>
  <c r="O100" i="11"/>
  <c r="L100" i="11"/>
  <c r="K100" i="11"/>
  <c r="H100" i="11"/>
  <c r="G100" i="11"/>
  <c r="F100" i="11"/>
  <c r="E100" i="11"/>
  <c r="D100" i="11"/>
  <c r="W99" i="11"/>
  <c r="V99" i="11"/>
  <c r="T99" i="11"/>
  <c r="S99" i="11"/>
  <c r="R99" i="11"/>
  <c r="P99" i="11"/>
  <c r="O99" i="11"/>
  <c r="L99" i="11"/>
  <c r="K99" i="11"/>
  <c r="H99" i="11"/>
  <c r="G99" i="11"/>
  <c r="F99" i="11"/>
  <c r="E99" i="11"/>
  <c r="D99" i="11"/>
  <c r="W98" i="11"/>
  <c r="V98" i="11"/>
  <c r="T98" i="11"/>
  <c r="S98" i="11"/>
  <c r="R98" i="11"/>
  <c r="P98" i="11"/>
  <c r="O98" i="11"/>
  <c r="L98" i="11"/>
  <c r="K98" i="11"/>
  <c r="H98" i="11"/>
  <c r="G98" i="11"/>
  <c r="F98" i="11"/>
  <c r="E98" i="11"/>
  <c r="D98" i="11"/>
  <c r="W97" i="11"/>
  <c r="V97" i="11"/>
  <c r="T97" i="11"/>
  <c r="S97" i="11"/>
  <c r="R97" i="11"/>
  <c r="P97" i="11"/>
  <c r="O97" i="11"/>
  <c r="L97" i="11"/>
  <c r="K97" i="11"/>
  <c r="H97" i="11"/>
  <c r="G97" i="11"/>
  <c r="F97" i="11"/>
  <c r="E97" i="11"/>
  <c r="D97" i="11"/>
  <c r="W96" i="11"/>
  <c r="V96" i="11"/>
  <c r="T96" i="11"/>
  <c r="S96" i="11"/>
  <c r="R96" i="11"/>
  <c r="P96" i="11"/>
  <c r="O96" i="11"/>
  <c r="L96" i="11"/>
  <c r="K96" i="11"/>
  <c r="H96" i="11"/>
  <c r="G96" i="11"/>
  <c r="F96" i="11"/>
  <c r="E96" i="11"/>
  <c r="D96" i="11"/>
  <c r="W95" i="11"/>
  <c r="V95" i="11"/>
  <c r="T95" i="11"/>
  <c r="S95" i="11"/>
  <c r="R95" i="11"/>
  <c r="P95" i="11"/>
  <c r="O95" i="11"/>
  <c r="L95" i="11"/>
  <c r="K95" i="11"/>
  <c r="H95" i="11"/>
  <c r="G95" i="11"/>
  <c r="F95" i="11"/>
  <c r="E95" i="11"/>
  <c r="D95" i="11"/>
  <c r="W94" i="11"/>
  <c r="V94" i="11"/>
  <c r="T94" i="11"/>
  <c r="S94" i="11"/>
  <c r="R94" i="11"/>
  <c r="P94" i="11"/>
  <c r="O94" i="11"/>
  <c r="L94" i="11"/>
  <c r="K94" i="11"/>
  <c r="H94" i="11"/>
  <c r="G94" i="11"/>
  <c r="F94" i="11"/>
  <c r="E94" i="11"/>
  <c r="D94" i="11"/>
  <c r="V93" i="11"/>
  <c r="T93" i="11"/>
  <c r="R93" i="11"/>
  <c r="P93" i="11"/>
  <c r="L93" i="11"/>
  <c r="H93" i="11"/>
  <c r="F93" i="11"/>
  <c r="E93" i="11"/>
  <c r="D93" i="11"/>
  <c r="W92" i="11"/>
  <c r="V92" i="11"/>
  <c r="U92" i="11"/>
  <c r="T92" i="11"/>
  <c r="S92" i="11"/>
  <c r="R92" i="11"/>
  <c r="Q92" i="11"/>
  <c r="P92" i="11"/>
  <c r="O92" i="11"/>
  <c r="M92" i="11"/>
  <c r="L92" i="11"/>
  <c r="K92" i="11"/>
  <c r="I92" i="11"/>
  <c r="H92" i="11"/>
  <c r="G92" i="11"/>
  <c r="F92" i="11"/>
  <c r="E92" i="11"/>
  <c r="D92" i="11"/>
  <c r="W91" i="11"/>
  <c r="V91" i="11"/>
  <c r="T91" i="11"/>
  <c r="S91" i="11"/>
  <c r="R91" i="11"/>
  <c r="P91" i="11"/>
  <c r="O91" i="11"/>
  <c r="L91" i="11"/>
  <c r="K91" i="11"/>
  <c r="H91" i="11"/>
  <c r="G91" i="11"/>
  <c r="F91" i="11"/>
  <c r="E91" i="11"/>
  <c r="D91" i="11"/>
  <c r="W90" i="11"/>
  <c r="V90" i="11"/>
  <c r="T90" i="11"/>
  <c r="S90" i="11"/>
  <c r="R90" i="11"/>
  <c r="P90" i="11"/>
  <c r="O90" i="11"/>
  <c r="L90" i="11"/>
  <c r="K90" i="11"/>
  <c r="H90" i="11"/>
  <c r="G90" i="11"/>
  <c r="F90" i="11"/>
  <c r="D90" i="11"/>
  <c r="W89" i="11"/>
  <c r="V89" i="11"/>
  <c r="T89" i="11"/>
  <c r="S89" i="11"/>
  <c r="R89" i="11"/>
  <c r="P89" i="11"/>
  <c r="O89" i="11"/>
  <c r="L89" i="11"/>
  <c r="K89" i="11"/>
  <c r="H89" i="11"/>
  <c r="G89" i="11"/>
  <c r="F89" i="11"/>
  <c r="E89" i="11"/>
  <c r="D89" i="11"/>
  <c r="W88" i="11"/>
  <c r="V88" i="11"/>
  <c r="T88" i="11"/>
  <c r="S88" i="11"/>
  <c r="R88" i="11"/>
  <c r="P88" i="11"/>
  <c r="O88" i="11"/>
  <c r="L88" i="11"/>
  <c r="K88" i="11"/>
  <c r="H88" i="11"/>
  <c r="G88" i="11"/>
  <c r="F88" i="11"/>
  <c r="E88" i="11"/>
  <c r="D88" i="11"/>
  <c r="W87" i="11"/>
  <c r="V87" i="11"/>
  <c r="U87" i="11"/>
  <c r="T87" i="11"/>
  <c r="S87" i="11"/>
  <c r="R87" i="11"/>
  <c r="Q87" i="11"/>
  <c r="P87" i="11"/>
  <c r="O87" i="11"/>
  <c r="M87" i="11"/>
  <c r="L87" i="11"/>
  <c r="K87" i="11"/>
  <c r="I87" i="11"/>
  <c r="H87" i="11"/>
  <c r="G87" i="11"/>
  <c r="F87" i="11"/>
  <c r="E87" i="11"/>
  <c r="D87" i="11"/>
  <c r="W86" i="11"/>
  <c r="V86" i="11"/>
  <c r="T86" i="11"/>
  <c r="S86" i="11"/>
  <c r="R86" i="11"/>
  <c r="P86" i="11"/>
  <c r="O86" i="11"/>
  <c r="L86" i="11"/>
  <c r="K86" i="11"/>
  <c r="H86" i="11"/>
  <c r="G86" i="11"/>
  <c r="F86" i="11"/>
  <c r="E86" i="11"/>
  <c r="D86" i="11"/>
  <c r="T85" i="11"/>
  <c r="P85" i="11"/>
  <c r="L85" i="11"/>
  <c r="H85" i="11"/>
  <c r="D85" i="11"/>
  <c r="W84" i="11"/>
  <c r="V84" i="11"/>
  <c r="T84" i="11"/>
  <c r="S84" i="11"/>
  <c r="R84" i="11"/>
  <c r="P84" i="11"/>
  <c r="O84" i="11"/>
  <c r="L84" i="11"/>
  <c r="K84" i="11"/>
  <c r="H84" i="11"/>
  <c r="G84" i="11"/>
  <c r="F84" i="11"/>
  <c r="E84" i="11"/>
  <c r="D84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W81" i="11"/>
  <c r="V81" i="11"/>
  <c r="T81" i="11"/>
  <c r="S81" i="11"/>
  <c r="R81" i="11"/>
  <c r="P81" i="11"/>
  <c r="O81" i="11"/>
  <c r="L81" i="11"/>
  <c r="K81" i="11"/>
  <c r="H81" i="11"/>
  <c r="G81" i="11"/>
  <c r="F81" i="11"/>
  <c r="E81" i="11"/>
  <c r="D81" i="11"/>
  <c r="W80" i="11"/>
  <c r="V80" i="11"/>
  <c r="T80" i="11"/>
  <c r="S80" i="11"/>
  <c r="R80" i="11"/>
  <c r="P80" i="11"/>
  <c r="O80" i="11"/>
  <c r="L80" i="11"/>
  <c r="K80" i="11"/>
  <c r="H80" i="11"/>
  <c r="G80" i="11"/>
  <c r="F80" i="11"/>
  <c r="E80" i="11"/>
  <c r="D80" i="11"/>
  <c r="E79" i="11"/>
  <c r="W78" i="11"/>
  <c r="V78" i="11"/>
  <c r="U78" i="11"/>
  <c r="T78" i="11"/>
  <c r="S78" i="11"/>
  <c r="R78" i="11"/>
  <c r="Q78" i="11"/>
  <c r="P78" i="11"/>
  <c r="O78" i="11"/>
  <c r="M78" i="11"/>
  <c r="L78" i="11"/>
  <c r="K78" i="11"/>
  <c r="I78" i="11"/>
  <c r="H78" i="11"/>
  <c r="G78" i="11"/>
  <c r="F78" i="11"/>
  <c r="E78" i="11"/>
  <c r="D78" i="11"/>
  <c r="W77" i="11"/>
  <c r="V77" i="11"/>
  <c r="U77" i="11"/>
  <c r="T77" i="11"/>
  <c r="S77" i="11"/>
  <c r="R77" i="11"/>
  <c r="Q77" i="11"/>
  <c r="P77" i="11"/>
  <c r="O77" i="11"/>
  <c r="M77" i="11"/>
  <c r="L77" i="11"/>
  <c r="K77" i="11"/>
  <c r="I77" i="11"/>
  <c r="H77" i="11"/>
  <c r="G77" i="11"/>
  <c r="F77" i="11"/>
  <c r="E77" i="11"/>
  <c r="D77" i="11"/>
  <c r="W76" i="11"/>
  <c r="V76" i="11"/>
  <c r="T76" i="11"/>
  <c r="S76" i="11"/>
  <c r="R76" i="11"/>
  <c r="P76" i="11"/>
  <c r="O76" i="11"/>
  <c r="L76" i="11"/>
  <c r="K76" i="11"/>
  <c r="H76" i="11"/>
  <c r="G76" i="11"/>
  <c r="F76" i="11"/>
  <c r="E76" i="11"/>
  <c r="D76" i="11"/>
  <c r="W75" i="11"/>
  <c r="V75" i="11"/>
  <c r="T75" i="11"/>
  <c r="S75" i="11"/>
  <c r="R75" i="11"/>
  <c r="P75" i="11"/>
  <c r="O75" i="11"/>
  <c r="L75" i="11"/>
  <c r="K75" i="11"/>
  <c r="H75" i="11"/>
  <c r="G75" i="11"/>
  <c r="F75" i="11"/>
  <c r="E75" i="11"/>
  <c r="D75" i="11"/>
  <c r="W74" i="11"/>
  <c r="V74" i="11"/>
  <c r="T74" i="11"/>
  <c r="S74" i="11"/>
  <c r="R74" i="11"/>
  <c r="P74" i="11"/>
  <c r="O74" i="11"/>
  <c r="L74" i="11"/>
  <c r="K74" i="11"/>
  <c r="H74" i="11"/>
  <c r="G74" i="11"/>
  <c r="F74" i="11"/>
  <c r="E74" i="11"/>
  <c r="D74" i="11"/>
  <c r="W73" i="11"/>
  <c r="V73" i="11"/>
  <c r="T73" i="11"/>
  <c r="S73" i="11"/>
  <c r="R73" i="11"/>
  <c r="P73" i="11"/>
  <c r="O73" i="11"/>
  <c r="L73" i="11"/>
  <c r="K73" i="11"/>
  <c r="H73" i="11"/>
  <c r="G73" i="11"/>
  <c r="F73" i="11"/>
  <c r="E73" i="11"/>
  <c r="D73" i="11"/>
  <c r="W72" i="11"/>
  <c r="V72" i="11"/>
  <c r="T72" i="11"/>
  <c r="S72" i="11"/>
  <c r="R72" i="11"/>
  <c r="P72" i="11"/>
  <c r="O72" i="11"/>
  <c r="L72" i="11"/>
  <c r="K72" i="11"/>
  <c r="H72" i="11"/>
  <c r="G72" i="11"/>
  <c r="F72" i="11"/>
  <c r="E72" i="11"/>
  <c r="D72" i="11"/>
  <c r="W71" i="11"/>
  <c r="V71" i="11"/>
  <c r="T71" i="11"/>
  <c r="S71" i="11"/>
  <c r="R71" i="11"/>
  <c r="P71" i="11"/>
  <c r="O71" i="11"/>
  <c r="L71" i="11"/>
  <c r="K71" i="11"/>
  <c r="H71" i="11"/>
  <c r="G71" i="11"/>
  <c r="F71" i="11"/>
  <c r="E71" i="11"/>
  <c r="D71" i="11"/>
  <c r="W70" i="11"/>
  <c r="V70" i="11"/>
  <c r="T70" i="11"/>
  <c r="S70" i="11"/>
  <c r="R70" i="11"/>
  <c r="P70" i="11"/>
  <c r="O70" i="11"/>
  <c r="L70" i="11"/>
  <c r="K70" i="11"/>
  <c r="H70" i="11"/>
  <c r="G70" i="11"/>
  <c r="F70" i="11"/>
  <c r="E70" i="11"/>
  <c r="D70" i="11"/>
  <c r="W69" i="11"/>
  <c r="V69" i="11"/>
  <c r="T69" i="11"/>
  <c r="S69" i="11"/>
  <c r="R69" i="11"/>
  <c r="P69" i="11"/>
  <c r="O69" i="11"/>
  <c r="L69" i="11"/>
  <c r="K69" i="11"/>
  <c r="H69" i="11"/>
  <c r="G69" i="11"/>
  <c r="F69" i="11"/>
  <c r="E69" i="11"/>
  <c r="D69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W67" i="11"/>
  <c r="V67" i="11"/>
  <c r="U67" i="11"/>
  <c r="S67" i="11"/>
  <c r="R67" i="11"/>
  <c r="Q67" i="11"/>
  <c r="O67" i="11"/>
  <c r="M67" i="11"/>
  <c r="K67" i="11"/>
  <c r="I67" i="11"/>
  <c r="G67" i="11"/>
  <c r="F67" i="11"/>
  <c r="E67" i="11"/>
  <c r="W66" i="11"/>
  <c r="V66" i="11"/>
  <c r="T66" i="11"/>
  <c r="S66" i="11"/>
  <c r="R66" i="11"/>
  <c r="P66" i="11"/>
  <c r="O66" i="11"/>
  <c r="L66" i="11"/>
  <c r="K66" i="11"/>
  <c r="H66" i="11"/>
  <c r="G66" i="11"/>
  <c r="F66" i="11"/>
  <c r="E66" i="11"/>
  <c r="D66" i="11"/>
  <c r="W65" i="11"/>
  <c r="V65" i="11"/>
  <c r="U65" i="11"/>
  <c r="T65" i="11"/>
  <c r="S65" i="11"/>
  <c r="R65" i="11"/>
  <c r="Q65" i="11"/>
  <c r="P65" i="11"/>
  <c r="O65" i="11"/>
  <c r="M65" i="11"/>
  <c r="L65" i="11"/>
  <c r="K65" i="11"/>
  <c r="I65" i="11"/>
  <c r="H65" i="11"/>
  <c r="G65" i="11"/>
  <c r="F65" i="11"/>
  <c r="E65" i="11"/>
  <c r="D65" i="11"/>
  <c r="W64" i="11"/>
  <c r="V64" i="11"/>
  <c r="T64" i="11"/>
  <c r="S64" i="11"/>
  <c r="R64" i="11"/>
  <c r="P64" i="11"/>
  <c r="O64" i="11"/>
  <c r="L64" i="11"/>
  <c r="K64" i="11"/>
  <c r="H64" i="11"/>
  <c r="G64" i="11"/>
  <c r="F64" i="11"/>
  <c r="E64" i="11"/>
  <c r="D64" i="11"/>
  <c r="W63" i="11"/>
  <c r="V63" i="11"/>
  <c r="T63" i="11"/>
  <c r="S63" i="11"/>
  <c r="R63" i="11"/>
  <c r="P63" i="11"/>
  <c r="O63" i="11"/>
  <c r="L63" i="11"/>
  <c r="K63" i="11"/>
  <c r="H63" i="11"/>
  <c r="G63" i="11"/>
  <c r="F63" i="11"/>
  <c r="E63" i="11"/>
  <c r="D63" i="11"/>
  <c r="W61" i="11"/>
  <c r="V61" i="11"/>
  <c r="T61" i="11"/>
  <c r="S61" i="11"/>
  <c r="R61" i="11"/>
  <c r="P61" i="11"/>
  <c r="O61" i="11"/>
  <c r="L61" i="11"/>
  <c r="K61" i="11"/>
  <c r="H61" i="11"/>
  <c r="G61" i="11"/>
  <c r="F61" i="11"/>
  <c r="E61" i="11"/>
  <c r="D61" i="11"/>
  <c r="T60" i="11"/>
  <c r="P60" i="11"/>
  <c r="L60" i="11"/>
  <c r="H60" i="11"/>
  <c r="D60" i="11"/>
  <c r="T59" i="11"/>
  <c r="P59" i="11"/>
  <c r="L59" i="11"/>
  <c r="H59" i="11"/>
  <c r="E59" i="11"/>
  <c r="D59" i="11"/>
  <c r="W58" i="11"/>
  <c r="V58" i="11"/>
  <c r="U58" i="11"/>
  <c r="S58" i="11"/>
  <c r="R58" i="11"/>
  <c r="Q58" i="11"/>
  <c r="O58" i="11"/>
  <c r="M58" i="11"/>
  <c r="K58" i="11"/>
  <c r="I58" i="11"/>
  <c r="G58" i="11"/>
  <c r="F58" i="11"/>
  <c r="E58" i="11"/>
  <c r="V57" i="11"/>
  <c r="U57" i="11"/>
  <c r="T57" i="11"/>
  <c r="R57" i="11"/>
  <c r="Q57" i="11"/>
  <c r="P57" i="11"/>
  <c r="M57" i="11"/>
  <c r="L57" i="11"/>
  <c r="I57" i="11"/>
  <c r="H57" i="11"/>
  <c r="F57" i="11"/>
  <c r="E57" i="11"/>
  <c r="D57" i="11"/>
  <c r="W56" i="11"/>
  <c r="V56" i="11"/>
  <c r="U56" i="11"/>
  <c r="T56" i="11"/>
  <c r="S56" i="11"/>
  <c r="R56" i="11"/>
  <c r="Q56" i="11"/>
  <c r="P56" i="11"/>
  <c r="O56" i="11"/>
  <c r="M56" i="11"/>
  <c r="L56" i="11"/>
  <c r="K56" i="11"/>
  <c r="I56" i="11"/>
  <c r="H56" i="11"/>
  <c r="G56" i="11"/>
  <c r="F56" i="11"/>
  <c r="E56" i="11"/>
  <c r="D56" i="11"/>
  <c r="W55" i="11"/>
  <c r="V55" i="11"/>
  <c r="T55" i="11"/>
  <c r="S55" i="11"/>
  <c r="R55" i="11"/>
  <c r="P55" i="11"/>
  <c r="O55" i="11"/>
  <c r="L55" i="11"/>
  <c r="K55" i="11"/>
  <c r="H55" i="11"/>
  <c r="G55" i="11"/>
  <c r="F55" i="11"/>
  <c r="E55" i="11"/>
  <c r="D55" i="11"/>
  <c r="W54" i="11"/>
  <c r="V54" i="11"/>
  <c r="T54" i="11"/>
  <c r="S54" i="11"/>
  <c r="R54" i="11"/>
  <c r="P54" i="11"/>
  <c r="O54" i="11"/>
  <c r="L54" i="11"/>
  <c r="K54" i="11"/>
  <c r="H54" i="11"/>
  <c r="G54" i="11"/>
  <c r="F54" i="11"/>
  <c r="E54" i="11"/>
  <c r="D54" i="11"/>
  <c r="W53" i="11"/>
  <c r="V53" i="11"/>
  <c r="T53" i="11"/>
  <c r="S53" i="11"/>
  <c r="R53" i="11"/>
  <c r="P53" i="11"/>
  <c r="O53" i="11"/>
  <c r="L53" i="11"/>
  <c r="K53" i="11"/>
  <c r="H53" i="11"/>
  <c r="G53" i="11"/>
  <c r="F53" i="11"/>
  <c r="E53" i="11"/>
  <c r="D53" i="11"/>
  <c r="W52" i="11"/>
  <c r="V52" i="11"/>
  <c r="T52" i="11"/>
  <c r="S52" i="11"/>
  <c r="R52" i="11"/>
  <c r="P52" i="11"/>
  <c r="O52" i="11"/>
  <c r="L52" i="11"/>
  <c r="K52" i="11"/>
  <c r="H52" i="11"/>
  <c r="G52" i="11"/>
  <c r="F52" i="11"/>
  <c r="E52" i="11"/>
  <c r="D52" i="11"/>
  <c r="W51" i="11"/>
  <c r="V51" i="11"/>
  <c r="U51" i="11"/>
  <c r="T51" i="11"/>
  <c r="S51" i="11"/>
  <c r="R51" i="11"/>
  <c r="Q51" i="11"/>
  <c r="P51" i="11"/>
  <c r="O51" i="11"/>
  <c r="M51" i="11"/>
  <c r="L51" i="11"/>
  <c r="K51" i="11"/>
  <c r="I51" i="11"/>
  <c r="H51" i="11"/>
  <c r="G51" i="11"/>
  <c r="F51" i="11"/>
  <c r="E51" i="11"/>
  <c r="D51" i="11"/>
  <c r="W50" i="11"/>
  <c r="V50" i="11"/>
  <c r="U50" i="11"/>
  <c r="T50" i="11"/>
  <c r="S50" i="11"/>
  <c r="R50" i="11"/>
  <c r="Q50" i="11"/>
  <c r="P50" i="11"/>
  <c r="O50" i="11"/>
  <c r="M50" i="11"/>
  <c r="L50" i="11"/>
  <c r="K50" i="11"/>
  <c r="I50" i="11"/>
  <c r="H50" i="11"/>
  <c r="G50" i="11"/>
  <c r="F50" i="11"/>
  <c r="E50" i="11"/>
  <c r="D50" i="11"/>
  <c r="W49" i="11"/>
  <c r="V49" i="11"/>
  <c r="T49" i="11"/>
  <c r="S49" i="11"/>
  <c r="R49" i="11"/>
  <c r="P49" i="11"/>
  <c r="O49" i="11"/>
  <c r="L49" i="11"/>
  <c r="K49" i="11"/>
  <c r="H49" i="11"/>
  <c r="G49" i="11"/>
  <c r="F49" i="11"/>
  <c r="E49" i="11"/>
  <c r="D49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W47" i="11"/>
  <c r="V47" i="11"/>
  <c r="T47" i="11"/>
  <c r="S47" i="11"/>
  <c r="R47" i="11"/>
  <c r="P47" i="11"/>
  <c r="O47" i="11"/>
  <c r="L47" i="11"/>
  <c r="K47" i="11"/>
  <c r="H47" i="11"/>
  <c r="G47" i="11"/>
  <c r="F47" i="11"/>
  <c r="E47" i="11"/>
  <c r="D47" i="11"/>
  <c r="W46" i="11"/>
  <c r="V46" i="11"/>
  <c r="T46" i="11"/>
  <c r="S46" i="11"/>
  <c r="R46" i="11"/>
  <c r="P46" i="11"/>
  <c r="O46" i="11"/>
  <c r="L46" i="11"/>
  <c r="K46" i="11"/>
  <c r="H46" i="11"/>
  <c r="G46" i="11"/>
  <c r="F46" i="11"/>
  <c r="E46" i="11"/>
  <c r="D46" i="11"/>
  <c r="W45" i="11"/>
  <c r="V45" i="11"/>
  <c r="T45" i="11"/>
  <c r="S45" i="11"/>
  <c r="R45" i="11"/>
  <c r="P45" i="11"/>
  <c r="O45" i="11"/>
  <c r="L45" i="11"/>
  <c r="K45" i="11"/>
  <c r="H45" i="11"/>
  <c r="G45" i="11"/>
  <c r="F45" i="11"/>
  <c r="E45" i="11"/>
  <c r="D45" i="11"/>
  <c r="W44" i="11"/>
  <c r="T44" i="11"/>
  <c r="S44" i="11"/>
  <c r="P44" i="11"/>
  <c r="O44" i="11"/>
  <c r="L44" i="11"/>
  <c r="K44" i="11"/>
  <c r="H44" i="11"/>
  <c r="G44" i="11"/>
  <c r="E44" i="11"/>
  <c r="D44" i="11"/>
  <c r="W43" i="11"/>
  <c r="S43" i="11"/>
  <c r="O43" i="11"/>
  <c r="K43" i="11"/>
  <c r="G43" i="11"/>
  <c r="E43" i="11"/>
  <c r="W42" i="11"/>
  <c r="V42" i="11"/>
  <c r="T42" i="11"/>
  <c r="S42" i="11"/>
  <c r="R42" i="11"/>
  <c r="P42" i="11"/>
  <c r="O42" i="11"/>
  <c r="L42" i="11"/>
  <c r="K42" i="11"/>
  <c r="H42" i="11"/>
  <c r="G42" i="11"/>
  <c r="F42" i="11"/>
  <c r="E42" i="11"/>
  <c r="D42" i="11"/>
  <c r="W41" i="11"/>
  <c r="V41" i="11"/>
  <c r="T41" i="11"/>
  <c r="S41" i="11"/>
  <c r="R41" i="11"/>
  <c r="P41" i="11"/>
  <c r="O41" i="11"/>
  <c r="L41" i="11"/>
  <c r="K41" i="11"/>
  <c r="H41" i="11"/>
  <c r="G41" i="11"/>
  <c r="F41" i="11"/>
  <c r="E41" i="11"/>
  <c r="D41" i="11"/>
  <c r="T40" i="11"/>
  <c r="P40" i="11"/>
  <c r="L40" i="11"/>
  <c r="H40" i="11"/>
  <c r="D40" i="11"/>
  <c r="W39" i="11"/>
  <c r="V39" i="11"/>
  <c r="T39" i="11"/>
  <c r="S39" i="11"/>
  <c r="R39" i="11"/>
  <c r="P39" i="11"/>
  <c r="O39" i="11"/>
  <c r="L39" i="11"/>
  <c r="K39" i="11"/>
  <c r="H39" i="11"/>
  <c r="G39" i="11"/>
  <c r="F39" i="11"/>
  <c r="E39" i="11"/>
  <c r="D39" i="11"/>
  <c r="V38" i="11"/>
  <c r="T38" i="11"/>
  <c r="R38" i="11"/>
  <c r="P38" i="11"/>
  <c r="L38" i="11"/>
  <c r="H38" i="11"/>
  <c r="F38" i="11"/>
  <c r="E38" i="11"/>
  <c r="D38" i="11"/>
  <c r="W37" i="11"/>
  <c r="V37" i="11"/>
  <c r="T37" i="11"/>
  <c r="S37" i="11"/>
  <c r="R37" i="11"/>
  <c r="P37" i="11"/>
  <c r="O37" i="11"/>
  <c r="L37" i="11"/>
  <c r="K37" i="11"/>
  <c r="H37" i="11"/>
  <c r="G37" i="11"/>
  <c r="F37" i="11"/>
  <c r="D37" i="11"/>
  <c r="T36" i="11"/>
  <c r="P36" i="11"/>
  <c r="L36" i="11"/>
  <c r="H36" i="11"/>
  <c r="E36" i="11"/>
  <c r="D36" i="11"/>
  <c r="W35" i="11"/>
  <c r="V35" i="11"/>
  <c r="T35" i="11"/>
  <c r="S35" i="11"/>
  <c r="R35" i="11"/>
  <c r="P35" i="11"/>
  <c r="O35" i="11"/>
  <c r="L35" i="11"/>
  <c r="K35" i="11"/>
  <c r="H35" i="11"/>
  <c r="G35" i="11"/>
  <c r="F35" i="11"/>
  <c r="E35" i="11"/>
  <c r="D35" i="11"/>
  <c r="W34" i="11"/>
  <c r="V34" i="11"/>
  <c r="T34" i="11"/>
  <c r="S34" i="11"/>
  <c r="R34" i="11"/>
  <c r="P34" i="11"/>
  <c r="O34" i="11"/>
  <c r="L34" i="11"/>
  <c r="K34" i="11"/>
  <c r="H34" i="11"/>
  <c r="G34" i="11"/>
  <c r="F34" i="11"/>
  <c r="E34" i="11"/>
  <c r="D34" i="11"/>
  <c r="W33" i="11"/>
  <c r="V33" i="11"/>
  <c r="T33" i="11"/>
  <c r="S33" i="11"/>
  <c r="R33" i="11"/>
  <c r="P33" i="11"/>
  <c r="O33" i="11"/>
  <c r="L33" i="11"/>
  <c r="K33" i="11"/>
  <c r="H33" i="11"/>
  <c r="G33" i="11"/>
  <c r="F33" i="11"/>
  <c r="E33" i="11"/>
  <c r="D33" i="11"/>
  <c r="W32" i="11"/>
  <c r="V32" i="11"/>
  <c r="T32" i="11"/>
  <c r="S32" i="11"/>
  <c r="R32" i="11"/>
  <c r="P32" i="11"/>
  <c r="O32" i="11"/>
  <c r="L32" i="11"/>
  <c r="K32" i="11"/>
  <c r="H32" i="11"/>
  <c r="G32" i="11"/>
  <c r="F32" i="11"/>
  <c r="E32" i="11"/>
  <c r="D32" i="11"/>
  <c r="W31" i="11"/>
  <c r="V31" i="11"/>
  <c r="T31" i="11"/>
  <c r="S31" i="11"/>
  <c r="R31" i="11"/>
  <c r="P31" i="11"/>
  <c r="O31" i="11"/>
  <c r="L31" i="11"/>
  <c r="K31" i="11"/>
  <c r="H31" i="11"/>
  <c r="G31" i="11"/>
  <c r="F31" i="11"/>
  <c r="E31" i="11"/>
  <c r="D31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U29" i="11"/>
  <c r="Q29" i="11"/>
  <c r="M29" i="11"/>
  <c r="I29" i="11"/>
  <c r="E29" i="11"/>
  <c r="W28" i="11"/>
  <c r="V28" i="11"/>
  <c r="T28" i="11"/>
  <c r="S28" i="11"/>
  <c r="R28" i="11"/>
  <c r="P28" i="11"/>
  <c r="O28" i="11"/>
  <c r="L28" i="11"/>
  <c r="K28" i="11"/>
  <c r="H28" i="11"/>
  <c r="G28" i="11"/>
  <c r="F28" i="11"/>
  <c r="E28" i="11"/>
  <c r="D28" i="11"/>
  <c r="W27" i="11"/>
  <c r="V27" i="11"/>
  <c r="S27" i="11"/>
  <c r="R27" i="11"/>
  <c r="O27" i="11"/>
  <c r="K27" i="11"/>
  <c r="G27" i="11"/>
  <c r="F27" i="11"/>
  <c r="E27" i="11"/>
  <c r="W26" i="11"/>
  <c r="V26" i="11"/>
  <c r="T26" i="11"/>
  <c r="S26" i="11"/>
  <c r="R26" i="11"/>
  <c r="P26" i="11"/>
  <c r="O26" i="11"/>
  <c r="L26" i="11"/>
  <c r="K26" i="11"/>
  <c r="H26" i="11"/>
  <c r="G26" i="11"/>
  <c r="F26" i="11"/>
  <c r="E26" i="11"/>
  <c r="D26" i="11"/>
  <c r="W25" i="11"/>
  <c r="S25" i="11"/>
  <c r="O25" i="11"/>
  <c r="K25" i="11"/>
  <c r="G25" i="11"/>
  <c r="E25" i="11"/>
  <c r="W24" i="11"/>
  <c r="V24" i="11"/>
  <c r="T24" i="11"/>
  <c r="S24" i="11"/>
  <c r="R24" i="11"/>
  <c r="P24" i="11"/>
  <c r="O24" i="11"/>
  <c r="L24" i="11"/>
  <c r="K24" i="11"/>
  <c r="H24" i="11"/>
  <c r="G24" i="11"/>
  <c r="F24" i="11"/>
  <c r="E24" i="11"/>
  <c r="D24" i="11"/>
  <c r="W23" i="11"/>
  <c r="V23" i="11"/>
  <c r="T23" i="11"/>
  <c r="S23" i="11"/>
  <c r="R23" i="11"/>
  <c r="P23" i="11"/>
  <c r="O23" i="11"/>
  <c r="L23" i="11"/>
  <c r="K23" i="11"/>
  <c r="H23" i="11"/>
  <c r="G23" i="11"/>
  <c r="F23" i="11"/>
  <c r="E23" i="11"/>
  <c r="D23" i="11"/>
  <c r="W22" i="11"/>
  <c r="V22" i="11"/>
  <c r="T22" i="11"/>
  <c r="S22" i="11"/>
  <c r="R22" i="11"/>
  <c r="P22" i="11"/>
  <c r="O22" i="11"/>
  <c r="L22" i="11"/>
  <c r="K22" i="11"/>
  <c r="H22" i="11"/>
  <c r="G22" i="11"/>
  <c r="F22" i="11"/>
  <c r="E22" i="11"/>
  <c r="D22" i="11"/>
  <c r="W21" i="11"/>
  <c r="V21" i="11"/>
  <c r="T21" i="11"/>
  <c r="S21" i="11"/>
  <c r="R21" i="11"/>
  <c r="P21" i="11"/>
  <c r="O21" i="11"/>
  <c r="L21" i="11"/>
  <c r="K21" i="11"/>
  <c r="H21" i="11"/>
  <c r="G21" i="11"/>
  <c r="F21" i="11"/>
  <c r="E21" i="11"/>
  <c r="D21" i="11"/>
  <c r="W20" i="11"/>
  <c r="V20" i="11"/>
  <c r="U20" i="11"/>
  <c r="T20" i="11"/>
  <c r="S20" i="11"/>
  <c r="R20" i="11"/>
  <c r="Q20" i="11"/>
  <c r="P20" i="11"/>
  <c r="O20" i="11"/>
  <c r="M20" i="11"/>
  <c r="L20" i="11"/>
  <c r="K20" i="11"/>
  <c r="I20" i="11"/>
  <c r="H20" i="11"/>
  <c r="G20" i="11"/>
  <c r="F20" i="11"/>
  <c r="E20" i="11"/>
  <c r="D20" i="11"/>
  <c r="W19" i="11"/>
  <c r="V19" i="11"/>
  <c r="T19" i="11"/>
  <c r="S19" i="11"/>
  <c r="R19" i="11"/>
  <c r="P19" i="11"/>
  <c r="O19" i="11"/>
  <c r="L19" i="11"/>
  <c r="K19" i="11"/>
  <c r="H19" i="11"/>
  <c r="G19" i="11"/>
  <c r="F19" i="11"/>
  <c r="E19" i="11"/>
  <c r="D19" i="11"/>
  <c r="W18" i="11"/>
  <c r="V18" i="11"/>
  <c r="T18" i="11"/>
  <c r="S18" i="11"/>
  <c r="R18" i="11"/>
  <c r="P18" i="11"/>
  <c r="O18" i="11"/>
  <c r="L18" i="11"/>
  <c r="K18" i="11"/>
  <c r="H18" i="11"/>
  <c r="G18" i="11"/>
  <c r="F18" i="11"/>
  <c r="E18" i="11"/>
  <c r="D18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W16" i="11"/>
  <c r="V16" i="11"/>
  <c r="T16" i="11"/>
  <c r="S16" i="11"/>
  <c r="R16" i="11"/>
  <c r="P16" i="11"/>
  <c r="O16" i="11"/>
  <c r="L16" i="11"/>
  <c r="K16" i="11"/>
  <c r="H16" i="11"/>
  <c r="G16" i="11"/>
  <c r="F16" i="11"/>
  <c r="E16" i="11"/>
  <c r="D16" i="11"/>
  <c r="W15" i="11"/>
  <c r="V15" i="11"/>
  <c r="U15" i="11"/>
  <c r="T15" i="11"/>
  <c r="S15" i="11"/>
  <c r="R15" i="11"/>
  <c r="Q15" i="11"/>
  <c r="P15" i="11"/>
  <c r="O15" i="11"/>
  <c r="M15" i="11"/>
  <c r="L15" i="11"/>
  <c r="K15" i="11"/>
  <c r="I15" i="11"/>
  <c r="H15" i="11"/>
  <c r="G15" i="11"/>
  <c r="F15" i="11"/>
  <c r="E15" i="11"/>
  <c r="D15" i="11"/>
  <c r="W14" i="11"/>
  <c r="V14" i="11"/>
  <c r="T14" i="11"/>
  <c r="S14" i="11"/>
  <c r="R14" i="11"/>
  <c r="P14" i="11"/>
  <c r="O14" i="11"/>
  <c r="L14" i="11"/>
  <c r="K14" i="11"/>
  <c r="H14" i="11"/>
  <c r="G14" i="11"/>
  <c r="F14" i="11"/>
  <c r="E14" i="11"/>
  <c r="D14" i="11"/>
  <c r="W13" i="11"/>
  <c r="V13" i="11"/>
  <c r="T13" i="11"/>
  <c r="S13" i="11"/>
  <c r="R13" i="11"/>
  <c r="P13" i="11"/>
  <c r="O13" i="11"/>
  <c r="L13" i="11"/>
  <c r="K13" i="11"/>
  <c r="H13" i="11"/>
  <c r="G13" i="11"/>
  <c r="F13" i="11"/>
  <c r="E13" i="11"/>
  <c r="D13" i="11"/>
  <c r="W12" i="11"/>
  <c r="V12" i="11"/>
  <c r="T12" i="11"/>
  <c r="S12" i="11"/>
  <c r="R12" i="11"/>
  <c r="P12" i="11"/>
  <c r="O12" i="11"/>
  <c r="L12" i="11"/>
  <c r="K12" i="11"/>
  <c r="H12" i="11"/>
  <c r="G12" i="11"/>
  <c r="F12" i="11"/>
  <c r="E12" i="11"/>
  <c r="D12" i="11"/>
  <c r="W11" i="11"/>
  <c r="V11" i="11"/>
  <c r="U11" i="11"/>
  <c r="T11" i="11"/>
  <c r="S11" i="11"/>
  <c r="R11" i="11"/>
  <c r="Q11" i="11"/>
  <c r="P11" i="11"/>
  <c r="O11" i="11"/>
  <c r="M11" i="11"/>
  <c r="L11" i="11"/>
  <c r="K11" i="11"/>
  <c r="I11" i="11"/>
  <c r="H11" i="11"/>
  <c r="G11" i="11"/>
  <c r="F11" i="11"/>
  <c r="E11" i="11"/>
  <c r="D11" i="11"/>
  <c r="W10" i="11"/>
  <c r="V10" i="11"/>
  <c r="T10" i="11"/>
  <c r="S10" i="11"/>
  <c r="R10" i="11"/>
  <c r="P10" i="11"/>
  <c r="O10" i="11"/>
  <c r="L10" i="11"/>
  <c r="K10" i="11"/>
  <c r="H10" i="11"/>
  <c r="G10" i="11"/>
  <c r="F10" i="11"/>
  <c r="E10" i="11"/>
  <c r="D10" i="11"/>
  <c r="W9" i="11"/>
  <c r="V9" i="11"/>
  <c r="T9" i="11"/>
  <c r="S9" i="11"/>
  <c r="R9" i="11"/>
  <c r="P9" i="11"/>
  <c r="O9" i="11"/>
  <c r="L9" i="11"/>
  <c r="K9" i="11"/>
  <c r="H9" i="11"/>
  <c r="G9" i="11"/>
  <c r="F9" i="11"/>
  <c r="E9" i="11"/>
  <c r="D9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W7" i="11"/>
  <c r="V7" i="11"/>
  <c r="U7" i="11"/>
  <c r="T7" i="11"/>
  <c r="S7" i="11"/>
  <c r="R7" i="11"/>
  <c r="Q7" i="11"/>
  <c r="P7" i="11"/>
  <c r="O7" i="11"/>
  <c r="M7" i="11"/>
  <c r="L7" i="11"/>
  <c r="K7" i="11"/>
  <c r="I7" i="11"/>
  <c r="H7" i="11"/>
  <c r="G7" i="11"/>
  <c r="F7" i="11"/>
  <c r="E7" i="11"/>
  <c r="D7" i="11"/>
  <c r="N8" i="12"/>
  <c r="O115" i="12"/>
  <c r="O83" i="12"/>
  <c r="O68" i="12"/>
  <c r="O48" i="12"/>
  <c r="O30" i="12"/>
  <c r="O8" i="12"/>
  <c r="O17" i="12"/>
  <c r="N123" i="13"/>
  <c r="N121" i="13"/>
  <c r="N120" i="13"/>
  <c r="N119" i="13"/>
  <c r="N118" i="13"/>
  <c r="N117" i="13"/>
  <c r="N116" i="13"/>
  <c r="N115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1" i="13"/>
  <c r="N80" i="13"/>
  <c r="N78" i="13"/>
  <c r="N77" i="13"/>
  <c r="N76" i="13"/>
  <c r="N75" i="13"/>
  <c r="N74" i="13"/>
  <c r="N73" i="13"/>
  <c r="N72" i="13"/>
  <c r="N71" i="13"/>
  <c r="N70" i="13"/>
  <c r="N69" i="13"/>
  <c r="N68" i="13"/>
  <c r="N66" i="13"/>
  <c r="N65" i="13"/>
  <c r="N64" i="13"/>
  <c r="N63" i="13"/>
  <c r="N61" i="13"/>
  <c r="N60" i="13"/>
  <c r="N59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30" i="13"/>
  <c r="N28" i="13"/>
  <c r="N26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J17" i="9" l="1"/>
  <c r="E30" i="10"/>
  <c r="E17" i="10"/>
  <c r="E8" i="10"/>
  <c r="J115" i="12"/>
  <c r="J83" i="12"/>
  <c r="J68" i="12"/>
  <c r="J48" i="12"/>
  <c r="J30" i="12"/>
  <c r="J17" i="12"/>
  <c r="J8" i="12"/>
  <c r="L25" i="12" l="1"/>
  <c r="L36" i="12"/>
  <c r="L44" i="12"/>
  <c r="L43" i="12"/>
  <c r="L59" i="12"/>
  <c r="L79" i="12"/>
  <c r="P122" i="12"/>
  <c r="N122" i="12"/>
  <c r="L122" i="12"/>
  <c r="N120" i="12"/>
  <c r="N115" i="12"/>
  <c r="N92" i="12"/>
  <c r="N87" i="12"/>
  <c r="N83" i="12"/>
  <c r="N78" i="12"/>
  <c r="N77" i="12"/>
  <c r="N68" i="12"/>
  <c r="N67" i="12"/>
  <c r="N65" i="12"/>
  <c r="N58" i="12"/>
  <c r="N57" i="12"/>
  <c r="N56" i="12"/>
  <c r="N51" i="12"/>
  <c r="N50" i="12"/>
  <c r="N48" i="12"/>
  <c r="N30" i="12"/>
  <c r="N29" i="12"/>
  <c r="N20" i="12"/>
  <c r="N17" i="12"/>
  <c r="N15" i="12"/>
  <c r="N11" i="12"/>
  <c r="N7" i="12"/>
  <c r="N6" i="12"/>
  <c r="M6" i="11" s="1"/>
  <c r="N6" i="9"/>
  <c r="O6" i="11" s="1"/>
  <c r="N115" i="10"/>
  <c r="N83" i="10"/>
  <c r="N68" i="10"/>
  <c r="N48" i="10"/>
  <c r="N30" i="10"/>
  <c r="N17" i="10"/>
  <c r="N8" i="10"/>
  <c r="N6" i="10"/>
  <c r="N6" i="11" s="1"/>
  <c r="L6" i="11"/>
  <c r="P85" i="13"/>
  <c r="L85" i="13"/>
  <c r="P36" i="13"/>
  <c r="L36" i="13"/>
  <c r="P40" i="13"/>
  <c r="M40" i="13"/>
  <c r="L40" i="13"/>
  <c r="P44" i="13"/>
  <c r="L44" i="13"/>
  <c r="P60" i="13"/>
  <c r="L60" i="13"/>
  <c r="P59" i="13"/>
  <c r="L59" i="13"/>
  <c r="D83" i="13"/>
  <c r="J125" i="13"/>
  <c r="P123" i="13"/>
  <c r="L123" i="13"/>
  <c r="P121" i="13"/>
  <c r="L121" i="13"/>
  <c r="P120" i="13"/>
  <c r="L120" i="13"/>
  <c r="P119" i="13"/>
  <c r="L119" i="13"/>
  <c r="P118" i="13"/>
  <c r="L118" i="13"/>
  <c r="P117" i="13"/>
  <c r="L117" i="13"/>
  <c r="P116" i="13"/>
  <c r="L116" i="13"/>
  <c r="P115" i="13"/>
  <c r="J115" i="13"/>
  <c r="D115" i="13"/>
  <c r="L115" i="13" s="1"/>
  <c r="P111" i="13"/>
  <c r="L111" i="13"/>
  <c r="P110" i="13"/>
  <c r="L110" i="13"/>
  <c r="P109" i="13"/>
  <c r="L109" i="13"/>
  <c r="P108" i="13"/>
  <c r="L108" i="13"/>
  <c r="P107" i="13"/>
  <c r="L107" i="13"/>
  <c r="P106" i="13"/>
  <c r="L106" i="13"/>
  <c r="P105" i="13"/>
  <c r="L105" i="13"/>
  <c r="P104" i="13"/>
  <c r="L104" i="13"/>
  <c r="P103" i="13"/>
  <c r="L103" i="13"/>
  <c r="P102" i="13"/>
  <c r="L102" i="13"/>
  <c r="P101" i="13"/>
  <c r="L101" i="13"/>
  <c r="P100" i="13"/>
  <c r="L100" i="13"/>
  <c r="P99" i="13"/>
  <c r="L99" i="13"/>
  <c r="P98" i="13"/>
  <c r="L98" i="13"/>
  <c r="P97" i="13"/>
  <c r="L97" i="13"/>
  <c r="P96" i="13"/>
  <c r="L96" i="13"/>
  <c r="P95" i="13"/>
  <c r="L95" i="13"/>
  <c r="P94" i="13"/>
  <c r="L94" i="13"/>
  <c r="P93" i="13"/>
  <c r="L93" i="13"/>
  <c r="P92" i="13"/>
  <c r="L92" i="13"/>
  <c r="P91" i="13"/>
  <c r="L91" i="13"/>
  <c r="P90" i="13"/>
  <c r="L90" i="13"/>
  <c r="P89" i="13"/>
  <c r="L89" i="13"/>
  <c r="P88" i="13"/>
  <c r="L88" i="13"/>
  <c r="P87" i="13"/>
  <c r="L87" i="13"/>
  <c r="P86" i="13"/>
  <c r="L86" i="13"/>
  <c r="P84" i="13"/>
  <c r="L84" i="13"/>
  <c r="P83" i="13"/>
  <c r="J83" i="13"/>
  <c r="L83" i="13"/>
  <c r="P81" i="13"/>
  <c r="L81" i="13"/>
  <c r="P80" i="13"/>
  <c r="L80" i="13"/>
  <c r="P78" i="13"/>
  <c r="L78" i="13"/>
  <c r="P77" i="13"/>
  <c r="L77" i="13"/>
  <c r="P76" i="13"/>
  <c r="L76" i="13"/>
  <c r="P75" i="13"/>
  <c r="L75" i="13"/>
  <c r="P74" i="13"/>
  <c r="L74" i="13"/>
  <c r="P73" i="13"/>
  <c r="L73" i="13"/>
  <c r="P72" i="13"/>
  <c r="L72" i="13"/>
  <c r="P71" i="13"/>
  <c r="L71" i="13"/>
  <c r="P70" i="13"/>
  <c r="L70" i="13"/>
  <c r="P69" i="13"/>
  <c r="L69" i="13"/>
  <c r="P68" i="13"/>
  <c r="J68" i="13"/>
  <c r="D68" i="13"/>
  <c r="L68" i="13" s="1"/>
  <c r="P66" i="13"/>
  <c r="L66" i="13"/>
  <c r="P65" i="13"/>
  <c r="L65" i="13"/>
  <c r="P64" i="13"/>
  <c r="L64" i="13"/>
  <c r="P63" i="13"/>
  <c r="L63" i="13"/>
  <c r="P61" i="13"/>
  <c r="L61" i="13"/>
  <c r="P57" i="13"/>
  <c r="L57" i="13"/>
  <c r="P56" i="13"/>
  <c r="L56" i="13"/>
  <c r="P55" i="13"/>
  <c r="L55" i="13"/>
  <c r="P54" i="13"/>
  <c r="L54" i="13"/>
  <c r="P53" i="13"/>
  <c r="L53" i="13"/>
  <c r="P52" i="13"/>
  <c r="L52" i="13"/>
  <c r="P51" i="13"/>
  <c r="L51" i="13"/>
  <c r="P50" i="13"/>
  <c r="L50" i="13"/>
  <c r="P49" i="13"/>
  <c r="L49" i="13"/>
  <c r="P48" i="13"/>
  <c r="J48" i="13"/>
  <c r="D48" i="13"/>
  <c r="L48" i="13" s="1"/>
  <c r="P47" i="13"/>
  <c r="L47" i="13"/>
  <c r="P46" i="13"/>
  <c r="L46" i="13"/>
  <c r="P45" i="13"/>
  <c r="L45" i="13"/>
  <c r="P42" i="13"/>
  <c r="L42" i="13"/>
  <c r="P41" i="13"/>
  <c r="L41" i="13"/>
  <c r="P39" i="13"/>
  <c r="L39" i="13"/>
  <c r="P38" i="13"/>
  <c r="L38" i="13"/>
  <c r="P37" i="13"/>
  <c r="L37" i="13"/>
  <c r="P35" i="13"/>
  <c r="L35" i="13"/>
  <c r="P34" i="13"/>
  <c r="L34" i="13"/>
  <c r="P33" i="13"/>
  <c r="L33" i="13"/>
  <c r="P32" i="13"/>
  <c r="L32" i="13"/>
  <c r="P31" i="13"/>
  <c r="L31" i="13"/>
  <c r="P30" i="13"/>
  <c r="J30" i="13"/>
  <c r="D30" i="13"/>
  <c r="L30" i="13" s="1"/>
  <c r="P28" i="13"/>
  <c r="L28" i="13"/>
  <c r="P26" i="13"/>
  <c r="L26" i="13"/>
  <c r="P24" i="13"/>
  <c r="L24" i="13"/>
  <c r="P23" i="13"/>
  <c r="L23" i="13"/>
  <c r="P22" i="13"/>
  <c r="L22" i="13"/>
  <c r="P21" i="13"/>
  <c r="L21" i="13"/>
  <c r="P20" i="13"/>
  <c r="L20" i="13"/>
  <c r="P19" i="13"/>
  <c r="L19" i="13"/>
  <c r="P18" i="13"/>
  <c r="L18" i="13"/>
  <c r="P17" i="13"/>
  <c r="J17" i="13"/>
  <c r="D17" i="13"/>
  <c r="L17" i="13" s="1"/>
  <c r="P16" i="13"/>
  <c r="L16" i="13"/>
  <c r="P15" i="13"/>
  <c r="M15" i="13"/>
  <c r="L15" i="13"/>
  <c r="P14" i="13"/>
  <c r="L14" i="13"/>
  <c r="P13" i="13"/>
  <c r="M13" i="13"/>
  <c r="L13" i="13"/>
  <c r="P12" i="13"/>
  <c r="L12" i="13"/>
  <c r="P11" i="13"/>
  <c r="M11" i="13"/>
  <c r="L11" i="13"/>
  <c r="P10" i="13"/>
  <c r="L10" i="13"/>
  <c r="P9" i="13"/>
  <c r="O9" i="13"/>
  <c r="M9" i="13"/>
  <c r="L9" i="13"/>
  <c r="P8" i="13"/>
  <c r="J8" i="13"/>
  <c r="D8" i="13"/>
  <c r="P7" i="13"/>
  <c r="L7" i="13"/>
  <c r="P6" i="13"/>
  <c r="T6" i="11" s="1"/>
  <c r="J125" i="12"/>
  <c r="L123" i="12"/>
  <c r="L121" i="12"/>
  <c r="P120" i="12"/>
  <c r="L120" i="12"/>
  <c r="L119" i="12"/>
  <c r="L118" i="12"/>
  <c r="L117" i="12"/>
  <c r="L116" i="12"/>
  <c r="P115" i="12"/>
  <c r="D115" i="12"/>
  <c r="L115" i="12" s="1"/>
  <c r="L111" i="12"/>
  <c r="L110" i="12"/>
  <c r="L109" i="12"/>
  <c r="L108" i="12"/>
  <c r="L107" i="12"/>
  <c r="L106" i="12"/>
  <c r="L105" i="12"/>
  <c r="L104" i="12"/>
  <c r="L103" i="12"/>
  <c r="L102" i="12"/>
  <c r="L101" i="12"/>
  <c r="L100" i="12"/>
  <c r="L99" i="12"/>
  <c r="L98" i="12"/>
  <c r="L97" i="12"/>
  <c r="L96" i="12"/>
  <c r="L95" i="12"/>
  <c r="L94" i="12"/>
  <c r="L93" i="12"/>
  <c r="P92" i="12"/>
  <c r="L92" i="12"/>
  <c r="L91" i="12"/>
  <c r="L89" i="12"/>
  <c r="L88" i="12"/>
  <c r="P87" i="12"/>
  <c r="L87" i="12"/>
  <c r="L86" i="12"/>
  <c r="L84" i="12"/>
  <c r="P83" i="12"/>
  <c r="D83" i="12"/>
  <c r="L83" i="12" s="1"/>
  <c r="L81" i="12"/>
  <c r="L80" i="12"/>
  <c r="P78" i="12"/>
  <c r="L78" i="12"/>
  <c r="P77" i="12"/>
  <c r="M77" i="12"/>
  <c r="L77" i="12"/>
  <c r="L76" i="12"/>
  <c r="L75" i="12"/>
  <c r="L74" i="12"/>
  <c r="L73" i="12"/>
  <c r="L72" i="12"/>
  <c r="L71" i="12"/>
  <c r="L70" i="12"/>
  <c r="L69" i="12"/>
  <c r="P68" i="12"/>
  <c r="D68" i="12"/>
  <c r="L68" i="12" s="1"/>
  <c r="P67" i="12"/>
  <c r="L67" i="12"/>
  <c r="L66" i="12"/>
  <c r="P65" i="12"/>
  <c r="L65" i="12"/>
  <c r="L64" i="12"/>
  <c r="L63" i="12"/>
  <c r="L61" i="12"/>
  <c r="P58" i="12"/>
  <c r="L58" i="12"/>
  <c r="P57" i="12"/>
  <c r="L57" i="12"/>
  <c r="P56" i="12"/>
  <c r="L56" i="12"/>
  <c r="L55" i="12"/>
  <c r="L54" i="12"/>
  <c r="L53" i="12"/>
  <c r="L52" i="12"/>
  <c r="P51" i="12"/>
  <c r="L51" i="12"/>
  <c r="P50" i="12"/>
  <c r="L50" i="12"/>
  <c r="L49" i="12"/>
  <c r="P48" i="12"/>
  <c r="D48" i="12"/>
  <c r="L48" i="12" s="1"/>
  <c r="L47" i="12"/>
  <c r="L46" i="12"/>
  <c r="L45" i="12"/>
  <c r="L42" i="12"/>
  <c r="L41" i="12"/>
  <c r="L39" i="12"/>
  <c r="L38" i="12"/>
  <c r="L35" i="12"/>
  <c r="L34" i="12"/>
  <c r="L33" i="12"/>
  <c r="L32" i="12"/>
  <c r="L31" i="12"/>
  <c r="P30" i="12"/>
  <c r="D30" i="12"/>
  <c r="L30" i="12" s="1"/>
  <c r="P29" i="12"/>
  <c r="L29" i="12"/>
  <c r="L28" i="12"/>
  <c r="L27" i="12"/>
  <c r="L26" i="12"/>
  <c r="L24" i="12"/>
  <c r="L23" i="12"/>
  <c r="L22" i="12"/>
  <c r="L21" i="12"/>
  <c r="P20" i="12"/>
  <c r="L20" i="12"/>
  <c r="L19" i="12"/>
  <c r="L18" i="12"/>
  <c r="P17" i="12"/>
  <c r="D17" i="12"/>
  <c r="L17" i="12" s="1"/>
  <c r="L16" i="12"/>
  <c r="P15" i="12"/>
  <c r="L15" i="12"/>
  <c r="L14" i="12"/>
  <c r="L13" i="12"/>
  <c r="L12" i="12"/>
  <c r="P11" i="12"/>
  <c r="L11" i="12"/>
  <c r="L10" i="12"/>
  <c r="L9" i="12"/>
  <c r="P8" i="12"/>
  <c r="D8" i="12"/>
  <c r="P7" i="12"/>
  <c r="L7" i="12"/>
  <c r="P6" i="12"/>
  <c r="U6" i="11" s="1"/>
  <c r="M11" i="12" l="1"/>
  <c r="O11" i="13"/>
  <c r="O13" i="13"/>
  <c r="O15" i="13"/>
  <c r="O40" i="13"/>
  <c r="O120" i="12"/>
  <c r="O122" i="12"/>
  <c r="D6" i="12"/>
  <c r="L6" i="12" s="1"/>
  <c r="E6" i="11" s="1"/>
  <c r="M122" i="12"/>
  <c r="M92" i="12"/>
  <c r="O77" i="12"/>
  <c r="M56" i="12"/>
  <c r="M50" i="12"/>
  <c r="M58" i="12"/>
  <c r="O15" i="12"/>
  <c r="O11" i="12"/>
  <c r="M15" i="12"/>
  <c r="M116" i="13"/>
  <c r="O116" i="13"/>
  <c r="M118" i="13"/>
  <c r="O118" i="13"/>
  <c r="M120" i="13"/>
  <c r="O120" i="13"/>
  <c r="M123" i="13"/>
  <c r="O123" i="13"/>
  <c r="O85" i="13"/>
  <c r="M84" i="13"/>
  <c r="M87" i="13"/>
  <c r="M89" i="13"/>
  <c r="M91" i="13"/>
  <c r="M93" i="13"/>
  <c r="M95" i="13"/>
  <c r="M97" i="13"/>
  <c r="M99" i="13"/>
  <c r="M101" i="13"/>
  <c r="M103" i="13"/>
  <c r="M105" i="13"/>
  <c r="M107" i="13"/>
  <c r="M109" i="13"/>
  <c r="M111" i="13"/>
  <c r="M85" i="13"/>
  <c r="O69" i="13"/>
  <c r="O71" i="13"/>
  <c r="O73" i="13"/>
  <c r="O75" i="13"/>
  <c r="O77" i="13"/>
  <c r="O80" i="13"/>
  <c r="M69" i="13"/>
  <c r="M71" i="13"/>
  <c r="M73" i="13"/>
  <c r="M75" i="13"/>
  <c r="M77" i="13"/>
  <c r="M80" i="13"/>
  <c r="M49" i="13"/>
  <c r="M51" i="13"/>
  <c r="M53" i="13"/>
  <c r="M55" i="13"/>
  <c r="M57" i="13"/>
  <c r="M61" i="13"/>
  <c r="M63" i="13"/>
  <c r="M65" i="13"/>
  <c r="M59" i="13"/>
  <c r="O59" i="13"/>
  <c r="O60" i="13"/>
  <c r="M60" i="13"/>
  <c r="M31" i="13"/>
  <c r="M35" i="13"/>
  <c r="M41" i="13"/>
  <c r="M45" i="13"/>
  <c r="O31" i="13"/>
  <c r="O33" i="13"/>
  <c r="O35" i="13"/>
  <c r="O38" i="13"/>
  <c r="O41" i="13"/>
  <c r="O45" i="13"/>
  <c r="O47" i="13"/>
  <c r="M44" i="13"/>
  <c r="M36" i="13"/>
  <c r="M33" i="13"/>
  <c r="M38" i="13"/>
  <c r="M47" i="13"/>
  <c r="O44" i="13"/>
  <c r="O36" i="13"/>
  <c r="M19" i="13"/>
  <c r="M21" i="13"/>
  <c r="M23" i="13"/>
  <c r="M7" i="13"/>
  <c r="M87" i="12"/>
  <c r="O92" i="12"/>
  <c r="M120" i="12"/>
  <c r="M51" i="12"/>
  <c r="M57" i="12"/>
  <c r="M65" i="12"/>
  <c r="M67" i="12"/>
  <c r="O51" i="12"/>
  <c r="O57" i="12"/>
  <c r="O65" i="12"/>
  <c r="O67" i="12"/>
  <c r="M20" i="12"/>
  <c r="M29" i="12"/>
  <c r="O29" i="12"/>
  <c r="O7" i="12"/>
  <c r="M7" i="12"/>
  <c r="O49" i="13"/>
  <c r="M50" i="13"/>
  <c r="O51" i="13"/>
  <c r="M52" i="13"/>
  <c r="O53" i="13"/>
  <c r="M54" i="13"/>
  <c r="O55" i="13"/>
  <c r="M56" i="13"/>
  <c r="O57" i="13"/>
  <c r="O61" i="13"/>
  <c r="O63" i="13"/>
  <c r="M64" i="13"/>
  <c r="O65" i="13"/>
  <c r="M66" i="13"/>
  <c r="D6" i="13"/>
  <c r="L6" i="13" s="1"/>
  <c r="D6" i="11" s="1"/>
  <c r="M18" i="13"/>
  <c r="O19" i="13"/>
  <c r="M20" i="13"/>
  <c r="O21" i="13"/>
  <c r="M22" i="13"/>
  <c r="O23" i="13"/>
  <c r="M24" i="13"/>
  <c r="O86" i="13"/>
  <c r="O88" i="13"/>
  <c r="O90" i="13"/>
  <c r="O92" i="13"/>
  <c r="O94" i="13"/>
  <c r="O96" i="13"/>
  <c r="O98" i="13"/>
  <c r="O100" i="13"/>
  <c r="O102" i="13"/>
  <c r="O104" i="13"/>
  <c r="O106" i="13"/>
  <c r="O108" i="13"/>
  <c r="O110" i="13"/>
  <c r="M86" i="13"/>
  <c r="M88" i="13"/>
  <c r="M90" i="13"/>
  <c r="M92" i="13"/>
  <c r="M94" i="13"/>
  <c r="M96" i="13"/>
  <c r="M98" i="13"/>
  <c r="M100" i="13"/>
  <c r="M102" i="13"/>
  <c r="M104" i="13"/>
  <c r="M106" i="13"/>
  <c r="M108" i="13"/>
  <c r="M110" i="13"/>
  <c r="O7" i="13"/>
  <c r="O10" i="13"/>
  <c r="O12" i="13"/>
  <c r="O14" i="13"/>
  <c r="O16" i="13"/>
  <c r="O26" i="13"/>
  <c r="M10" i="13"/>
  <c r="M12" i="13"/>
  <c r="M14" i="13"/>
  <c r="M16" i="13"/>
  <c r="O18" i="13"/>
  <c r="O20" i="13"/>
  <c r="O22" i="13"/>
  <c r="M26" i="13"/>
  <c r="M28" i="13"/>
  <c r="O24" i="13"/>
  <c r="O28" i="13"/>
  <c r="O50" i="13"/>
  <c r="O52" i="13"/>
  <c r="O54" i="13"/>
  <c r="O56" i="13"/>
  <c r="O64" i="13"/>
  <c r="O66" i="13"/>
  <c r="M70" i="13"/>
  <c r="M72" i="13"/>
  <c r="M74" i="13"/>
  <c r="M76" i="13"/>
  <c r="M78" i="13"/>
  <c r="M81" i="13"/>
  <c r="O84" i="13"/>
  <c r="O87" i="13"/>
  <c r="O89" i="13"/>
  <c r="O91" i="13"/>
  <c r="O93" i="13"/>
  <c r="O95" i="13"/>
  <c r="O97" i="13"/>
  <c r="O99" i="13"/>
  <c r="O101" i="13"/>
  <c r="O103" i="13"/>
  <c r="O105" i="13"/>
  <c r="O107" i="13"/>
  <c r="O109" i="13"/>
  <c r="O111" i="13"/>
  <c r="M117" i="13"/>
  <c r="M119" i="13"/>
  <c r="M121" i="13"/>
  <c r="O70" i="13"/>
  <c r="O72" i="13"/>
  <c r="O74" i="13"/>
  <c r="O76" i="13"/>
  <c r="O78" i="13"/>
  <c r="O81" i="13"/>
  <c r="O117" i="13"/>
  <c r="O119" i="13"/>
  <c r="O121" i="13"/>
  <c r="L8" i="13"/>
  <c r="O32" i="13"/>
  <c r="O34" i="13"/>
  <c r="O37" i="13"/>
  <c r="O39" i="13"/>
  <c r="O42" i="13"/>
  <c r="O46" i="13"/>
  <c r="M32" i="13"/>
  <c r="M34" i="13"/>
  <c r="M37" i="13"/>
  <c r="M39" i="13"/>
  <c r="M42" i="13"/>
  <c r="M46" i="13"/>
  <c r="O87" i="12"/>
  <c r="M78" i="12"/>
  <c r="O78" i="12"/>
  <c r="O50" i="12"/>
  <c r="O56" i="12"/>
  <c r="O58" i="12"/>
  <c r="O20" i="12"/>
  <c r="L8" i="12"/>
  <c r="M48" i="12"/>
  <c r="A6" i="11"/>
  <c r="M17" i="12" l="1"/>
  <c r="M115" i="13"/>
  <c r="M83" i="13"/>
  <c r="M83" i="12"/>
  <c r="O115" i="13"/>
  <c r="M68" i="13"/>
  <c r="M48" i="13"/>
  <c r="M17" i="13"/>
  <c r="M8" i="13"/>
  <c r="M8" i="12"/>
  <c r="M115" i="12"/>
  <c r="M68" i="12"/>
  <c r="O68" i="13"/>
  <c r="O48" i="13"/>
  <c r="O8" i="13"/>
  <c r="O83" i="13"/>
  <c r="O17" i="13"/>
  <c r="M30" i="13"/>
  <c r="O30" i="13"/>
  <c r="M30" i="12"/>
  <c r="P112" i="10"/>
  <c r="P80" i="10"/>
  <c r="L80" i="10"/>
  <c r="O80" i="10" l="1"/>
  <c r="M6" i="13"/>
  <c r="H6" i="11" s="1"/>
  <c r="M6" i="12"/>
  <c r="I6" i="11" s="1"/>
  <c r="O6" i="13"/>
  <c r="P6" i="11" s="1"/>
  <c r="O6" i="12"/>
  <c r="Q6" i="11" s="1"/>
  <c r="N124" i="9"/>
  <c r="N123" i="9"/>
  <c r="N121" i="9"/>
  <c r="N120" i="9"/>
  <c r="N119" i="9"/>
  <c r="N118" i="9"/>
  <c r="N117" i="9"/>
  <c r="N116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2" i="9"/>
  <c r="N91" i="9"/>
  <c r="N90" i="9"/>
  <c r="N89" i="9"/>
  <c r="N88" i="9"/>
  <c r="N87" i="9"/>
  <c r="N86" i="9"/>
  <c r="N84" i="9"/>
  <c r="N81" i="9"/>
  <c r="N80" i="9"/>
  <c r="N78" i="9"/>
  <c r="N76" i="9"/>
  <c r="N75" i="9"/>
  <c r="N74" i="9"/>
  <c r="N73" i="9"/>
  <c r="N72" i="9"/>
  <c r="N71" i="9"/>
  <c r="N70" i="9"/>
  <c r="N69" i="9"/>
  <c r="N67" i="9"/>
  <c r="N66" i="9"/>
  <c r="N65" i="9"/>
  <c r="N64" i="9"/>
  <c r="N63" i="9"/>
  <c r="N61" i="9"/>
  <c r="N58" i="9"/>
  <c r="N56" i="9"/>
  <c r="N55" i="9"/>
  <c r="N54" i="9"/>
  <c r="N53" i="9"/>
  <c r="N52" i="9"/>
  <c r="N51" i="9"/>
  <c r="N50" i="9"/>
  <c r="N49" i="9"/>
  <c r="N47" i="9"/>
  <c r="N46" i="9"/>
  <c r="N45" i="9"/>
  <c r="N44" i="9"/>
  <c r="N43" i="9"/>
  <c r="N42" i="9"/>
  <c r="N41" i="9"/>
  <c r="N39" i="9"/>
  <c r="N37" i="9"/>
  <c r="N35" i="9"/>
  <c r="N34" i="9"/>
  <c r="N33" i="9"/>
  <c r="N32" i="9"/>
  <c r="N31" i="9"/>
  <c r="N28" i="9"/>
  <c r="N27" i="9"/>
  <c r="N26" i="9"/>
  <c r="N25" i="9"/>
  <c r="N24" i="9"/>
  <c r="N23" i="9"/>
  <c r="N22" i="9"/>
  <c r="N21" i="9"/>
  <c r="N20" i="9"/>
  <c r="N19" i="9"/>
  <c r="N18" i="9"/>
  <c r="N16" i="9"/>
  <c r="N15" i="9"/>
  <c r="N14" i="9"/>
  <c r="N13" i="9"/>
  <c r="N12" i="9"/>
  <c r="N11" i="9"/>
  <c r="N10" i="9"/>
  <c r="N9" i="9"/>
  <c r="N7" i="9"/>
  <c r="J125" i="9"/>
  <c r="J8" i="9"/>
  <c r="D30" i="9"/>
  <c r="D17" i="9"/>
  <c r="D8" i="9"/>
  <c r="P120" i="10"/>
  <c r="P119" i="10"/>
  <c r="P118" i="10"/>
  <c r="P117" i="10"/>
  <c r="P116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89" i="10"/>
  <c r="P88" i="10"/>
  <c r="P87" i="10"/>
  <c r="P86" i="10"/>
  <c r="P81" i="10"/>
  <c r="P75" i="10"/>
  <c r="P74" i="10"/>
  <c r="P73" i="10"/>
  <c r="P72" i="10"/>
  <c r="P71" i="10"/>
  <c r="P63" i="10"/>
  <c r="P61" i="10"/>
  <c r="P56" i="10"/>
  <c r="P55" i="10"/>
  <c r="P54" i="10"/>
  <c r="P53" i="10"/>
  <c r="P52" i="10"/>
  <c r="P51" i="10"/>
  <c r="P50" i="10"/>
  <c r="P49" i="10"/>
  <c r="P47" i="10"/>
  <c r="P46" i="10"/>
  <c r="P45" i="10"/>
  <c r="P42" i="10"/>
  <c r="P41" i="10"/>
  <c r="P39" i="10"/>
  <c r="P38" i="10"/>
  <c r="P37" i="10"/>
  <c r="P32" i="10"/>
  <c r="P28" i="10"/>
  <c r="P27" i="10"/>
  <c r="P24" i="10"/>
  <c r="P20" i="10"/>
  <c r="P19" i="10"/>
  <c r="P18" i="10"/>
  <c r="P14" i="10"/>
  <c r="P10" i="10"/>
  <c r="P9" i="10"/>
  <c r="P7" i="10"/>
  <c r="J125" i="10"/>
  <c r="L120" i="10"/>
  <c r="L119" i="10"/>
  <c r="L118" i="10"/>
  <c r="L117" i="10"/>
  <c r="L116" i="10"/>
  <c r="L112" i="10"/>
  <c r="L107" i="10"/>
  <c r="L106" i="10"/>
  <c r="L105" i="10"/>
  <c r="L104" i="10"/>
  <c r="L103" i="10"/>
  <c r="L102" i="10"/>
  <c r="L101" i="10"/>
  <c r="L100" i="10"/>
  <c r="L99" i="10"/>
  <c r="L98" i="10"/>
  <c r="L95" i="10"/>
  <c r="L89" i="10"/>
  <c r="L88" i="10"/>
  <c r="L87" i="10"/>
  <c r="L86" i="10"/>
  <c r="L81" i="10"/>
  <c r="L78" i="10"/>
  <c r="L77" i="10"/>
  <c r="L76" i="10"/>
  <c r="L75" i="10"/>
  <c r="L74" i="10"/>
  <c r="L73" i="10"/>
  <c r="L72" i="10"/>
  <c r="L71" i="10"/>
  <c r="L63" i="10"/>
  <c r="L61" i="10"/>
  <c r="L58" i="10"/>
  <c r="L57" i="10"/>
  <c r="L56" i="10"/>
  <c r="L55" i="10"/>
  <c r="L54" i="10"/>
  <c r="L53" i="10"/>
  <c r="L52" i="10"/>
  <c r="L51" i="10"/>
  <c r="L50" i="10"/>
  <c r="L47" i="10"/>
  <c r="L46" i="10"/>
  <c r="L45" i="10"/>
  <c r="L42" i="10"/>
  <c r="L41" i="10"/>
  <c r="L39" i="10"/>
  <c r="L38" i="10"/>
  <c r="L37" i="10"/>
  <c r="L35" i="10"/>
  <c r="L34" i="10"/>
  <c r="L33" i="10"/>
  <c r="L32" i="10"/>
  <c r="L24" i="10"/>
  <c r="L20" i="10"/>
  <c r="L19" i="10"/>
  <c r="L18" i="10"/>
  <c r="L14" i="10"/>
  <c r="L10" i="10"/>
  <c r="L9" i="10"/>
  <c r="L7" i="10"/>
  <c r="L28" i="10"/>
  <c r="L27" i="10"/>
  <c r="D17" i="10"/>
  <c r="D8" i="10"/>
  <c r="O112" i="10" l="1"/>
  <c r="O116" i="10"/>
  <c r="O118" i="10"/>
  <c r="O120" i="10"/>
  <c r="O119" i="10"/>
  <c r="O117" i="10"/>
  <c r="O86" i="10"/>
  <c r="O87" i="10"/>
  <c r="O88" i="10"/>
  <c r="O89" i="10"/>
  <c r="O95" i="10"/>
  <c r="O98" i="10"/>
  <c r="O99" i="10"/>
  <c r="O100" i="10"/>
  <c r="O101" i="10"/>
  <c r="O102" i="10"/>
  <c r="O103" i="10"/>
  <c r="O104" i="10"/>
  <c r="O105" i="10"/>
  <c r="O106" i="10"/>
  <c r="O107" i="10"/>
  <c r="O71" i="10"/>
  <c r="O72" i="10"/>
  <c r="O73" i="10"/>
  <c r="O74" i="10"/>
  <c r="O75" i="10"/>
  <c r="O81" i="10"/>
  <c r="O50" i="10"/>
  <c r="O51" i="10"/>
  <c r="O52" i="10"/>
  <c r="O53" i="10"/>
  <c r="O54" i="10"/>
  <c r="O55" i="10"/>
  <c r="O56" i="10"/>
  <c r="O61" i="10"/>
  <c r="O63" i="10"/>
  <c r="O32" i="10"/>
  <c r="O37" i="10"/>
  <c r="O38" i="10"/>
  <c r="O39" i="10"/>
  <c r="O41" i="10"/>
  <c r="O42" i="10"/>
  <c r="O45" i="10"/>
  <c r="O46" i="10"/>
  <c r="O47" i="10"/>
  <c r="O18" i="10"/>
  <c r="O19" i="10"/>
  <c r="O20" i="10"/>
  <c r="O24" i="10"/>
  <c r="O27" i="10"/>
  <c r="O28" i="10"/>
  <c r="O9" i="10"/>
  <c r="O10" i="10"/>
  <c r="O14" i="10"/>
  <c r="O7" i="10"/>
  <c r="P25" i="9"/>
  <c r="L49" i="10" l="1"/>
  <c r="P57" i="10"/>
  <c r="P58" i="10"/>
  <c r="L64" i="10"/>
  <c r="P64" i="10"/>
  <c r="L65" i="10"/>
  <c r="P65" i="10"/>
  <c r="L66" i="10"/>
  <c r="P66" i="10"/>
  <c r="L67" i="10"/>
  <c r="P67" i="10"/>
  <c r="P123" i="10"/>
  <c r="L123" i="10"/>
  <c r="P121" i="10"/>
  <c r="L121" i="10"/>
  <c r="J115" i="10"/>
  <c r="P115" i="10"/>
  <c r="D115" i="10"/>
  <c r="L115" i="10" s="1"/>
  <c r="P111" i="10"/>
  <c r="L111" i="10"/>
  <c r="P110" i="10"/>
  <c r="L110" i="10"/>
  <c r="P109" i="10"/>
  <c r="L109" i="10"/>
  <c r="P108" i="10"/>
  <c r="L108" i="10"/>
  <c r="L97" i="10"/>
  <c r="L96" i="10"/>
  <c r="P94" i="10"/>
  <c r="L94" i="10"/>
  <c r="P93" i="10"/>
  <c r="L93" i="10"/>
  <c r="P92" i="10"/>
  <c r="L92" i="10"/>
  <c r="P91" i="10"/>
  <c r="L91" i="10"/>
  <c r="P90" i="10"/>
  <c r="L90" i="10"/>
  <c r="P84" i="10"/>
  <c r="L84" i="10"/>
  <c r="P83" i="10"/>
  <c r="D83" i="10"/>
  <c r="L83" i="10" s="1"/>
  <c r="P78" i="10"/>
  <c r="P77" i="10"/>
  <c r="P76" i="10"/>
  <c r="P70" i="10"/>
  <c r="L70" i="10"/>
  <c r="P69" i="10"/>
  <c r="L69" i="10"/>
  <c r="J68" i="10"/>
  <c r="P68" i="10"/>
  <c r="D68" i="10"/>
  <c r="L68" i="10" s="1"/>
  <c r="P48" i="10"/>
  <c r="D48" i="10"/>
  <c r="L48" i="10" s="1"/>
  <c r="P35" i="10"/>
  <c r="P34" i="10"/>
  <c r="P33" i="10"/>
  <c r="P31" i="10"/>
  <c r="L31" i="10"/>
  <c r="P30" i="10"/>
  <c r="D30" i="10"/>
  <c r="L30" i="10" s="1"/>
  <c r="P26" i="10"/>
  <c r="L26" i="10"/>
  <c r="P23" i="10"/>
  <c r="L23" i="10"/>
  <c r="P22" i="10"/>
  <c r="L22" i="10"/>
  <c r="P21" i="10"/>
  <c r="L21" i="10"/>
  <c r="P17" i="10"/>
  <c r="L17" i="10"/>
  <c r="P16" i="10"/>
  <c r="L16" i="10"/>
  <c r="P15" i="10"/>
  <c r="L15" i="10"/>
  <c r="P13" i="10"/>
  <c r="L13" i="10"/>
  <c r="P12" i="10"/>
  <c r="L12" i="10"/>
  <c r="P11" i="10"/>
  <c r="L11" i="10"/>
  <c r="J8" i="10"/>
  <c r="P8" i="10"/>
  <c r="L8" i="10"/>
  <c r="P6" i="10"/>
  <c r="V6" i="11" s="1"/>
  <c r="O91" i="10" l="1"/>
  <c r="O93" i="10"/>
  <c r="O57" i="10"/>
  <c r="O67" i="10"/>
  <c r="O66" i="10"/>
  <c r="O65" i="10"/>
  <c r="O64" i="10"/>
  <c r="O58" i="10"/>
  <c r="O21" i="10"/>
  <c r="O11" i="10"/>
  <c r="O90" i="10"/>
  <c r="O92" i="10"/>
  <c r="O97" i="10"/>
  <c r="O96" i="10"/>
  <c r="O49" i="10"/>
  <c r="O84" i="10"/>
  <c r="O94" i="10"/>
  <c r="J30" i="10"/>
  <c r="O121" i="10"/>
  <c r="O123" i="10"/>
  <c r="J83" i="10"/>
  <c r="J48" i="10"/>
  <c r="O108" i="10"/>
  <c r="O26" i="10"/>
  <c r="J17" i="10"/>
  <c r="O109" i="10"/>
  <c r="O110" i="10"/>
  <c r="O111" i="10"/>
  <c r="O69" i="10"/>
  <c r="O70" i="10"/>
  <c r="O76" i="10"/>
  <c r="O77" i="10"/>
  <c r="O78" i="10"/>
  <c r="D6" i="10"/>
  <c r="L6" i="10" s="1"/>
  <c r="F6" i="11" s="1"/>
  <c r="O31" i="10"/>
  <c r="O33" i="10"/>
  <c r="O34" i="10"/>
  <c r="O35" i="10"/>
  <c r="O22" i="10"/>
  <c r="O23" i="10"/>
  <c r="O12" i="10"/>
  <c r="O13" i="10"/>
  <c r="O15" i="10"/>
  <c r="O16" i="10"/>
  <c r="P124" i="9"/>
  <c r="L124" i="9"/>
  <c r="P123" i="9"/>
  <c r="L123" i="9"/>
  <c r="P121" i="9"/>
  <c r="L121" i="9"/>
  <c r="P120" i="9"/>
  <c r="L120" i="9"/>
  <c r="P119" i="9"/>
  <c r="L119" i="9"/>
  <c r="P118" i="9"/>
  <c r="L118" i="9"/>
  <c r="P117" i="9"/>
  <c r="L117" i="9"/>
  <c r="P116" i="9"/>
  <c r="L116" i="9"/>
  <c r="P113" i="9"/>
  <c r="L113" i="9"/>
  <c r="P112" i="9"/>
  <c r="L112" i="9"/>
  <c r="P111" i="9"/>
  <c r="L111" i="9"/>
  <c r="P110" i="9"/>
  <c r="L110" i="9"/>
  <c r="P109" i="9"/>
  <c r="L109" i="9"/>
  <c r="P108" i="9"/>
  <c r="L108" i="9"/>
  <c r="P107" i="9"/>
  <c r="L107" i="9"/>
  <c r="P106" i="9"/>
  <c r="L106" i="9"/>
  <c r="P105" i="9"/>
  <c r="L105" i="9"/>
  <c r="P104" i="9"/>
  <c r="L104" i="9"/>
  <c r="P103" i="9"/>
  <c r="L103" i="9"/>
  <c r="P102" i="9"/>
  <c r="L102" i="9"/>
  <c r="P101" i="9"/>
  <c r="L101" i="9"/>
  <c r="P100" i="9"/>
  <c r="L100" i="9"/>
  <c r="P99" i="9"/>
  <c r="L99" i="9"/>
  <c r="P98" i="9"/>
  <c r="L98" i="9"/>
  <c r="P97" i="9"/>
  <c r="L97" i="9"/>
  <c r="P96" i="9"/>
  <c r="L96" i="9"/>
  <c r="P95" i="9"/>
  <c r="L95" i="9"/>
  <c r="P94" i="9"/>
  <c r="L94" i="9"/>
  <c r="P92" i="9"/>
  <c r="L92" i="9"/>
  <c r="P91" i="9"/>
  <c r="L91" i="9"/>
  <c r="P90" i="9"/>
  <c r="L90" i="9"/>
  <c r="P89" i="9"/>
  <c r="L89" i="9"/>
  <c r="P88" i="9"/>
  <c r="L88" i="9"/>
  <c r="P87" i="9"/>
  <c r="L87" i="9"/>
  <c r="P86" i="9"/>
  <c r="L86" i="9"/>
  <c r="P84" i="9"/>
  <c r="L84" i="9"/>
  <c r="P81" i="9"/>
  <c r="L81" i="9"/>
  <c r="P80" i="9"/>
  <c r="L80" i="9"/>
  <c r="P78" i="9"/>
  <c r="L78" i="9"/>
  <c r="P76" i="9"/>
  <c r="L76" i="9"/>
  <c r="P75" i="9"/>
  <c r="L75" i="9"/>
  <c r="P74" i="9"/>
  <c r="L74" i="9"/>
  <c r="P73" i="9"/>
  <c r="L73" i="9"/>
  <c r="P72" i="9"/>
  <c r="L72" i="9"/>
  <c r="P71" i="9"/>
  <c r="L71" i="9"/>
  <c r="P70" i="9"/>
  <c r="L70" i="9"/>
  <c r="P69" i="9"/>
  <c r="L69" i="9"/>
  <c r="P67" i="9"/>
  <c r="L67" i="9"/>
  <c r="P66" i="9"/>
  <c r="L66" i="9"/>
  <c r="P65" i="9"/>
  <c r="L65" i="9"/>
  <c r="P64" i="9"/>
  <c r="L64" i="9"/>
  <c r="P63" i="9"/>
  <c r="L63" i="9"/>
  <c r="P61" i="9"/>
  <c r="L61" i="9"/>
  <c r="P58" i="9"/>
  <c r="L58" i="9"/>
  <c r="P56" i="9"/>
  <c r="L56" i="9"/>
  <c r="P55" i="9"/>
  <c r="L55" i="9"/>
  <c r="P54" i="9"/>
  <c r="L54" i="9"/>
  <c r="P53" i="9"/>
  <c r="L53" i="9"/>
  <c r="P52" i="9"/>
  <c r="L52" i="9"/>
  <c r="P51" i="9"/>
  <c r="L51" i="9"/>
  <c r="P50" i="9"/>
  <c r="L50" i="9"/>
  <c r="P49" i="9"/>
  <c r="L49" i="9"/>
  <c r="P47" i="9"/>
  <c r="L47" i="9"/>
  <c r="P46" i="9"/>
  <c r="L46" i="9"/>
  <c r="P45" i="9"/>
  <c r="L45" i="9"/>
  <c r="P44" i="9"/>
  <c r="L44" i="9"/>
  <c r="P43" i="9"/>
  <c r="L43" i="9"/>
  <c r="P42" i="9"/>
  <c r="L42" i="9"/>
  <c r="P41" i="9"/>
  <c r="L41" i="9"/>
  <c r="P39" i="9"/>
  <c r="L39" i="9"/>
  <c r="P37" i="9"/>
  <c r="L37" i="9"/>
  <c r="P35" i="9"/>
  <c r="M35" i="9"/>
  <c r="L35" i="9"/>
  <c r="P34" i="9"/>
  <c r="L34" i="9"/>
  <c r="P33" i="9"/>
  <c r="L33" i="9"/>
  <c r="P32" i="9"/>
  <c r="L32" i="9"/>
  <c r="P31" i="9"/>
  <c r="L31" i="9"/>
  <c r="P28" i="9"/>
  <c r="L28" i="9"/>
  <c r="P27" i="9"/>
  <c r="L27" i="9"/>
  <c r="P26" i="9"/>
  <c r="L26" i="9"/>
  <c r="L25" i="9"/>
  <c r="P24" i="9"/>
  <c r="L24" i="9"/>
  <c r="P23" i="9"/>
  <c r="L23" i="9"/>
  <c r="P22" i="9"/>
  <c r="L22" i="9"/>
  <c r="P21" i="9"/>
  <c r="L21" i="9"/>
  <c r="P20" i="9"/>
  <c r="L20" i="9"/>
  <c r="P19" i="9"/>
  <c r="L19" i="9"/>
  <c r="P18" i="9"/>
  <c r="L18" i="9"/>
  <c r="P16" i="9"/>
  <c r="L16" i="9"/>
  <c r="P15" i="9"/>
  <c r="L15" i="9"/>
  <c r="P14" i="9"/>
  <c r="L14" i="9"/>
  <c r="P13" i="9"/>
  <c r="L13" i="9"/>
  <c r="P12" i="9"/>
  <c r="L12" i="9"/>
  <c r="P11" i="9"/>
  <c r="L11" i="9"/>
  <c r="P10" i="9"/>
  <c r="L10" i="9"/>
  <c r="P9" i="9"/>
  <c r="L9" i="9"/>
  <c r="P7" i="9"/>
  <c r="L7" i="9"/>
  <c r="P6" i="9"/>
  <c r="W6" i="11" s="1"/>
  <c r="O48" i="10" l="1"/>
  <c r="M24" i="9"/>
  <c r="M27" i="9"/>
  <c r="M119" i="9"/>
  <c r="M123" i="9"/>
  <c r="M111" i="9"/>
  <c r="M113" i="9"/>
  <c r="M91" i="9"/>
  <c r="M95" i="9"/>
  <c r="M99" i="9"/>
  <c r="M74" i="9"/>
  <c r="M52" i="9"/>
  <c r="M31" i="9"/>
  <c r="M33" i="9"/>
  <c r="M28" i="9"/>
  <c r="M22" i="9"/>
  <c r="M9" i="9"/>
  <c r="M13" i="9"/>
  <c r="O27" i="9"/>
  <c r="M19" i="9"/>
  <c r="M120" i="9"/>
  <c r="M117" i="9"/>
  <c r="O119" i="9"/>
  <c r="O120" i="9"/>
  <c r="M121" i="9"/>
  <c r="M71" i="9"/>
  <c r="M69" i="9"/>
  <c r="O71" i="9"/>
  <c r="M72" i="9"/>
  <c r="O74" i="9"/>
  <c r="M78" i="9"/>
  <c r="M67" i="9"/>
  <c r="M65" i="9"/>
  <c r="M47" i="9"/>
  <c r="M42" i="9"/>
  <c r="M25" i="9"/>
  <c r="O25" i="9"/>
  <c r="O9" i="9"/>
  <c r="M10" i="9"/>
  <c r="O35" i="9"/>
  <c r="M115" i="10"/>
  <c r="M8" i="10"/>
  <c r="M96" i="9"/>
  <c r="M102" i="9"/>
  <c r="M112" i="9"/>
  <c r="M63" i="9"/>
  <c r="M55" i="9"/>
  <c r="M39" i="9"/>
  <c r="M45" i="9"/>
  <c r="M18" i="9"/>
  <c r="M20" i="9"/>
  <c r="M11" i="9"/>
  <c r="M116" i="9"/>
  <c r="O95" i="9"/>
  <c r="O96" i="9"/>
  <c r="M97" i="9"/>
  <c r="O99" i="9"/>
  <c r="M100" i="9"/>
  <c r="O102" i="9"/>
  <c r="M103" i="9"/>
  <c r="M107" i="9"/>
  <c r="M109" i="9"/>
  <c r="O111" i="9"/>
  <c r="O112" i="9"/>
  <c r="O113" i="9"/>
  <c r="M84" i="9"/>
  <c r="M86" i="9"/>
  <c r="M88" i="9"/>
  <c r="M89" i="9"/>
  <c r="O91" i="9"/>
  <c r="M92" i="9"/>
  <c r="M104" i="9"/>
  <c r="M106" i="9"/>
  <c r="M108" i="9"/>
  <c r="M75" i="9"/>
  <c r="M80" i="9"/>
  <c r="M76" i="9"/>
  <c r="O78" i="9"/>
  <c r="M81" i="9"/>
  <c r="O67" i="9"/>
  <c r="M49" i="9"/>
  <c r="M53" i="9"/>
  <c r="O55" i="9"/>
  <c r="M56" i="9"/>
  <c r="M61" i="9"/>
  <c r="O63" i="9"/>
  <c r="M64" i="9"/>
  <c r="M37" i="9"/>
  <c r="O39" i="9"/>
  <c r="M41" i="9"/>
  <c r="M43" i="9"/>
  <c r="O47" i="9"/>
  <c r="O18" i="9"/>
  <c r="O19" i="9"/>
  <c r="O20" i="9"/>
  <c r="M21" i="9"/>
  <c r="O14" i="9"/>
  <c r="M15" i="9"/>
  <c r="O10" i="9"/>
  <c r="O11" i="9"/>
  <c r="M12" i="9"/>
  <c r="M16" i="9"/>
  <c r="M7" i="9"/>
  <c r="O7" i="9"/>
  <c r="O12" i="9"/>
  <c r="O13" i="9"/>
  <c r="M14" i="9"/>
  <c r="O15" i="9"/>
  <c r="O16" i="9"/>
  <c r="O21" i="9"/>
  <c r="O22" i="9"/>
  <c r="M23" i="9"/>
  <c r="O24" i="9"/>
  <c r="M26" i="9"/>
  <c r="O28" i="9"/>
  <c r="O31" i="9"/>
  <c r="M32" i="9"/>
  <c r="O33" i="9"/>
  <c r="M34" i="9"/>
  <c r="O37" i="9"/>
  <c r="O41" i="9"/>
  <c r="O42" i="9"/>
  <c r="O43" i="9"/>
  <c r="M44" i="9"/>
  <c r="O46" i="9"/>
  <c r="M50" i="9"/>
  <c r="O51" i="9"/>
  <c r="O23" i="9"/>
  <c r="O26" i="9"/>
  <c r="O32" i="9"/>
  <c r="O34" i="9"/>
  <c r="O44" i="9"/>
  <c r="O54" i="9"/>
  <c r="O58" i="9"/>
  <c r="O66" i="9"/>
  <c r="O70" i="9"/>
  <c r="O73" i="9"/>
  <c r="O87" i="9"/>
  <c r="O90" i="9"/>
  <c r="O94" i="9"/>
  <c r="O98" i="9"/>
  <c r="O101" i="9"/>
  <c r="O105" i="9"/>
  <c r="O110" i="9"/>
  <c r="O118" i="9"/>
  <c r="O124" i="9"/>
  <c r="O45" i="9"/>
  <c r="M46" i="9"/>
  <c r="O49" i="9"/>
  <c r="O50" i="9"/>
  <c r="M51" i="9"/>
  <c r="O52" i="9"/>
  <c r="O53" i="9"/>
  <c r="M54" i="9"/>
  <c r="O56" i="9"/>
  <c r="M58" i="9"/>
  <c r="O61" i="9"/>
  <c r="O64" i="9"/>
  <c r="O65" i="9"/>
  <c r="M66" i="9"/>
  <c r="O69" i="9"/>
  <c r="M70" i="9"/>
  <c r="O72" i="9"/>
  <c r="M73" i="9"/>
  <c r="O75" i="9"/>
  <c r="O76" i="9"/>
  <c r="O80" i="9"/>
  <c r="O81" i="9"/>
  <c r="O84" i="9"/>
  <c r="O86" i="9"/>
  <c r="M87" i="9"/>
  <c r="O88" i="9"/>
  <c r="O89" i="9"/>
  <c r="M90" i="9"/>
  <c r="O92" i="9"/>
  <c r="M94" i="9"/>
  <c r="O97" i="9"/>
  <c r="M98" i="9"/>
  <c r="O100" i="9"/>
  <c r="M101" i="9"/>
  <c r="O103" i="9"/>
  <c r="O104" i="9"/>
  <c r="M105" i="9"/>
  <c r="O106" i="9"/>
  <c r="O107" i="9"/>
  <c r="O108" i="9"/>
  <c r="O109" i="9"/>
  <c r="M110" i="9"/>
  <c r="O116" i="9"/>
  <c r="O117" i="9"/>
  <c r="M118" i="9"/>
  <c r="O121" i="9"/>
  <c r="O123" i="9"/>
  <c r="M124" i="9"/>
  <c r="O115" i="10"/>
  <c r="M48" i="10"/>
  <c r="M30" i="10"/>
  <c r="M17" i="10"/>
  <c r="O17" i="10"/>
  <c r="M68" i="10"/>
  <c r="O8" i="10"/>
  <c r="O83" i="10"/>
  <c r="M83" i="10"/>
  <c r="O68" i="10"/>
  <c r="O30" i="10"/>
  <c r="M8" i="9" l="1"/>
  <c r="M115" i="9"/>
  <c r="M17" i="9"/>
  <c r="O17" i="9"/>
  <c r="M83" i="9"/>
  <c r="M68" i="9"/>
  <c r="M48" i="9"/>
  <c r="M30" i="9"/>
  <c r="O8" i="9"/>
  <c r="O115" i="9"/>
  <c r="O68" i="9"/>
  <c r="O30" i="9"/>
  <c r="O83" i="9"/>
  <c r="O48" i="9"/>
  <c r="O6" i="10"/>
  <c r="R6" i="11" s="1"/>
  <c r="M6" i="10"/>
  <c r="J6" i="11" s="1"/>
  <c r="M6" i="9" l="1"/>
  <c r="K6" i="11" s="1"/>
  <c r="O6" i="9"/>
  <c r="S6" i="11" s="1"/>
  <c r="N115" i="9"/>
  <c r="P115" i="9"/>
  <c r="N83" i="9"/>
  <c r="P83" i="9"/>
  <c r="N68" i="9"/>
  <c r="P68" i="9"/>
  <c r="N48" i="9"/>
  <c r="P48" i="9"/>
  <c r="P17" i="9"/>
  <c r="N30" i="9"/>
  <c r="P30" i="9"/>
  <c r="N17" i="9"/>
  <c r="N8" i="9"/>
  <c r="P8" i="9"/>
  <c r="J48" i="9" l="1"/>
  <c r="J83" i="9" l="1"/>
  <c r="J30" i="9"/>
  <c r="J68" i="9"/>
  <c r="J115" i="9"/>
  <c r="L8" i="9" l="1"/>
  <c r="D115" i="9"/>
  <c r="L115" i="9" s="1"/>
  <c r="D83" i="9"/>
  <c r="L83" i="9" s="1"/>
  <c r="D68" i="9"/>
  <c r="L68" i="9" s="1"/>
  <c r="D48" i="9"/>
  <c r="L48" i="9" s="1"/>
  <c r="L30" i="9"/>
  <c r="L17" i="9"/>
  <c r="D6" i="9" l="1"/>
  <c r="L6" i="9" s="1"/>
  <c r="G6" i="11" s="1"/>
</calcChain>
</file>

<file path=xl/sharedStrings.xml><?xml version="1.0" encoding="utf-8"?>
<sst xmlns="http://schemas.openxmlformats.org/spreadsheetml/2006/main" count="915" uniqueCount="146">
  <si>
    <t>№</t>
  </si>
  <si>
    <t>Код ОУ по КИАСУО</t>
  </si>
  <si>
    <t>Наименование ОУ (кратко)</t>
  </si>
  <si>
    <t>Человек</t>
  </si>
  <si>
    <t>МБОУ Лицей № 28</t>
  </si>
  <si>
    <t>МБОУ Гимназия № 8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</si>
  <si>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</si>
  <si>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</si>
  <si>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</si>
  <si>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</si>
  <si>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</si>
  <si>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</si>
  <si>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</si>
  <si>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</si>
  <si>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</si>
  <si>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</si>
  <si>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</si>
  <si>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</si>
  <si>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</si>
  <si>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</si>
  <si>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</si>
  <si>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</si>
  <si>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</si>
  <si>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</si>
  <si>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</si>
  <si>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</si>
  <si>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</si>
  <si>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</si>
  <si>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</si>
  <si>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</si>
  <si>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</si>
  <si>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</si>
  <si>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</si>
  <si>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</si>
  <si>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</si>
  <si>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</si>
  <si>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</si>
  <si>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</si>
  <si>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</si>
  <si>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</si>
  <si>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</si>
  <si>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</si>
  <si>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</si>
  <si>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</si>
  <si>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</si>
  <si>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</si>
  <si>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</si>
  <si>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</si>
  <si>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</si>
  <si>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</si>
  <si>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</si>
  <si>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</si>
  <si>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</si>
  <si>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</si>
  <si>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</si>
  <si>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</si>
  <si>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</si>
  <si>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</si>
  <si>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</si>
  <si>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</si>
  <si>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</si>
  <si>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</si>
  <si>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</si>
  <si>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</si>
  <si>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</si>
  <si>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</si>
  <si>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</si>
  <si>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</si>
  <si>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</si>
  <si>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</si>
  <si>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</si>
  <si>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</si>
  <si>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</si>
  <si>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</si>
  <si>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</si>
  <si>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</si>
  <si>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</si>
  <si>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</si>
  <si>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</si>
  <si>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</si>
  <si>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</si>
  <si>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</si>
  <si>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</si>
  <si>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</si>
  <si>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</si>
  <si>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</si>
  <si>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</si>
  <si>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</si>
  <si>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</si>
  <si>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</si>
  <si>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</si>
  <si>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</si>
  <si>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</si>
  <si>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</si>
  <si>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</si>
  <si>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</si>
  <si>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МБОУ Лицей № 8</t>
  </si>
  <si>
    <t>МАОУ Лицей № 9 "Лидер"</t>
  </si>
  <si>
    <t>Расчётное среднее значение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</si>
  <si>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</si>
  <si>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</si>
  <si>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</si>
  <si>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</si>
  <si>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</si>
  <si>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</si>
  <si>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</si>
  <si>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</si>
  <si>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</si>
  <si>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10 </t>
  </si>
  <si>
    <t>МБОУ СШ № 72</t>
  </si>
  <si>
    <t>МБОУ Школа-интернат № 1</t>
  </si>
  <si>
    <t xml:space="preserve">МАОУ Гимназия № 11 </t>
  </si>
  <si>
    <t>МБОУ СШ № 86</t>
  </si>
  <si>
    <t>МАОУ СШ № 3</t>
  </si>
  <si>
    <t>МАОУ СШ № 143</t>
  </si>
  <si>
    <t>МАОУ СШ № 145</t>
  </si>
  <si>
    <t>МАОУ СШ № 149</t>
  </si>
  <si>
    <t>МАОУ СШ № 150</t>
  </si>
  <si>
    <t>МАОУ СШ № 152</t>
  </si>
  <si>
    <t>МБОУ СШ № 154</t>
  </si>
  <si>
    <t>МАОУ СШ "Комплекс Покровский"</t>
  </si>
  <si>
    <t>МБОУ СШ № 156</t>
  </si>
  <si>
    <t>МАОУ СШ № 155</t>
  </si>
  <si>
    <t>МБОУ СШ № 157</t>
  </si>
  <si>
    <t>МАОУ СШ № 158</t>
  </si>
  <si>
    <t>Всего участников</t>
  </si>
  <si>
    <t>80-99</t>
  </si>
  <si>
    <t>Сдали на 27% и ниже, чел.</t>
  </si>
  <si>
    <t>Сдали на 27% и ниже, %</t>
  </si>
  <si>
    <t>70-79</t>
  </si>
  <si>
    <t>Полученные баллы, %</t>
  </si>
  <si>
    <t>36-69</t>
  </si>
  <si>
    <t>Код КИАСУО</t>
  </si>
  <si>
    <t>Сумма (чел.)/Среднее значение по городу (%)</t>
  </si>
  <si>
    <t>-</t>
  </si>
  <si>
    <t>отлично - с 90% по 100% сдали на 68% и выше и нет сдавших ниже 27%</t>
  </si>
  <si>
    <t xml:space="preserve">хорошо - сдали на 68% и выше со среднего значения по городу до 90% </t>
  </si>
  <si>
    <t>допустимо - сдали на 68% и выше с 50% до среднего значения по  городу и сдавших ниже 27% не более 10% или 10 чел.</t>
  </si>
  <si>
    <t>критично - сдали на 68% и выше меньше  50% и сдавших ниже 27% 10% и более или 10 чел. и более</t>
  </si>
  <si>
    <t>Сдали на 68% и выше, чел.</t>
  </si>
  <si>
    <t>Сдали на 68% и выше, %.</t>
  </si>
  <si>
    <t>Сдали на 68% и выше, %</t>
  </si>
  <si>
    <t>ФИЗИКА, 11 класс</t>
  </si>
  <si>
    <t>менее 36</t>
  </si>
  <si>
    <t>36-61</t>
  </si>
  <si>
    <t>62-79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</si>
</sst>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[$-419]General"/>
    <numFmt numFmtId="166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2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CCECFF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theme="8" tint="0.79998168889431442"/>
        <bgColor rgb="FF000000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8">
    <xf numFmtId="0" fontId="0" fillId="0" borderId="0"/>
    <xf numFmtId="0" fontId="8" fillId="0" borderId="0"/>
    <xf numFmtId="0" fontId="1" fillId="0" borderId="0"/>
    <xf numFmtId="0" fontId="9" fillId="0" borderId="0"/>
    <xf numFmtId="165" fontId="10" fillId="0" borderId="0" applyBorder="0" applyProtection="0"/>
    <xf numFmtId="0" fontId="9" fillId="0" borderId="0"/>
    <xf numFmtId="0" fontId="10" fillId="0" borderId="0"/>
    <xf numFmtId="0" fontId="12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9" fillId="0" borderId="0"/>
    <xf numFmtId="164" fontId="8" fillId="0" borderId="0" applyFont="0" applyFill="0" applyBorder="0" applyAlignment="0" applyProtection="0"/>
    <xf numFmtId="0" fontId="1" fillId="0" borderId="0"/>
    <xf numFmtId="165" fontId="10" fillId="0" borderId="0" applyBorder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5" fontId="10" fillId="0" borderId="0" applyBorder="0" applyProtection="0"/>
    <xf numFmtId="0" fontId="10" fillId="0" borderId="0"/>
    <xf numFmtId="0" fontId="10" fillId="0" borderId="0"/>
    <xf numFmtId="165" fontId="10" fillId="0" borderId="0" applyBorder="0" applyProtection="0"/>
    <xf numFmtId="44" fontId="1" fillId="0" borderId="0" applyFont="0" applyFill="0" applyBorder="0" applyAlignment="0" applyProtection="0"/>
    <xf numFmtId="0" fontId="10" fillId="0" borderId="0"/>
    <xf numFmtId="0" fontId="8" fillId="0" borderId="0"/>
    <xf numFmtId="0" fontId="13" fillId="0" borderId="0"/>
    <xf numFmtId="0" fontId="1" fillId="0" borderId="0"/>
    <xf numFmtId="44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</cellStyleXfs>
  <cellXfs count="426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0" borderId="0" xfId="0" applyFont="1"/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4" fillId="3" borderId="29" xfId="0" applyFont="1" applyFill="1" applyBorder="1" applyAlignment="1">
      <alignment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0" fontId="4" fillId="0" borderId="2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0" fontId="4" fillId="2" borderId="29" xfId="0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right" wrapText="1"/>
    </xf>
    <xf numFmtId="2" fontId="4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/>
    <xf numFmtId="166" fontId="0" fillId="0" borderId="0" xfId="0" applyNumberFormat="1" applyAlignment="1"/>
    <xf numFmtId="166" fontId="0" fillId="0" borderId="0" xfId="0" applyNumberFormat="1"/>
    <xf numFmtId="0" fontId="12" fillId="0" borderId="34" xfId="7" applyBorder="1"/>
    <xf numFmtId="2" fontId="12" fillId="0" borderId="34" xfId="7" applyNumberFormat="1" applyBorder="1"/>
    <xf numFmtId="0" fontId="12" fillId="0" borderId="35" xfId="7" applyBorder="1"/>
    <xf numFmtId="2" fontId="12" fillId="0" borderId="36" xfId="7" applyNumberFormat="1" applyBorder="1"/>
    <xf numFmtId="2" fontId="12" fillId="0" borderId="38" xfId="7" applyNumberFormat="1" applyBorder="1"/>
    <xf numFmtId="2" fontId="12" fillId="0" borderId="39" xfId="7" applyNumberFormat="1" applyBorder="1"/>
    <xf numFmtId="2" fontId="12" fillId="0" borderId="40" xfId="7" applyNumberFormat="1" applyBorder="1"/>
    <xf numFmtId="0" fontId="3" fillId="2" borderId="31" xfId="0" applyFont="1" applyFill="1" applyBorder="1" applyAlignment="1">
      <alignment horizontal="left" vertical="center" wrapText="1"/>
    </xf>
    <xf numFmtId="2" fontId="12" fillId="0" borderId="43" xfId="7" applyNumberFormat="1" applyBorder="1"/>
    <xf numFmtId="2" fontId="12" fillId="0" borderId="42" xfId="7" applyNumberFormat="1" applyBorder="1"/>
    <xf numFmtId="2" fontId="12" fillId="0" borderId="41" xfId="7" applyNumberFormat="1" applyBorder="1"/>
    <xf numFmtId="2" fontId="12" fillId="0" borderId="45" xfId="7" applyNumberFormat="1" applyBorder="1"/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2" fontId="12" fillId="0" borderId="48" xfId="7" applyNumberFormat="1" applyBorder="1"/>
    <xf numFmtId="2" fontId="12" fillId="0" borderId="49" xfId="7" applyNumberFormat="1" applyBorder="1"/>
    <xf numFmtId="2" fontId="0" fillId="0" borderId="42" xfId="0" applyNumberFormat="1" applyBorder="1"/>
    <xf numFmtId="0" fontId="7" fillId="7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2" fontId="0" fillId="0" borderId="33" xfId="0" applyNumberFormat="1" applyBorder="1"/>
    <xf numFmtId="2" fontId="0" fillId="0" borderId="18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8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2" fillId="0" borderId="28" xfId="0" applyNumberFormat="1" applyFont="1" applyBorder="1"/>
    <xf numFmtId="3" fontId="2" fillId="0" borderId="29" xfId="0" applyNumberFormat="1" applyFont="1" applyBorder="1"/>
    <xf numFmtId="2" fontId="2" fillId="0" borderId="29" xfId="0" applyNumberFormat="1" applyFont="1" applyBorder="1"/>
    <xf numFmtId="2" fontId="2" fillId="0" borderId="30" xfId="0" applyNumberFormat="1" applyFont="1" applyBorder="1"/>
    <xf numFmtId="3" fontId="0" fillId="2" borderId="7" xfId="0" applyNumberFormat="1" applyFill="1" applyBorder="1"/>
    <xf numFmtId="3" fontId="0" fillId="9" borderId="7" xfId="0" applyNumberFormat="1" applyFill="1" applyBorder="1"/>
    <xf numFmtId="0" fontId="7" fillId="10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0" fontId="10" fillId="0" borderId="34" xfId="8" applyBorder="1"/>
    <xf numFmtId="0" fontId="10" fillId="0" borderId="35" xfId="8" applyBorder="1"/>
    <xf numFmtId="2" fontId="10" fillId="0" borderId="36" xfId="8" applyNumberFormat="1" applyBorder="1"/>
    <xf numFmtId="2" fontId="10" fillId="0" borderId="42" xfId="8" applyNumberFormat="1" applyBorder="1"/>
    <xf numFmtId="0" fontId="10" fillId="0" borderId="34" xfId="8" applyBorder="1"/>
    <xf numFmtId="0" fontId="0" fillId="0" borderId="46" xfId="0" applyBorder="1"/>
    <xf numFmtId="2" fontId="0" fillId="0" borderId="46" xfId="0" applyNumberFormat="1" applyBorder="1"/>
    <xf numFmtId="2" fontId="0" fillId="0" borderId="36" xfId="0" applyNumberFormat="1" applyBorder="1"/>
    <xf numFmtId="0" fontId="10" fillId="0" borderId="34" xfId="8" applyBorder="1"/>
    <xf numFmtId="2" fontId="10" fillId="0" borderId="34" xfId="8" applyNumberFormat="1" applyBorder="1"/>
    <xf numFmtId="2" fontId="0" fillId="0" borderId="41" xfId="0" applyNumberFormat="1" applyBorder="1"/>
    <xf numFmtId="0" fontId="0" fillId="0" borderId="36" xfId="0" applyBorder="1"/>
    <xf numFmtId="3" fontId="0" fillId="2" borderId="12" xfId="0" applyNumberFormat="1" applyFill="1" applyBorder="1"/>
    <xf numFmtId="0" fontId="4" fillId="2" borderId="9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right" vertical="center"/>
    </xf>
    <xf numFmtId="2" fontId="1" fillId="0" borderId="33" xfId="13" applyNumberFormat="1" applyFont="1" applyBorder="1" applyAlignment="1">
      <alignment horizontal="right" vertical="center"/>
    </xf>
    <xf numFmtId="2" fontId="1" fillId="0" borderId="9" xfId="13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wrapText="1"/>
    </xf>
    <xf numFmtId="0" fontId="13" fillId="0" borderId="34" xfId="10" applyBorder="1"/>
    <xf numFmtId="0" fontId="13" fillId="0" borderId="34" xfId="10" applyBorder="1"/>
    <xf numFmtId="0" fontId="13" fillId="0" borderId="34" xfId="10" applyBorder="1"/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0" fontId="13" fillId="0" borderId="38" xfId="10" applyBorder="1"/>
    <xf numFmtId="2" fontId="13" fillId="0" borderId="38" xfId="10" applyNumberFormat="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0" fontId="1" fillId="2" borderId="7" xfId="13" applyFont="1" applyFill="1" applyBorder="1" applyAlignment="1">
      <alignment horizontal="right" vertical="center" wrapText="1"/>
    </xf>
    <xf numFmtId="0" fontId="1" fillId="2" borderId="10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33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9" xfId="13" applyFont="1" applyFill="1" applyBorder="1" applyAlignment="1">
      <alignment horizontal="right" vertical="center" wrapText="1"/>
    </xf>
    <xf numFmtId="2" fontId="1" fillId="0" borderId="0" xfId="13" applyNumberFormat="1" applyFont="1" applyBorder="1" applyAlignment="1">
      <alignment horizontal="right" vertical="center"/>
    </xf>
    <xf numFmtId="2" fontId="1" fillId="0" borderId="0" xfId="13" applyNumberFormat="1" applyFont="1" applyAlignment="1">
      <alignment horizontal="right" vertical="center"/>
    </xf>
    <xf numFmtId="2" fontId="3" fillId="0" borderId="50" xfId="0" applyNumberFormat="1" applyFont="1" applyBorder="1" applyAlignment="1">
      <alignment horizontal="left" vertical="center"/>
    </xf>
    <xf numFmtId="2" fontId="1" fillId="0" borderId="2" xfId="13" applyNumberFormat="1" applyFont="1" applyBorder="1" applyAlignment="1">
      <alignment horizontal="right" vertical="center"/>
    </xf>
    <xf numFmtId="2" fontId="1" fillId="0" borderId="7" xfId="13" applyNumberFormat="1" applyFont="1" applyBorder="1" applyAlignment="1">
      <alignment horizontal="right" vertical="center"/>
    </xf>
    <xf numFmtId="2" fontId="1" fillId="0" borderId="7" xfId="13" applyNumberFormat="1" applyFont="1" applyFill="1" applyBorder="1" applyAlignment="1">
      <alignment horizontal="right" vertical="center"/>
    </xf>
    <xf numFmtId="2" fontId="1" fillId="0" borderId="12" xfId="13" applyNumberFormat="1" applyFont="1" applyBorder="1" applyAlignment="1">
      <alignment horizontal="right" vertical="center"/>
    </xf>
    <xf numFmtId="2" fontId="1" fillId="0" borderId="11" xfId="13" applyNumberFormat="1" applyFont="1" applyBorder="1" applyAlignment="1">
      <alignment horizontal="right" vertical="center"/>
    </xf>
    <xf numFmtId="0" fontId="1" fillId="2" borderId="12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3" fontId="0" fillId="2" borderId="11" xfId="0" applyNumberFormat="1" applyFill="1" applyBorder="1"/>
    <xf numFmtId="2" fontId="11" fillId="0" borderId="47" xfId="0" applyNumberFormat="1" applyFont="1" applyBorder="1" applyAlignment="1">
      <alignment horizontal="center"/>
    </xf>
    <xf numFmtId="3" fontId="0" fillId="2" borderId="20" xfId="0" applyNumberFormat="1" applyFill="1" applyBorder="1"/>
    <xf numFmtId="2" fontId="1" fillId="0" borderId="52" xfId="13" applyNumberFormat="1" applyFont="1" applyBorder="1" applyAlignment="1">
      <alignment horizontal="right" vertical="center"/>
    </xf>
    <xf numFmtId="3" fontId="2" fillId="2" borderId="29" xfId="0" applyNumberFormat="1" applyFont="1" applyFill="1" applyBorder="1"/>
    <xf numFmtId="0" fontId="3" fillId="0" borderId="29" xfId="0" applyFont="1" applyBorder="1" applyAlignment="1">
      <alignment horizontal="left"/>
    </xf>
    <xf numFmtId="2" fontId="0" fillId="2" borderId="7" xfId="0" applyNumberFormat="1" applyFill="1" applyBorder="1"/>
    <xf numFmtId="2" fontId="1" fillId="0" borderId="51" xfId="13" applyNumberFormat="1" applyFont="1" applyBorder="1" applyAlignment="1">
      <alignment horizontal="right" vertical="center"/>
    </xf>
    <xf numFmtId="2" fontId="0" fillId="2" borderId="21" xfId="0" applyNumberFormat="1" applyFill="1" applyBorder="1"/>
    <xf numFmtId="0" fontId="7" fillId="0" borderId="0" xfId="0" applyFont="1" applyFill="1"/>
    <xf numFmtId="0" fontId="7" fillId="11" borderId="0" xfId="0" applyFont="1" applyFill="1"/>
    <xf numFmtId="0" fontId="2" fillId="0" borderId="5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4" fontId="2" fillId="0" borderId="31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center"/>
    </xf>
    <xf numFmtId="4" fontId="2" fillId="0" borderId="32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center"/>
    </xf>
    <xf numFmtId="0" fontId="4" fillId="3" borderId="32" xfId="0" applyFont="1" applyFill="1" applyBorder="1" applyAlignment="1">
      <alignment wrapText="1"/>
    </xf>
    <xf numFmtId="3" fontId="0" fillId="0" borderId="6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4" fontId="0" fillId="0" borderId="59" xfId="0" applyNumberFormat="1" applyBorder="1" applyAlignment="1">
      <alignment horizontal="center"/>
    </xf>
    <xf numFmtId="4" fontId="0" fillId="0" borderId="33" xfId="0" applyNumberFormat="1" applyBorder="1" applyAlignment="1">
      <alignment horizontal="center"/>
    </xf>
    <xf numFmtId="4" fontId="0" fillId="0" borderId="58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0" fontId="3" fillId="0" borderId="3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4" fontId="0" fillId="0" borderId="6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60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0" fontId="4" fillId="3" borderId="51" xfId="0" applyFont="1" applyFill="1" applyBorder="1" applyAlignment="1">
      <alignment wrapText="1"/>
    </xf>
    <xf numFmtId="3" fontId="0" fillId="0" borderId="2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51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4" fillId="3" borderId="62" xfId="0" applyFont="1" applyFill="1" applyBorder="1" applyAlignment="1">
      <alignment wrapText="1"/>
    </xf>
    <xf numFmtId="0" fontId="4" fillId="3" borderId="63" xfId="0" applyFont="1" applyFill="1" applyBorder="1" applyAlignment="1">
      <alignment wrapText="1"/>
    </xf>
    <xf numFmtId="3" fontId="0" fillId="0" borderId="2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62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4" fontId="0" fillId="0" borderId="64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62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0" fontId="3" fillId="3" borderId="32" xfId="0" applyFont="1" applyFill="1" applyBorder="1" applyAlignment="1">
      <alignment horizontal="left" vertical="center" wrapText="1"/>
    </xf>
    <xf numFmtId="0" fontId="4" fillId="3" borderId="60" xfId="0" applyFont="1" applyFill="1" applyBorder="1" applyAlignment="1">
      <alignment wrapText="1"/>
    </xf>
    <xf numFmtId="3" fontId="0" fillId="0" borderId="1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63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4" fontId="0" fillId="0" borderId="65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63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0" fontId="7" fillId="12" borderId="0" xfId="0" applyFont="1" applyFill="1"/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2" fontId="4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/>
    <xf numFmtId="166" fontId="0" fillId="0" borderId="0" xfId="0" applyNumberFormat="1" applyAlignment="1"/>
    <xf numFmtId="166" fontId="0" fillId="0" borderId="0" xfId="0" applyNumberFormat="1"/>
    <xf numFmtId="0" fontId="3" fillId="2" borderId="31" xfId="0" applyFont="1" applyFill="1" applyBorder="1" applyAlignment="1">
      <alignment horizontal="left" vertical="center" wrapText="1"/>
    </xf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0" fontId="7" fillId="7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2" fontId="0" fillId="0" borderId="33" xfId="0" applyNumberFormat="1" applyBorder="1"/>
    <xf numFmtId="2" fontId="0" fillId="0" borderId="18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8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2" fillId="0" borderId="28" xfId="0" applyNumberFormat="1" applyFont="1" applyBorder="1"/>
    <xf numFmtId="3" fontId="2" fillId="0" borderId="29" xfId="0" applyNumberFormat="1" applyFont="1" applyBorder="1"/>
    <xf numFmtId="2" fontId="2" fillId="0" borderId="29" xfId="0" applyNumberFormat="1" applyFont="1" applyBorder="1"/>
    <xf numFmtId="2" fontId="2" fillId="0" borderId="30" xfId="0" applyNumberFormat="1" applyFont="1" applyBorder="1"/>
    <xf numFmtId="3" fontId="0" fillId="2" borderId="7" xfId="0" applyNumberFormat="1" applyFill="1" applyBorder="1"/>
    <xf numFmtId="0" fontId="7" fillId="10" borderId="0" xfId="0" applyFont="1" applyFill="1"/>
    <xf numFmtId="0" fontId="10" fillId="0" borderId="34" xfId="8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5" xfId="8" applyBorder="1"/>
    <xf numFmtId="2" fontId="10" fillId="0" borderId="36" xfId="8" applyNumberFormat="1" applyBorder="1"/>
    <xf numFmtId="2" fontId="10" fillId="0" borderId="42" xfId="8" applyNumberFormat="1" applyBorder="1"/>
    <xf numFmtId="0" fontId="10" fillId="0" borderId="44" xfId="8" applyBorder="1"/>
    <xf numFmtId="2" fontId="10" fillId="0" borderId="41" xfId="8" applyNumberFormat="1" applyBorder="1"/>
    <xf numFmtId="2" fontId="10" fillId="0" borderId="45" xfId="8" applyNumberFormat="1" applyBorder="1"/>
    <xf numFmtId="2" fontId="10" fillId="0" borderId="34" xfId="8" applyNumberFormat="1" applyBorder="1"/>
    <xf numFmtId="3" fontId="0" fillId="2" borderId="12" xfId="0" applyNumberFormat="1" applyFill="1" applyBorder="1"/>
    <xf numFmtId="0" fontId="4" fillId="2" borderId="9" xfId="0" applyFont="1" applyFill="1" applyBorder="1" applyAlignment="1">
      <alignment horizontal="center" wrapText="1"/>
    </xf>
    <xf numFmtId="2" fontId="5" fillId="0" borderId="31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3" borderId="9" xfId="0" applyFont="1" applyFill="1" applyBorder="1" applyAlignment="1">
      <alignment wrapText="1"/>
    </xf>
    <xf numFmtId="0" fontId="13" fillId="0" borderId="34" xfId="10" applyBorder="1"/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8" xfId="10" applyBorder="1"/>
    <xf numFmtId="2" fontId="13" fillId="0" borderId="38" xfId="10" applyNumberFormat="1" applyBorder="1"/>
    <xf numFmtId="2" fontId="10" fillId="0" borderId="34" xfId="11" applyNumberFormat="1" applyBorder="1"/>
    <xf numFmtId="2" fontId="13" fillId="0" borderId="34" xfId="10" applyNumberFormat="1" applyBorder="1"/>
    <xf numFmtId="2" fontId="13" fillId="0" borderId="0" xfId="10" applyNumberFormat="1" applyBorder="1"/>
    <xf numFmtId="0" fontId="3" fillId="0" borderId="1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/>
    </xf>
    <xf numFmtId="3" fontId="0" fillId="2" borderId="11" xfId="0" applyNumberFormat="1" applyFill="1" applyBorder="1"/>
    <xf numFmtId="3" fontId="2" fillId="2" borderId="29" xfId="0" applyNumberFormat="1" applyFont="1" applyFill="1" applyBorder="1"/>
    <xf numFmtId="0" fontId="3" fillId="0" borderId="29" xfId="0" applyFont="1" applyBorder="1" applyAlignment="1">
      <alignment horizontal="left"/>
    </xf>
    <xf numFmtId="2" fontId="13" fillId="0" borderId="53" xfId="10" applyNumberFormat="1" applyBorder="1"/>
    <xf numFmtId="0" fontId="7" fillId="5" borderId="0" xfId="0" applyFont="1" applyFill="1"/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2" fontId="4" fillId="6" borderId="21" xfId="0" applyNumberFormat="1" applyFont="1" applyFill="1" applyBorder="1" applyAlignment="1">
      <alignment horizontal="right" wrapText="1"/>
    </xf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0" fontId="7" fillId="10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2" fontId="10" fillId="0" borderId="36" xfId="8" applyNumberFormat="1" applyBorder="1"/>
    <xf numFmtId="2" fontId="10" fillId="0" borderId="42" xfId="8" applyNumberFormat="1" applyBorder="1"/>
    <xf numFmtId="2" fontId="10" fillId="0" borderId="40" xfId="8" applyNumberFormat="1" applyBorder="1"/>
    <xf numFmtId="2" fontId="10" fillId="0" borderId="41" xfId="8" applyNumberFormat="1" applyBorder="1"/>
    <xf numFmtId="2" fontId="10" fillId="0" borderId="45" xfId="8" applyNumberFormat="1" applyBorder="1"/>
    <xf numFmtId="2" fontId="10" fillId="0" borderId="34" xfId="8" applyNumberFormat="1" applyBorder="1"/>
    <xf numFmtId="0" fontId="10" fillId="0" borderId="43" xfId="8" applyBorder="1"/>
    <xf numFmtId="2" fontId="10" fillId="0" borderId="43" xfId="8" applyNumberFormat="1" applyBorder="1"/>
    <xf numFmtId="2" fontId="4" fillId="2" borderId="27" xfId="0" applyNumberFormat="1" applyFont="1" applyFill="1" applyBorder="1" applyAlignment="1">
      <alignment horizontal="right" wrapText="1"/>
    </xf>
    <xf numFmtId="2" fontId="5" fillId="0" borderId="31" xfId="1" applyNumberFormat="1" applyFont="1" applyBorder="1" applyAlignment="1">
      <alignment horizontal="center" vertical="center"/>
    </xf>
    <xf numFmtId="2" fontId="1" fillId="2" borderId="7" xfId="2" applyNumberFormat="1" applyFont="1" applyFill="1" applyBorder="1" applyAlignment="1">
      <alignment horizontal="right"/>
    </xf>
    <xf numFmtId="2" fontId="1" fillId="2" borderId="11" xfId="2" applyNumberFormat="1" applyFont="1" applyFill="1" applyBorder="1" applyAlignment="1">
      <alignment horizontal="right" vertical="center"/>
    </xf>
    <xf numFmtId="2" fontId="1" fillId="2" borderId="12" xfId="2" applyNumberFormat="1" applyFont="1" applyFill="1" applyBorder="1" applyAlignment="1">
      <alignment horizontal="right" vertical="center"/>
    </xf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2" fontId="10" fillId="0" borderId="34" xfId="11" applyNumberFormat="1" applyBorder="1"/>
    <xf numFmtId="0" fontId="7" fillId="0" borderId="11" xfId="0" applyFont="1" applyBorder="1"/>
    <xf numFmtId="0" fontId="4" fillId="3" borderId="7" xfId="0" applyFont="1" applyFill="1" applyBorder="1" applyAlignment="1">
      <alignment horizontal="right" vertical="center"/>
    </xf>
    <xf numFmtId="0" fontId="7" fillId="0" borderId="7" xfId="0" applyFont="1" applyBorder="1"/>
    <xf numFmtId="0" fontId="7" fillId="0" borderId="0" xfId="0" applyFont="1"/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2" fontId="11" fillId="0" borderId="31" xfId="0" applyNumberFormat="1" applyFont="1" applyBorder="1" applyAlignment="1">
      <alignment horizontal="center"/>
    </xf>
    <xf numFmtId="2" fontId="1" fillId="0" borderId="59" xfId="13" applyNumberFormat="1" applyFont="1" applyBorder="1" applyAlignment="1">
      <alignment horizontal="right" vertical="center"/>
    </xf>
    <xf numFmtId="2" fontId="1" fillId="0" borderId="61" xfId="13" applyNumberFormat="1" applyFont="1" applyBorder="1" applyAlignment="1">
      <alignment horizontal="right" vertical="center"/>
    </xf>
  </cellXfs>
  <cellStyles count="128">
    <cellStyle name="Excel Built-in Normal" xfId="3"/>
    <cellStyle name="Excel Built-in Normal 1" xfId="4"/>
    <cellStyle name="Excel Built-in Normal 1 2" xfId="19"/>
    <cellStyle name="Excel Built-in Normal 1 2 2" xfId="127"/>
    <cellStyle name="Excel Built-in Normal 1 3" xfId="16"/>
    <cellStyle name="Excel Built-in Normal 1 4" xfId="115"/>
    <cellStyle name="Excel Built-in Normal 1 5" xfId="118"/>
    <cellStyle name="Excel Built-in Normal 2" xfId="5"/>
    <cellStyle name="TableStyleLight1" xfId="6"/>
    <cellStyle name="Денежный 2" xfId="15"/>
    <cellStyle name="Денежный 2 2" xfId="17"/>
    <cellStyle name="Денежный 2 3" xfId="119"/>
    <cellStyle name="Денежный 2 4" xfId="124"/>
    <cellStyle name="Денежный 3" xfId="21"/>
    <cellStyle name="Денежный 3 10" xfId="96"/>
    <cellStyle name="Денежный 3 11" xfId="103"/>
    <cellStyle name="Денежный 3 12" xfId="108"/>
    <cellStyle name="Денежный 3 2" xfId="33"/>
    <cellStyle name="Денежный 3 3" xfId="41"/>
    <cellStyle name="Денежный 3 4" xfId="49"/>
    <cellStyle name="Денежный 3 5" xfId="57"/>
    <cellStyle name="Денежный 3 6" xfId="65"/>
    <cellStyle name="Денежный 3 7" xfId="73"/>
    <cellStyle name="Денежный 3 8" xfId="81"/>
    <cellStyle name="Денежный 3 9" xfId="89"/>
    <cellStyle name="Обычный" xfId="0" builtinId="0"/>
    <cellStyle name="Обычный 2" xfId="1"/>
    <cellStyle name="Обычный 2 10" xfId="63"/>
    <cellStyle name="Обычный 2 11" xfId="71"/>
    <cellStyle name="Обычный 2 12" xfId="79"/>
    <cellStyle name="Обычный 2 13" xfId="87"/>
    <cellStyle name="Обычный 2 14" xfId="114"/>
    <cellStyle name="Обычный 2 15" xfId="121"/>
    <cellStyle name="Обычный 2 2" xfId="2"/>
    <cellStyle name="Обычный 2 3" xfId="13"/>
    <cellStyle name="Обычный 2 4" xfId="25"/>
    <cellStyle name="Обычный 2 5" xfId="26"/>
    <cellStyle name="Обычный 2 6" xfId="31"/>
    <cellStyle name="Обычный 2 7" xfId="39"/>
    <cellStyle name="Обычный 2 8" xfId="47"/>
    <cellStyle name="Обычный 2 9" xfId="55"/>
    <cellStyle name="Обычный 3" xfId="7"/>
    <cellStyle name="Обычный 3 10" xfId="69"/>
    <cellStyle name="Обычный 3 11" xfId="77"/>
    <cellStyle name="Обычный 3 12" xfId="85"/>
    <cellStyle name="Обычный 3 13" xfId="93"/>
    <cellStyle name="Обычный 3 14" xfId="100"/>
    <cellStyle name="Обычный 3 15" xfId="116"/>
    <cellStyle name="Обычный 3 16" xfId="120"/>
    <cellStyle name="Обычный 3 2" xfId="8"/>
    <cellStyle name="Обычный 3 2 10" xfId="97"/>
    <cellStyle name="Обычный 3 2 11" xfId="104"/>
    <cellStyle name="Обычный 3 2 12" xfId="109"/>
    <cellStyle name="Обычный 3 2 13" xfId="22"/>
    <cellStyle name="Обычный 3 2 2" xfId="34"/>
    <cellStyle name="Обычный 3 2 3" xfId="42"/>
    <cellStyle name="Обычный 3 2 4" xfId="50"/>
    <cellStyle name="Обычный 3 2 5" xfId="58"/>
    <cellStyle name="Обычный 3 2 6" xfId="66"/>
    <cellStyle name="Обычный 3 2 7" xfId="74"/>
    <cellStyle name="Обычный 3 2 8" xfId="82"/>
    <cellStyle name="Обычный 3 2 9" xfId="90"/>
    <cellStyle name="Обычный 3 3" xfId="9"/>
    <cellStyle name="Обычный 3 4" xfId="27"/>
    <cellStyle name="Обычный 3 5" xfId="29"/>
    <cellStyle name="Обычный 3 6" xfId="37"/>
    <cellStyle name="Обычный 3 7" xfId="45"/>
    <cellStyle name="Обычный 3 8" xfId="53"/>
    <cellStyle name="Обычный 3 9" xfId="61"/>
    <cellStyle name="Обычный 4" xfId="10"/>
    <cellStyle name="Обычный 4 10" xfId="78"/>
    <cellStyle name="Обычный 4 11" xfId="86"/>
    <cellStyle name="Обычный 4 12" xfId="94"/>
    <cellStyle name="Обычный 4 13" xfId="101"/>
    <cellStyle name="Обычный 4 14" xfId="14"/>
    <cellStyle name="Обычный 4 15" xfId="117"/>
    <cellStyle name="Обычный 4 16" xfId="122"/>
    <cellStyle name="Обычный 4 2" xfId="12"/>
    <cellStyle name="Обычный 4 2 2" xfId="18"/>
    <cellStyle name="Обычный 4 3" xfId="28"/>
    <cellStyle name="Обычный 4 4" xfId="30"/>
    <cellStyle name="Обычный 4 5" xfId="38"/>
    <cellStyle name="Обычный 4 6" xfId="46"/>
    <cellStyle name="Обычный 4 7" xfId="54"/>
    <cellStyle name="Обычный 4 8" xfId="62"/>
    <cellStyle name="Обычный 4 9" xfId="70"/>
    <cellStyle name="Обычный 5" xfId="11"/>
    <cellStyle name="Обычный 5 10" xfId="88"/>
    <cellStyle name="Обычный 5 11" xfId="95"/>
    <cellStyle name="Обычный 5 12" xfId="102"/>
    <cellStyle name="Обычный 5 13" xfId="107"/>
    <cellStyle name="Обычный 5 14" xfId="20"/>
    <cellStyle name="Обычный 5 2" xfId="23"/>
    <cellStyle name="Обычный 5 2 10" xfId="98"/>
    <cellStyle name="Обычный 5 2 11" xfId="105"/>
    <cellStyle name="Обычный 5 2 12" xfId="110"/>
    <cellStyle name="Обычный 5 2 2" xfId="35"/>
    <cellStyle name="Обычный 5 2 3" xfId="43"/>
    <cellStyle name="Обычный 5 2 4" xfId="51"/>
    <cellStyle name="Обычный 5 2 5" xfId="59"/>
    <cellStyle name="Обычный 5 2 6" xfId="67"/>
    <cellStyle name="Обычный 5 2 7" xfId="75"/>
    <cellStyle name="Обычный 5 2 8" xfId="83"/>
    <cellStyle name="Обычный 5 2 9" xfId="91"/>
    <cellStyle name="Обычный 5 3" xfId="32"/>
    <cellStyle name="Обычный 5 4" xfId="40"/>
    <cellStyle name="Обычный 5 5" xfId="48"/>
    <cellStyle name="Обычный 5 6" xfId="56"/>
    <cellStyle name="Обычный 5 7" xfId="64"/>
    <cellStyle name="Обычный 5 8" xfId="72"/>
    <cellStyle name="Обычный 5 9" xfId="80"/>
    <cellStyle name="Обычный 6" xfId="24"/>
    <cellStyle name="Обычный 6 10" xfId="99"/>
    <cellStyle name="Обычный 6 11" xfId="106"/>
    <cellStyle name="Обычный 6 12" xfId="111"/>
    <cellStyle name="Обычный 6 2" xfId="36"/>
    <cellStyle name="Обычный 6 3" xfId="44"/>
    <cellStyle name="Обычный 6 4" xfId="52"/>
    <cellStyle name="Обычный 6 5" xfId="60"/>
    <cellStyle name="Обычный 6 6" xfId="68"/>
    <cellStyle name="Обычный 6 7" xfId="76"/>
    <cellStyle name="Обычный 6 8" xfId="84"/>
    <cellStyle name="Обычный 6 9" xfId="92"/>
    <cellStyle name="Обычный 7" xfId="112"/>
    <cellStyle name="Обычный 8" xfId="113"/>
    <cellStyle name="Обычный 9" xfId="123"/>
    <cellStyle name="Процентный" xfId="125"/>
    <cellStyle name="Процентный 2" xfId="126"/>
  </cellStyles>
  <dxfs count="11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Стиль таблицы 1" pivot="0" count="1">
      <tableStyleElement type="wholeTable" dxfId="118"/>
    </tableStyle>
  </tableStyles>
  <colors>
    <mruColors>
      <color rgb="FFFFCCCC"/>
      <color rgb="FFFFFF66"/>
      <color rgb="FFCCFF99"/>
      <color rgb="FFA0A0A0"/>
      <color rgb="FFFFAF0D"/>
      <color rgb="FFF1BC0D"/>
      <color rgb="FFEE6CF8"/>
      <color rgb="FF960BAD"/>
      <color rgb="FFFB5629"/>
      <color rgb="FFA101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6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4" width="9.28515625" customWidth="1"/>
  </cols>
  <sheetData>
    <row r="1" spans="1:23" ht="18" customHeight="1" x14ac:dyDescent="0.25">
      <c r="D1" s="377"/>
      <c r="E1" s="402" t="s">
        <v>135</v>
      </c>
      <c r="F1" s="179"/>
      <c r="G1" s="179"/>
      <c r="I1" s="17"/>
      <c r="J1" s="17"/>
      <c r="L1" s="180"/>
      <c r="M1" s="402" t="s">
        <v>137</v>
      </c>
    </row>
    <row r="2" spans="1:23" ht="18" customHeight="1" x14ac:dyDescent="0.25">
      <c r="A2" s="4"/>
      <c r="B2" s="408" t="s">
        <v>142</v>
      </c>
      <c r="C2" s="408"/>
      <c r="D2" s="365"/>
      <c r="E2" s="402" t="s">
        <v>136</v>
      </c>
      <c r="F2" s="179"/>
      <c r="G2" s="179"/>
      <c r="I2" s="17"/>
      <c r="J2" s="17"/>
      <c r="L2" s="18"/>
      <c r="M2" s="402" t="s">
        <v>138</v>
      </c>
    </row>
    <row r="3" spans="1:23" ht="18" customHeight="1" thickBot="1" x14ac:dyDescent="0.3">
      <c r="A3" s="4"/>
      <c r="B3" s="4"/>
      <c r="C3" s="4"/>
      <c r="D3" s="2"/>
    </row>
    <row r="4" spans="1:23" ht="18" customHeight="1" thickBot="1" x14ac:dyDescent="0.3">
      <c r="A4" s="411" t="s">
        <v>0</v>
      </c>
      <c r="B4" s="413" t="s">
        <v>132</v>
      </c>
      <c r="C4" s="413" t="s">
        <v>2</v>
      </c>
      <c r="D4" s="403" t="s">
        <v>125</v>
      </c>
      <c r="E4" s="404"/>
      <c r="F4" s="404"/>
      <c r="G4" s="404"/>
      <c r="H4" s="405" t="s">
        <v>139</v>
      </c>
      <c r="I4" s="406"/>
      <c r="J4" s="406"/>
      <c r="K4" s="407"/>
      <c r="L4" s="405" t="s">
        <v>140</v>
      </c>
      <c r="M4" s="406"/>
      <c r="N4" s="406"/>
      <c r="O4" s="407"/>
      <c r="P4" s="405" t="s">
        <v>127</v>
      </c>
      <c r="Q4" s="406"/>
      <c r="R4" s="406"/>
      <c r="S4" s="407"/>
      <c r="T4" s="405" t="s">
        <v>128</v>
      </c>
      <c r="U4" s="406"/>
      <c r="V4" s="406"/>
      <c r="W4" s="407"/>
    </row>
    <row r="5" spans="1:23" ht="15" customHeight="1" thickBot="1" x14ac:dyDescent="0.3">
      <c r="A5" s="412"/>
      <c r="B5" s="414"/>
      <c r="C5" s="414"/>
      <c r="D5" s="85">
        <v>2018</v>
      </c>
      <c r="E5" s="86">
        <v>2019</v>
      </c>
      <c r="F5" s="86">
        <v>2020</v>
      </c>
      <c r="G5" s="181">
        <v>2021</v>
      </c>
      <c r="H5" s="85">
        <v>2018</v>
      </c>
      <c r="I5" s="86">
        <v>2019</v>
      </c>
      <c r="J5" s="86">
        <v>2020</v>
      </c>
      <c r="K5" s="182">
        <v>2021</v>
      </c>
      <c r="L5" s="183">
        <v>2018</v>
      </c>
      <c r="M5" s="86">
        <v>2019</v>
      </c>
      <c r="N5" s="86">
        <v>2020</v>
      </c>
      <c r="O5" s="181">
        <v>2021</v>
      </c>
      <c r="P5" s="85">
        <v>2018</v>
      </c>
      <c r="Q5" s="86">
        <v>2019</v>
      </c>
      <c r="R5" s="86">
        <v>2020</v>
      </c>
      <c r="S5" s="182">
        <v>2021</v>
      </c>
      <c r="T5" s="183">
        <v>2018</v>
      </c>
      <c r="U5" s="86">
        <v>2019</v>
      </c>
      <c r="V5" s="86">
        <v>2020</v>
      </c>
      <c r="W5" s="182">
        <v>2021</v>
      </c>
    </row>
    <row r="6" spans="1:23" ht="15" customHeight="1" thickBot="1" x14ac:dyDescent="0.3">
      <c r="A6" s="29">
        <f>A7+A16+A29+A47+A67+A82+A114+A124</f>
        <v>111</v>
      </c>
      <c r="B6" s="409" t="s">
        <v>133</v>
      </c>
      <c r="C6" s="410"/>
      <c r="D6" s="184">
        <f>'Физика-11 2018 расклад'!L6</f>
        <v>937</v>
      </c>
      <c r="E6" s="185">
        <f>'Физика-11 2019 расклад'!L6</f>
        <v>1008</v>
      </c>
      <c r="F6" s="185">
        <f>'Физика-11 2020 расклад'!L6</f>
        <v>1019</v>
      </c>
      <c r="G6" s="186">
        <f>'Физика-11 2021 расклад'!L6</f>
        <v>954</v>
      </c>
      <c r="H6" s="184">
        <f>'Физика-11 2018 расклад'!M6</f>
        <v>227.99519999999995</v>
      </c>
      <c r="I6" s="185">
        <f>'Физика-11 2019 расклад'!M6</f>
        <v>78.001499999999993</v>
      </c>
      <c r="J6" s="185">
        <f>'Физика-11 2020 расклад'!M6</f>
        <v>0</v>
      </c>
      <c r="K6" s="187">
        <f>'Физика-11 2021 расклад'!M6</f>
        <v>161.9991</v>
      </c>
      <c r="L6" s="188">
        <f>'Физика-11 2018 расклад'!N6</f>
        <v>19.791134020618554</v>
      </c>
      <c r="M6" s="189">
        <f>'Физика-11 2019 расклад'!N6</f>
        <v>25.19</v>
      </c>
      <c r="N6" s="189">
        <f>'Физика-11 2020 расклад'!N6</f>
        <v>0</v>
      </c>
      <c r="O6" s="190">
        <f>'Физика-11 2021 расклад'!N6</f>
        <v>11.880208333333332</v>
      </c>
      <c r="P6" s="184">
        <f>'Физика-11 2018 расклад'!O6</f>
        <v>22.000300000000003</v>
      </c>
      <c r="Q6" s="185">
        <f>'Физика-11 2019 расклад'!O6</f>
        <v>44.001200000000004</v>
      </c>
      <c r="R6" s="185">
        <f>'Физика-11 2020 расклад'!O6</f>
        <v>58.004099999999994</v>
      </c>
      <c r="S6" s="187">
        <f>'Физика-11 2021 расклад'!O6</f>
        <v>69.001499999999993</v>
      </c>
      <c r="T6" s="188">
        <f>'Физика-11 2018 расклад'!P6</f>
        <v>3.6886597938144337</v>
      </c>
      <c r="U6" s="189">
        <f>'Физика-11 2019 расклад'!P6</f>
        <v>4.37</v>
      </c>
      <c r="V6" s="189">
        <f>'Физика-11 2020 расклад'!P6</f>
        <v>6.4307368421052624</v>
      </c>
      <c r="W6" s="191">
        <f>'Физика-11 2021 расклад'!P6</f>
        <v>8.6629166666666677</v>
      </c>
    </row>
    <row r="7" spans="1:23" ht="15" customHeight="1" thickBot="1" x14ac:dyDescent="0.3">
      <c r="A7" s="46">
        <v>1</v>
      </c>
      <c r="B7" s="61">
        <v>50050</v>
      </c>
      <c r="C7" s="192" t="s">
        <v>55</v>
      </c>
      <c r="D7" s="193">
        <f>'Физика-11 2018 расклад'!L7</f>
        <v>2</v>
      </c>
      <c r="E7" s="194">
        <f>'Физика-11 2019 расклад'!L7</f>
        <v>5</v>
      </c>
      <c r="F7" s="194">
        <f>'Физика-11 2020 расклад'!L7</f>
        <v>4</v>
      </c>
      <c r="G7" s="195">
        <f>'Физика-11 2021 расклад'!L7</f>
        <v>9</v>
      </c>
      <c r="H7" s="193">
        <f>'Физика-11 2018 расклад'!M7</f>
        <v>1</v>
      </c>
      <c r="I7" s="194">
        <f>'Физика-11 2019 расклад'!M7</f>
        <v>1</v>
      </c>
      <c r="J7" s="194"/>
      <c r="K7" s="196">
        <f>'Физика-11 2021 расклад'!M7</f>
        <v>0.9998999999999999</v>
      </c>
      <c r="L7" s="197">
        <f>'Физика-11 2018 расклад'!N7</f>
        <v>50</v>
      </c>
      <c r="M7" s="198">
        <f>'Физика-11 2019 расклад'!N7</f>
        <v>20</v>
      </c>
      <c r="N7" s="198"/>
      <c r="O7" s="199">
        <f>'Физика-11 2021 расклад'!N7</f>
        <v>11.11</v>
      </c>
      <c r="P7" s="193">
        <f>'Физика-11 2018 расклад'!O7</f>
        <v>0</v>
      </c>
      <c r="Q7" s="194">
        <f>'Физика-11 2019 расклад'!O7</f>
        <v>1</v>
      </c>
      <c r="R7" s="194">
        <f>'Физика-11 2020 расклад'!O7</f>
        <v>1</v>
      </c>
      <c r="S7" s="196">
        <f>'Физика-11 2021 расклад'!O7</f>
        <v>2.9996999999999998</v>
      </c>
      <c r="T7" s="197">
        <f>'Физика-11 2018 расклад'!P7</f>
        <v>0</v>
      </c>
      <c r="U7" s="198">
        <f>'Физика-11 2019 расклад'!P7</f>
        <v>20</v>
      </c>
      <c r="V7" s="198">
        <f>'Физика-11 2020 расклад'!P7</f>
        <v>25</v>
      </c>
      <c r="W7" s="200">
        <f>'Физика-11 2021 расклад'!P7</f>
        <v>33.33</v>
      </c>
    </row>
    <row r="8" spans="1:23" ht="15" customHeight="1" thickBot="1" x14ac:dyDescent="0.3">
      <c r="A8" s="32"/>
      <c r="B8" s="25"/>
      <c r="C8" s="201" t="s">
        <v>101</v>
      </c>
      <c r="D8" s="184">
        <f>'Физика-11 2018 расклад'!L8</f>
        <v>100</v>
      </c>
      <c r="E8" s="185">
        <f>'Физика-11 2019 расклад'!L8</f>
        <v>106</v>
      </c>
      <c r="F8" s="185">
        <f>'Физика-11 2020 расклад'!L8</f>
        <v>97</v>
      </c>
      <c r="G8" s="186">
        <f>'Физика-11 2021 расклад'!L8</f>
        <v>91</v>
      </c>
      <c r="H8" s="184">
        <f>'Физика-11 2018 расклад'!M8</f>
        <v>30.998100000000001</v>
      </c>
      <c r="I8" s="185">
        <f>'Физика-11 2019 расклад'!M8</f>
        <v>20.003200000000003</v>
      </c>
      <c r="J8" s="185">
        <f>'Физика-11 2020 расклад'!M8</f>
        <v>0</v>
      </c>
      <c r="K8" s="187">
        <f>'Физика-11 2021 расклад'!M8</f>
        <v>18.002300000000002</v>
      </c>
      <c r="L8" s="188">
        <f>'Физика-11 2018 расклад'!N8</f>
        <v>23.877500000000001</v>
      </c>
      <c r="M8" s="189">
        <f>'Физика-11 2019 расклад'!N8</f>
        <v>33.019999999999996</v>
      </c>
      <c r="N8" s="189">
        <f>'Физика-11 2020 расклад'!N8</f>
        <v>0</v>
      </c>
      <c r="O8" s="190">
        <f>'Физика-11 2021 расклад'!N8</f>
        <v>9.5425000000000004</v>
      </c>
      <c r="P8" s="184">
        <f>'Физика-11 2018 расклад'!O8</f>
        <v>1</v>
      </c>
      <c r="Q8" s="185">
        <f>'Физика-11 2019 расклад'!O8</f>
        <v>3.9962</v>
      </c>
      <c r="R8" s="185">
        <f>'Физика-11 2020 расклад'!O8</f>
        <v>2.0004999999999997</v>
      </c>
      <c r="S8" s="187">
        <f>'Физика-11 2021 расклад'!O8</f>
        <v>2.9998999999999998</v>
      </c>
      <c r="T8" s="188">
        <f>'Физика-11 2018 расклад'!P8</f>
        <v>1.25</v>
      </c>
      <c r="U8" s="189">
        <f>'Физика-11 2019 расклад'!P8</f>
        <v>3.77</v>
      </c>
      <c r="V8" s="189">
        <f>'Физика-11 2020 расклад'!P8</f>
        <v>13.335000000000001</v>
      </c>
      <c r="W8" s="191">
        <f>'Физика-11 2021 расклад'!P8</f>
        <v>6.9787499999999998</v>
      </c>
    </row>
    <row r="9" spans="1:23" s="1" customFormat="1" ht="15" customHeight="1" x14ac:dyDescent="0.25">
      <c r="A9" s="11">
        <v>1</v>
      </c>
      <c r="B9" s="47">
        <v>10002</v>
      </c>
      <c r="C9" s="211" t="s">
        <v>5</v>
      </c>
      <c r="D9" s="212">
        <f>'Физика-11 2018 расклад'!L9</f>
        <v>10</v>
      </c>
      <c r="E9" s="213">
        <f>'Физика-11 2019 расклад'!L9</f>
        <v>8</v>
      </c>
      <c r="F9" s="213">
        <f>'Физика-11 2020 расклад'!L9</f>
        <v>5</v>
      </c>
      <c r="G9" s="214">
        <f>'Физика-11 2021 расклад'!L9</f>
        <v>8</v>
      </c>
      <c r="H9" s="212">
        <f>'Физика-11 2018 расклад'!M9</f>
        <v>2</v>
      </c>
      <c r="I9" s="213"/>
      <c r="J9" s="213"/>
      <c r="K9" s="215">
        <f>'Физика-11 2021 расклад'!M9</f>
        <v>0</v>
      </c>
      <c r="L9" s="216">
        <f>'Физика-11 2018 расклад'!N9</f>
        <v>20</v>
      </c>
      <c r="M9" s="217"/>
      <c r="N9" s="217"/>
      <c r="O9" s="218">
        <f>'Физика-11 2021 расклад'!N9</f>
        <v>0</v>
      </c>
      <c r="P9" s="212">
        <f>'Физика-11 2018 расклад'!O9</f>
        <v>1</v>
      </c>
      <c r="Q9" s="213"/>
      <c r="R9" s="213">
        <f>'Физика-11 2020 расклад'!O9</f>
        <v>1</v>
      </c>
      <c r="S9" s="215">
        <f>'Физика-11 2021 расклад'!O9</f>
        <v>1</v>
      </c>
      <c r="T9" s="216">
        <f>'Физика-11 2018 расклад'!P9</f>
        <v>10</v>
      </c>
      <c r="U9" s="217"/>
      <c r="V9" s="217">
        <f>'Физика-11 2020 расклад'!P9</f>
        <v>20</v>
      </c>
      <c r="W9" s="219">
        <f>'Физика-11 2021 расклад'!P9</f>
        <v>12.5</v>
      </c>
    </row>
    <row r="10" spans="1:23" s="1" customFormat="1" ht="15" customHeight="1" x14ac:dyDescent="0.25">
      <c r="A10" s="11">
        <v>2</v>
      </c>
      <c r="B10" s="47">
        <v>10090</v>
      </c>
      <c r="C10" s="211" t="s">
        <v>7</v>
      </c>
      <c r="D10" s="212">
        <f>'Физика-11 2018 расклад'!L10</f>
        <v>12</v>
      </c>
      <c r="E10" s="213">
        <f>'Физика-11 2019 расклад'!L10</f>
        <v>20</v>
      </c>
      <c r="F10" s="213">
        <f>'Физика-11 2020 расклад'!L10</f>
        <v>10</v>
      </c>
      <c r="G10" s="214">
        <f>'Физика-11 2021 расклад'!L10</f>
        <v>13</v>
      </c>
      <c r="H10" s="212">
        <f>'Физика-11 2018 расклад'!M10</f>
        <v>4.9991999999999992</v>
      </c>
      <c r="I10" s="213"/>
      <c r="J10" s="213"/>
      <c r="K10" s="215">
        <f>'Физика-11 2021 расклад'!M10</f>
        <v>0.99970000000000003</v>
      </c>
      <c r="L10" s="216">
        <f>'Физика-11 2018 расклад'!N10</f>
        <v>41.66</v>
      </c>
      <c r="M10" s="217"/>
      <c r="N10" s="217"/>
      <c r="O10" s="218">
        <f>'Физика-11 2021 расклад'!N10</f>
        <v>7.69</v>
      </c>
      <c r="P10" s="212">
        <f>'Физика-11 2018 расклад'!O10</f>
        <v>0</v>
      </c>
      <c r="Q10" s="213"/>
      <c r="R10" s="213">
        <f>'Физика-11 2020 расклад'!O10</f>
        <v>0</v>
      </c>
      <c r="S10" s="215">
        <f>'Физика-11 2021 расклад'!O10</f>
        <v>0</v>
      </c>
      <c r="T10" s="216">
        <f>'Физика-11 2018 расклад'!P10</f>
        <v>0</v>
      </c>
      <c r="U10" s="217"/>
      <c r="V10" s="217">
        <f>'Физика-11 2020 расклад'!P10</f>
        <v>0</v>
      </c>
      <c r="W10" s="219">
        <f>'Физика-11 2021 расклад'!P10</f>
        <v>0</v>
      </c>
    </row>
    <row r="11" spans="1:23" s="1" customFormat="1" ht="15" customHeight="1" x14ac:dyDescent="0.25">
      <c r="A11" s="11">
        <v>3</v>
      </c>
      <c r="B11" s="49">
        <v>10004</v>
      </c>
      <c r="C11" s="220" t="s">
        <v>6</v>
      </c>
      <c r="D11" s="212">
        <f>'Физика-11 2018 расклад'!L11</f>
        <v>36</v>
      </c>
      <c r="E11" s="213">
        <f>'Физика-11 2019 расклад'!L11</f>
        <v>47</v>
      </c>
      <c r="F11" s="213">
        <f>'Физика-11 2020 расклад'!L11</f>
        <v>45</v>
      </c>
      <c r="G11" s="214">
        <f>'Физика-11 2021 расклад'!L11</f>
        <v>38</v>
      </c>
      <c r="H11" s="212">
        <f>'Физика-11 2018 расклад'!M11</f>
        <v>16.999200000000002</v>
      </c>
      <c r="I11" s="213">
        <f>'Физика-11 2019 расклад'!M11</f>
        <v>20.003200000000003</v>
      </c>
      <c r="J11" s="213"/>
      <c r="K11" s="215">
        <f>'Физика-11 2021 расклад'!M11</f>
        <v>15.002400000000002</v>
      </c>
      <c r="L11" s="216">
        <f>'Физика-11 2018 расклад'!N11</f>
        <v>47.22</v>
      </c>
      <c r="M11" s="217">
        <f>'Физика-11 2019 расклад'!N11</f>
        <v>42.56</v>
      </c>
      <c r="N11" s="217"/>
      <c r="O11" s="218">
        <f>'Физика-11 2021 расклад'!N11</f>
        <v>39.480000000000004</v>
      </c>
      <c r="P11" s="212">
        <f>'Физика-11 2018 расклад'!O11</f>
        <v>0</v>
      </c>
      <c r="Q11" s="213">
        <f>'Физика-11 2019 расклад'!O11</f>
        <v>1.0011000000000001</v>
      </c>
      <c r="R11" s="213">
        <f>'Физика-11 2020 расклад'!O11</f>
        <v>0</v>
      </c>
      <c r="S11" s="215">
        <f>'Физика-11 2021 расклад'!O11</f>
        <v>0</v>
      </c>
      <c r="T11" s="216">
        <f>'Физика-11 2018 расклад'!P11</f>
        <v>0</v>
      </c>
      <c r="U11" s="217">
        <f>'Физика-11 2019 расклад'!P11</f>
        <v>2.13</v>
      </c>
      <c r="V11" s="217">
        <f>'Физика-11 2020 расклад'!P11</f>
        <v>0</v>
      </c>
      <c r="W11" s="219">
        <f>'Физика-11 2021 расклад'!P11</f>
        <v>0</v>
      </c>
    </row>
    <row r="12" spans="1:23" s="1" customFormat="1" ht="14.25" customHeight="1" x14ac:dyDescent="0.25">
      <c r="A12" s="11">
        <v>4</v>
      </c>
      <c r="B12" s="47">
        <v>10001</v>
      </c>
      <c r="C12" s="211" t="s">
        <v>4</v>
      </c>
      <c r="D12" s="212">
        <f>'Физика-11 2018 расклад'!L12</f>
        <v>14</v>
      </c>
      <c r="E12" s="213">
        <f>'Физика-11 2019 расклад'!L12</f>
        <v>12</v>
      </c>
      <c r="F12" s="213">
        <f>'Физика-11 2020 расклад'!L12</f>
        <v>15</v>
      </c>
      <c r="G12" s="214">
        <f>'Физика-11 2021 расклад'!L12</f>
        <v>10</v>
      </c>
      <c r="H12" s="212">
        <f>'Физика-11 2018 расклад'!M12</f>
        <v>3.9998</v>
      </c>
      <c r="I12" s="213"/>
      <c r="J12" s="213"/>
      <c r="K12" s="215">
        <f>'Физика-11 2021 расклад'!M12</f>
        <v>0</v>
      </c>
      <c r="L12" s="216">
        <f>'Физика-11 2018 расклад'!N12</f>
        <v>28.57</v>
      </c>
      <c r="M12" s="217"/>
      <c r="N12" s="217"/>
      <c r="O12" s="218">
        <f>'Физика-11 2021 расклад'!N12</f>
        <v>0</v>
      </c>
      <c r="P12" s="212">
        <f>'Физика-11 2018 расклад'!O12</f>
        <v>0</v>
      </c>
      <c r="Q12" s="213"/>
      <c r="R12" s="213">
        <f>'Физика-11 2020 расклад'!O12</f>
        <v>1.0004999999999999</v>
      </c>
      <c r="S12" s="215">
        <f>'Физика-11 2021 расклад'!O12</f>
        <v>1</v>
      </c>
      <c r="T12" s="216">
        <f>'Физика-11 2018 расклад'!P12</f>
        <v>0</v>
      </c>
      <c r="U12" s="217"/>
      <c r="V12" s="217">
        <f>'Физика-11 2020 расклад'!P12</f>
        <v>6.67</v>
      </c>
      <c r="W12" s="219">
        <f>'Физика-11 2021 расклад'!P12</f>
        <v>10</v>
      </c>
    </row>
    <row r="13" spans="1:23" s="1" customFormat="1" ht="15" customHeight="1" x14ac:dyDescent="0.25">
      <c r="A13" s="11">
        <v>5</v>
      </c>
      <c r="B13" s="47">
        <v>10120</v>
      </c>
      <c r="C13" s="211" t="s">
        <v>8</v>
      </c>
      <c r="D13" s="212">
        <f>'Физика-11 2018 расклад'!L13</f>
        <v>3</v>
      </c>
      <c r="E13" s="213">
        <f>'Физика-11 2019 расклад'!L13</f>
        <v>3</v>
      </c>
      <c r="F13" s="213">
        <f>'Физика-11 2020 расклад'!L13</f>
        <v>5</v>
      </c>
      <c r="G13" s="214">
        <f>'Физика-11 2021 расклад'!L13</f>
        <v>3</v>
      </c>
      <c r="H13" s="212">
        <f>'Физика-11 2018 расклад'!M13</f>
        <v>0</v>
      </c>
      <c r="I13" s="213"/>
      <c r="J13" s="213"/>
      <c r="K13" s="215">
        <f>'Физика-11 2021 расклад'!M13</f>
        <v>0</v>
      </c>
      <c r="L13" s="216">
        <f>'Физика-11 2018 расклад'!N13</f>
        <v>0</v>
      </c>
      <c r="M13" s="217"/>
      <c r="N13" s="217"/>
      <c r="O13" s="218">
        <f>'Физика-11 2021 расклад'!N13</f>
        <v>0</v>
      </c>
      <c r="P13" s="212">
        <f>'Физика-11 2018 расклад'!O13</f>
        <v>0</v>
      </c>
      <c r="Q13" s="213"/>
      <c r="R13" s="213">
        <f>'Физика-11 2020 расклад'!O13</f>
        <v>0</v>
      </c>
      <c r="S13" s="215">
        <f>'Физика-11 2021 расклад'!O13</f>
        <v>0.9998999999999999</v>
      </c>
      <c r="T13" s="216">
        <f>'Физика-11 2018 расклад'!P13</f>
        <v>0</v>
      </c>
      <c r="U13" s="217"/>
      <c r="V13" s="217">
        <f>'Физика-11 2020 расклад'!P13</f>
        <v>0</v>
      </c>
      <c r="W13" s="219">
        <f>'Физика-11 2021 расклад'!P13</f>
        <v>33.33</v>
      </c>
    </row>
    <row r="14" spans="1:23" s="1" customFormat="1" ht="15" customHeight="1" x14ac:dyDescent="0.25">
      <c r="A14" s="11">
        <v>6</v>
      </c>
      <c r="B14" s="47">
        <v>10190</v>
      </c>
      <c r="C14" s="211" t="s">
        <v>9</v>
      </c>
      <c r="D14" s="212">
        <f>'Физика-11 2018 расклад'!L14</f>
        <v>7</v>
      </c>
      <c r="E14" s="213">
        <f>'Физика-11 2019 расклад'!L14</f>
        <v>6</v>
      </c>
      <c r="F14" s="213">
        <f>'Физика-11 2020 расклад'!L14</f>
        <v>7</v>
      </c>
      <c r="G14" s="214">
        <f>'Физика-11 2021 расклад'!L14</f>
        <v>8</v>
      </c>
      <c r="H14" s="212">
        <f>'Физика-11 2018 расклад'!M14</f>
        <v>1.9999</v>
      </c>
      <c r="I14" s="213"/>
      <c r="J14" s="213"/>
      <c r="K14" s="215">
        <f>'Физика-11 2021 расклад'!M14</f>
        <v>1</v>
      </c>
      <c r="L14" s="216">
        <f>'Физика-11 2018 расклад'!N14</f>
        <v>28.57</v>
      </c>
      <c r="M14" s="217"/>
      <c r="N14" s="217"/>
      <c r="O14" s="218">
        <f>'Физика-11 2021 расклад'!N14</f>
        <v>12.5</v>
      </c>
      <c r="P14" s="212">
        <f>'Физика-11 2018 расклад'!O14</f>
        <v>0</v>
      </c>
      <c r="Q14" s="213"/>
      <c r="R14" s="213">
        <f>'Физика-11 2020 расклад'!O14</f>
        <v>0</v>
      </c>
      <c r="S14" s="215">
        <f>'Физика-11 2021 расклад'!O14</f>
        <v>0</v>
      </c>
      <c r="T14" s="216">
        <f>'Физика-11 2018 расклад'!P14</f>
        <v>0</v>
      </c>
      <c r="U14" s="217"/>
      <c r="V14" s="217">
        <f>'Физика-11 2020 расклад'!P14</f>
        <v>0</v>
      </c>
      <c r="W14" s="219">
        <f>'Физика-11 2021 расклад'!P14</f>
        <v>0</v>
      </c>
    </row>
    <row r="15" spans="1:23" s="1" customFormat="1" ht="15" customHeight="1" x14ac:dyDescent="0.25">
      <c r="A15" s="11">
        <v>7</v>
      </c>
      <c r="B15" s="47">
        <v>10320</v>
      </c>
      <c r="C15" s="211" t="s">
        <v>10</v>
      </c>
      <c r="D15" s="212">
        <f>'Физика-11 2018 расклад'!L15</f>
        <v>4</v>
      </c>
      <c r="E15" s="213">
        <f>'Физика-11 2019 расклад'!L15</f>
        <v>1</v>
      </c>
      <c r="F15" s="213">
        <f>'Физика-11 2020 расклад'!L15</f>
        <v>5</v>
      </c>
      <c r="G15" s="214">
        <f>'Физика-11 2021 расклад'!L15</f>
        <v>5</v>
      </c>
      <c r="H15" s="212">
        <f>'Физика-11 2018 расклад'!M15</f>
        <v>1</v>
      </c>
      <c r="I15" s="213">
        <f>'Физика-11 2019 расклад'!M15</f>
        <v>0</v>
      </c>
      <c r="J15" s="213"/>
      <c r="K15" s="215">
        <f>'Физика-11 2021 расклад'!M15</f>
        <v>0</v>
      </c>
      <c r="L15" s="216">
        <f>'Физика-11 2018 расклад'!N15</f>
        <v>25</v>
      </c>
      <c r="M15" s="217">
        <f>'Физика-11 2019 расклад'!N15</f>
        <v>0</v>
      </c>
      <c r="N15" s="217"/>
      <c r="O15" s="218">
        <f>'Физика-11 2021 расклад'!N15</f>
        <v>0</v>
      </c>
      <c r="P15" s="212">
        <f>'Физика-11 2018 расклад'!O15</f>
        <v>0</v>
      </c>
      <c r="Q15" s="213">
        <f>'Физика-11 2019 расклад'!O15</f>
        <v>0</v>
      </c>
      <c r="R15" s="213">
        <f>'Физика-11 2020 расклад'!O15</f>
        <v>0</v>
      </c>
      <c r="S15" s="215">
        <f>'Физика-11 2021 расклад'!O15</f>
        <v>0</v>
      </c>
      <c r="T15" s="216">
        <f>'Физика-11 2018 расклад'!P15</f>
        <v>0</v>
      </c>
      <c r="U15" s="217">
        <f>'Физика-11 2019 расклад'!P15</f>
        <v>0</v>
      </c>
      <c r="V15" s="217">
        <f>'Физика-11 2020 расклад'!P15</f>
        <v>0</v>
      </c>
      <c r="W15" s="219">
        <f>'Физика-11 2021 расклад'!P15</f>
        <v>0</v>
      </c>
    </row>
    <row r="16" spans="1:23" s="1" customFormat="1" ht="15" customHeight="1" thickBot="1" x14ac:dyDescent="0.3">
      <c r="A16" s="12">
        <v>8</v>
      </c>
      <c r="B16" s="51">
        <v>10860</v>
      </c>
      <c r="C16" s="221" t="s">
        <v>112</v>
      </c>
      <c r="D16" s="222">
        <f>'Физика-11 2018 расклад'!L16</f>
        <v>14</v>
      </c>
      <c r="E16" s="223">
        <f>'Физика-11 2019 расклад'!L16</f>
        <v>9</v>
      </c>
      <c r="F16" s="223">
        <f>'Физика-11 2020 расклад'!L16</f>
        <v>5</v>
      </c>
      <c r="G16" s="224">
        <f>'Физика-11 2021 расклад'!L16</f>
        <v>6</v>
      </c>
      <c r="H16" s="222">
        <f>'Физика-11 2018 расклад'!M16</f>
        <v>0</v>
      </c>
      <c r="I16" s="223"/>
      <c r="J16" s="223"/>
      <c r="K16" s="225">
        <f>'Физика-11 2021 расклад'!M16</f>
        <v>1.0002000000000002</v>
      </c>
      <c r="L16" s="226">
        <f>'Физика-11 2018 расклад'!N16</f>
        <v>0</v>
      </c>
      <c r="M16" s="227"/>
      <c r="N16" s="227"/>
      <c r="O16" s="228">
        <f>'Физика-11 2021 расклад'!N16</f>
        <v>16.670000000000002</v>
      </c>
      <c r="P16" s="222">
        <f>'Физика-11 2018 расклад'!O16</f>
        <v>0</v>
      </c>
      <c r="Q16" s="223"/>
      <c r="R16" s="223">
        <f>'Физика-11 2020 расклад'!O16</f>
        <v>0</v>
      </c>
      <c r="S16" s="225">
        <f>'Физика-11 2021 расклад'!O16</f>
        <v>0</v>
      </c>
      <c r="T16" s="226">
        <f>'Физика-11 2018 расклад'!P16</f>
        <v>0</v>
      </c>
      <c r="U16" s="227"/>
      <c r="V16" s="227">
        <f>'Физика-11 2020 расклад'!P16</f>
        <v>0</v>
      </c>
      <c r="W16" s="229">
        <f>'Физика-11 2021 расклад'!P16</f>
        <v>0</v>
      </c>
    </row>
    <row r="17" spans="1:23" s="1" customFormat="1" ht="15" customHeight="1" thickBot="1" x14ac:dyDescent="0.3">
      <c r="A17" s="35"/>
      <c r="B17" s="50"/>
      <c r="C17" s="230" t="s">
        <v>102</v>
      </c>
      <c r="D17" s="184">
        <f>'Физика-11 2018 расклад'!L17</f>
        <v>108</v>
      </c>
      <c r="E17" s="185">
        <f>'Физика-11 2019 расклад'!L17</f>
        <v>105</v>
      </c>
      <c r="F17" s="185">
        <f>'Физика-11 2020 расклад'!L17</f>
        <v>126</v>
      </c>
      <c r="G17" s="186">
        <f>'Физика-11 2021 расклад'!L17</f>
        <v>116</v>
      </c>
      <c r="H17" s="184">
        <f>'Физика-11 2018 расклад'!M17</f>
        <v>36.998399999999997</v>
      </c>
      <c r="I17" s="185">
        <f>'Физика-11 2019 расклад'!M17</f>
        <v>3.9983999999999997</v>
      </c>
      <c r="J17" s="185">
        <f>'Физика-11 2020 расклад'!M17</f>
        <v>0</v>
      </c>
      <c r="K17" s="187">
        <f>'Физика-11 2021 расклад'!M17</f>
        <v>19.998399999999997</v>
      </c>
      <c r="L17" s="188">
        <f>'Физика-11 2018 расклад'!N17</f>
        <v>28.537777777777773</v>
      </c>
      <c r="M17" s="189">
        <f>'Физика-11 2019 расклад'!N17</f>
        <v>11.42</v>
      </c>
      <c r="N17" s="189">
        <f>'Физика-11 2020 расклад'!N17</f>
        <v>0</v>
      </c>
      <c r="O17" s="190">
        <f>'Физика-11 2021 расклад'!N17</f>
        <v>9.6872727272727275</v>
      </c>
      <c r="P17" s="184">
        <f>'Физика-11 2018 расклад'!O17</f>
        <v>1.0002000000000002</v>
      </c>
      <c r="Q17" s="185">
        <f>'Физика-11 2019 расклад'!O17</f>
        <v>4.0004999999999997</v>
      </c>
      <c r="R17" s="185">
        <f>'Физика-11 2020 расклад'!O17</f>
        <v>6.0004</v>
      </c>
      <c r="S17" s="187">
        <f>'Физика-11 2021 расклад'!O17</f>
        <v>4.9992999999999999</v>
      </c>
      <c r="T17" s="188">
        <f>'Физика-11 2018 расклад'!P17</f>
        <v>1.8522222222222224</v>
      </c>
      <c r="U17" s="189">
        <f>'Физика-11 2019 расклад'!P17</f>
        <v>3.81</v>
      </c>
      <c r="V17" s="189">
        <f>'Физика-11 2020 расклад'!P17</f>
        <v>19.73</v>
      </c>
      <c r="W17" s="191">
        <f>'Физика-11 2021 расклад'!P17</f>
        <v>4.5109090909090916</v>
      </c>
    </row>
    <row r="18" spans="1:23" s="1" customFormat="1" ht="15" customHeight="1" x14ac:dyDescent="0.25">
      <c r="A18" s="10">
        <v>1</v>
      </c>
      <c r="B18" s="48">
        <v>20040</v>
      </c>
      <c r="C18" s="202" t="s">
        <v>11</v>
      </c>
      <c r="D18" s="203">
        <f>'Физика-11 2018 расклад'!L18</f>
        <v>9</v>
      </c>
      <c r="E18" s="204">
        <f>'Физика-11 2019 расклад'!L18</f>
        <v>13</v>
      </c>
      <c r="F18" s="204">
        <f>'Физика-11 2020 расклад'!L18</f>
        <v>27</v>
      </c>
      <c r="G18" s="205">
        <f>'Физика-11 2021 расклад'!L18</f>
        <v>19</v>
      </c>
      <c r="H18" s="203">
        <f>'Физика-11 2018 расклад'!M18</f>
        <v>2.9996999999999998</v>
      </c>
      <c r="I18" s="204"/>
      <c r="J18" s="204"/>
      <c r="K18" s="206">
        <f>'Физика-11 2021 расклад'!M18</f>
        <v>3.0000999999999998</v>
      </c>
      <c r="L18" s="207">
        <f>'Физика-11 2018 расклад'!N18</f>
        <v>33.33</v>
      </c>
      <c r="M18" s="208"/>
      <c r="N18" s="208"/>
      <c r="O18" s="209">
        <f>'Физика-11 2021 расклад'!N18</f>
        <v>15.79</v>
      </c>
      <c r="P18" s="203">
        <f>'Физика-11 2018 расклад'!O18</f>
        <v>0</v>
      </c>
      <c r="Q18" s="204"/>
      <c r="R18" s="204">
        <f>'Физика-11 2020 расклад'!O18</f>
        <v>2.0007000000000001</v>
      </c>
      <c r="S18" s="206">
        <f>'Физика-11 2021 расклад'!O18</f>
        <v>0.99939999999999996</v>
      </c>
      <c r="T18" s="207">
        <f>'Физика-11 2018 расклад'!P18</f>
        <v>0</v>
      </c>
      <c r="U18" s="208"/>
      <c r="V18" s="208">
        <f>'Физика-11 2020 расклад'!P18</f>
        <v>7.41</v>
      </c>
      <c r="W18" s="210">
        <f>'Физика-11 2021 расклад'!P18</f>
        <v>5.26</v>
      </c>
    </row>
    <row r="19" spans="1:23" s="1" customFormat="1" ht="15" customHeight="1" x14ac:dyDescent="0.25">
      <c r="A19" s="16">
        <v>2</v>
      </c>
      <c r="B19" s="47">
        <v>20061</v>
      </c>
      <c r="C19" s="211" t="s">
        <v>13</v>
      </c>
      <c r="D19" s="212">
        <f>'Физика-11 2018 расклад'!L19</f>
        <v>8</v>
      </c>
      <c r="E19" s="213">
        <f>'Физика-11 2019 расклад'!L19</f>
        <v>6</v>
      </c>
      <c r="F19" s="213">
        <f>'Физика-11 2020 расклад'!L19</f>
        <v>11</v>
      </c>
      <c r="G19" s="214">
        <f>'Физика-11 2021 расклад'!L19</f>
        <v>5</v>
      </c>
      <c r="H19" s="212">
        <f>'Физика-11 2018 расклад'!M19</f>
        <v>3</v>
      </c>
      <c r="I19" s="213"/>
      <c r="J19" s="213"/>
      <c r="K19" s="215">
        <f>'Физика-11 2021 расклад'!M19</f>
        <v>0</v>
      </c>
      <c r="L19" s="216">
        <f>'Физика-11 2018 расклад'!N19</f>
        <v>37.5</v>
      </c>
      <c r="M19" s="217"/>
      <c r="N19" s="217"/>
      <c r="O19" s="218">
        <f>'Физика-11 2021 расклад'!N19</f>
        <v>0</v>
      </c>
      <c r="P19" s="212">
        <f>'Физика-11 2018 расклад'!O19</f>
        <v>0</v>
      </c>
      <c r="Q19" s="213"/>
      <c r="R19" s="213">
        <f>'Физика-11 2020 расклад'!O19</f>
        <v>1.9997999999999998</v>
      </c>
      <c r="S19" s="215">
        <f>'Физика-11 2021 расклад'!O19</f>
        <v>0</v>
      </c>
      <c r="T19" s="216">
        <f>'Физика-11 2018 расклад'!P19</f>
        <v>0</v>
      </c>
      <c r="U19" s="217"/>
      <c r="V19" s="217">
        <f>'Физика-11 2020 расклад'!P19</f>
        <v>18.18</v>
      </c>
      <c r="W19" s="219">
        <f>'Физика-11 2021 расклад'!P19</f>
        <v>0</v>
      </c>
    </row>
    <row r="20" spans="1:23" s="1" customFormat="1" ht="15" customHeight="1" x14ac:dyDescent="0.25">
      <c r="A20" s="16">
        <v>3</v>
      </c>
      <c r="B20" s="47">
        <v>21020</v>
      </c>
      <c r="C20" s="211" t="s">
        <v>21</v>
      </c>
      <c r="D20" s="212">
        <f>'Физика-11 2018 расклад'!L20</f>
        <v>9</v>
      </c>
      <c r="E20" s="213">
        <f>'Физика-11 2019 расклад'!L20</f>
        <v>17</v>
      </c>
      <c r="F20" s="213">
        <f>'Физика-11 2020 расклад'!L20</f>
        <v>17</v>
      </c>
      <c r="G20" s="214">
        <f>'Физика-11 2021 расклад'!L20</f>
        <v>15</v>
      </c>
      <c r="H20" s="212">
        <f>'Физика-11 2018 расклад'!M20</f>
        <v>3.9995999999999996</v>
      </c>
      <c r="I20" s="213">
        <f>'Физика-11 2019 расклад'!M20</f>
        <v>3.9983999999999997</v>
      </c>
      <c r="J20" s="213"/>
      <c r="K20" s="215">
        <f>'Физика-11 2021 расклад'!M20</f>
        <v>4.0004999999999997</v>
      </c>
      <c r="L20" s="216">
        <f>'Физика-11 2018 расклад'!N20</f>
        <v>44.44</v>
      </c>
      <c r="M20" s="217">
        <f>'Физика-11 2019 расклад'!N20</f>
        <v>23.52</v>
      </c>
      <c r="N20" s="217"/>
      <c r="O20" s="218">
        <f>'Физика-11 2021 расклад'!N20</f>
        <v>26.67</v>
      </c>
      <c r="P20" s="212">
        <f>'Физика-11 2018 расклад'!O20</f>
        <v>0</v>
      </c>
      <c r="Q20" s="213">
        <f>'Физика-11 2019 расклад'!O20</f>
        <v>0</v>
      </c>
      <c r="R20" s="213">
        <f>'Физика-11 2020 расклад'!O20</f>
        <v>0</v>
      </c>
      <c r="S20" s="215">
        <f>'Физика-11 2021 расклад'!O20</f>
        <v>0</v>
      </c>
      <c r="T20" s="216">
        <f>'Физика-11 2018 расклад'!P20</f>
        <v>0</v>
      </c>
      <c r="U20" s="217">
        <f>'Физика-11 2019 расклад'!P20</f>
        <v>0</v>
      </c>
      <c r="V20" s="217">
        <f>'Физика-11 2020 расклад'!P20</f>
        <v>0</v>
      </c>
      <c r="W20" s="219">
        <f>'Физика-11 2021 расклад'!P20</f>
        <v>0</v>
      </c>
    </row>
    <row r="21" spans="1:23" s="1" customFormat="1" ht="15" customHeight="1" x14ac:dyDescent="0.25">
      <c r="A21" s="11">
        <v>4</v>
      </c>
      <c r="B21" s="47">
        <v>20060</v>
      </c>
      <c r="C21" s="211" t="s">
        <v>12</v>
      </c>
      <c r="D21" s="212">
        <f>'Физика-11 2018 расклад'!L21</f>
        <v>34</v>
      </c>
      <c r="E21" s="213">
        <f>'Физика-11 2019 расклад'!L21</f>
        <v>22</v>
      </c>
      <c r="F21" s="213">
        <f>'Физика-11 2020 расклад'!L21</f>
        <v>25</v>
      </c>
      <c r="G21" s="214">
        <f>'Физика-11 2021 расклад'!L21</f>
        <v>29</v>
      </c>
      <c r="H21" s="212">
        <f>'Физика-11 2018 расклад'!M21</f>
        <v>17</v>
      </c>
      <c r="I21" s="213"/>
      <c r="J21" s="213"/>
      <c r="K21" s="215">
        <f>'Физика-11 2021 расклад'!M21</f>
        <v>8.9986999999999995</v>
      </c>
      <c r="L21" s="216">
        <f>'Физика-11 2018 расклад'!N21</f>
        <v>50</v>
      </c>
      <c r="M21" s="217"/>
      <c r="N21" s="217"/>
      <c r="O21" s="218">
        <f>'Физика-11 2021 расклад'!N21</f>
        <v>31.03</v>
      </c>
      <c r="P21" s="212">
        <f>'Физика-11 2018 расклад'!O21</f>
        <v>0</v>
      </c>
      <c r="Q21" s="213"/>
      <c r="R21" s="213">
        <f>'Физика-11 2020 расклад'!O21</f>
        <v>0</v>
      </c>
      <c r="S21" s="215">
        <f>'Физика-11 2021 расклад'!O21</f>
        <v>0</v>
      </c>
      <c r="T21" s="216">
        <f>'Физика-11 2018 расклад'!P21</f>
        <v>0</v>
      </c>
      <c r="U21" s="217"/>
      <c r="V21" s="217">
        <f>'Физика-11 2020 расклад'!P21</f>
        <v>0</v>
      </c>
      <c r="W21" s="219">
        <f>'Физика-11 2021 расклад'!P21</f>
        <v>0</v>
      </c>
    </row>
    <row r="22" spans="1:23" s="1" customFormat="1" ht="15" customHeight="1" x14ac:dyDescent="0.25">
      <c r="A22" s="11">
        <v>5</v>
      </c>
      <c r="B22" s="47">
        <v>20400</v>
      </c>
      <c r="C22" s="211" t="s">
        <v>15</v>
      </c>
      <c r="D22" s="212">
        <f>'Физика-11 2018 расклад'!L22</f>
        <v>7</v>
      </c>
      <c r="E22" s="213">
        <f>'Физика-11 2019 расклад'!L22</f>
        <v>16</v>
      </c>
      <c r="F22" s="213">
        <f>'Физика-11 2020 расклад'!L22</f>
        <v>19</v>
      </c>
      <c r="G22" s="214">
        <f>'Физика-11 2021 расклад'!L22</f>
        <v>13</v>
      </c>
      <c r="H22" s="212">
        <f>'Физика-11 2018 расклад'!M22</f>
        <v>3.0002</v>
      </c>
      <c r="I22" s="213"/>
      <c r="J22" s="213"/>
      <c r="K22" s="215">
        <f>'Физика-11 2021 расклад'!M22</f>
        <v>2.9991000000000003</v>
      </c>
      <c r="L22" s="216">
        <f>'Физика-11 2018 расклад'!N22</f>
        <v>42.86</v>
      </c>
      <c r="M22" s="217"/>
      <c r="N22" s="217"/>
      <c r="O22" s="218">
        <f>'Физика-11 2021 расклад'!N22</f>
        <v>23.07</v>
      </c>
      <c r="P22" s="212">
        <f>'Физика-11 2018 расклад'!O22</f>
        <v>0</v>
      </c>
      <c r="Q22" s="213"/>
      <c r="R22" s="213">
        <f>'Физика-11 2020 расклад'!O22</f>
        <v>0</v>
      </c>
      <c r="S22" s="215">
        <f>'Физика-11 2021 расклад'!O22</f>
        <v>0.99970000000000003</v>
      </c>
      <c r="T22" s="216">
        <f>'Физика-11 2018 расклад'!P22</f>
        <v>0</v>
      </c>
      <c r="U22" s="217"/>
      <c r="V22" s="217">
        <f>'Физика-11 2020 расклад'!P22</f>
        <v>0</v>
      </c>
      <c r="W22" s="219">
        <f>'Физика-11 2021 расклад'!P22</f>
        <v>7.69</v>
      </c>
    </row>
    <row r="23" spans="1:23" s="1" customFormat="1" ht="15" customHeight="1" x14ac:dyDescent="0.25">
      <c r="A23" s="11">
        <v>6</v>
      </c>
      <c r="B23" s="47">
        <v>20080</v>
      </c>
      <c r="C23" s="211" t="s">
        <v>14</v>
      </c>
      <c r="D23" s="212">
        <f>'Физика-11 2018 расклад'!L23</f>
        <v>15</v>
      </c>
      <c r="E23" s="213">
        <f>'Физика-11 2019 расклад'!L23</f>
        <v>5</v>
      </c>
      <c r="F23" s="213">
        <f>'Физика-11 2020 расклад'!L23</f>
        <v>6</v>
      </c>
      <c r="G23" s="214">
        <f>'Физика-11 2021 расклад'!L23</f>
        <v>5</v>
      </c>
      <c r="H23" s="212">
        <f>'Физика-11 2018 расклад'!M23</f>
        <v>4.9995000000000003</v>
      </c>
      <c r="I23" s="213"/>
      <c r="J23" s="213"/>
      <c r="K23" s="215">
        <f>'Физика-11 2021 расклад'!M23</f>
        <v>0</v>
      </c>
      <c r="L23" s="216">
        <f>'Физика-11 2018 расклад'!N23</f>
        <v>33.33</v>
      </c>
      <c r="M23" s="217"/>
      <c r="N23" s="217"/>
      <c r="O23" s="218">
        <f>'Физика-11 2021 расклад'!N23</f>
        <v>0</v>
      </c>
      <c r="P23" s="212">
        <f>'Физика-11 2018 расклад'!O23</f>
        <v>0</v>
      </c>
      <c r="Q23" s="213"/>
      <c r="R23" s="213">
        <f>'Физика-11 2020 расклад'!O23</f>
        <v>0</v>
      </c>
      <c r="S23" s="215">
        <f>'Физика-11 2021 расклад'!O23</f>
        <v>0</v>
      </c>
      <c r="T23" s="216">
        <f>'Физика-11 2018 расклад'!P23</f>
        <v>0</v>
      </c>
      <c r="U23" s="217"/>
      <c r="V23" s="217">
        <f>'Физика-11 2020 расклад'!P23</f>
        <v>0</v>
      </c>
      <c r="W23" s="219">
        <f>'Физика-11 2021 расклад'!P23</f>
        <v>0</v>
      </c>
    </row>
    <row r="24" spans="1:23" s="1" customFormat="1" ht="15" customHeight="1" x14ac:dyDescent="0.25">
      <c r="A24" s="11">
        <v>7</v>
      </c>
      <c r="B24" s="47">
        <v>20460</v>
      </c>
      <c r="C24" s="211" t="s">
        <v>16</v>
      </c>
      <c r="D24" s="212">
        <f>'Физика-11 2018 расклад'!L24</f>
        <v>13</v>
      </c>
      <c r="E24" s="213">
        <f>'Физика-11 2019 расклад'!L24</f>
        <v>4</v>
      </c>
      <c r="F24" s="213">
        <f>'Физика-11 2020 расклад'!L24</f>
        <v>11</v>
      </c>
      <c r="G24" s="214">
        <f>'Физика-11 2021 расклад'!L24</f>
        <v>10</v>
      </c>
      <c r="H24" s="212">
        <f>'Физика-11 2018 расклад'!M24</f>
        <v>1.9994000000000001</v>
      </c>
      <c r="I24" s="213"/>
      <c r="J24" s="213"/>
      <c r="K24" s="215">
        <f>'Физика-11 2021 расклад'!M24</f>
        <v>0</v>
      </c>
      <c r="L24" s="216">
        <f>'Физика-11 2018 расклад'!N24</f>
        <v>15.38</v>
      </c>
      <c r="M24" s="217"/>
      <c r="N24" s="217"/>
      <c r="O24" s="218">
        <f>'Физика-11 2021 расклад'!N24</f>
        <v>0</v>
      </c>
      <c r="P24" s="212">
        <f>'Физика-11 2018 расклад'!O24</f>
        <v>0</v>
      </c>
      <c r="Q24" s="213"/>
      <c r="R24" s="213">
        <f>'Физика-11 2020 расклад'!O24</f>
        <v>0</v>
      </c>
      <c r="S24" s="215">
        <f>'Физика-11 2021 расклад'!O24</f>
        <v>1</v>
      </c>
      <c r="T24" s="216">
        <f>'Физика-11 2018 расклад'!P24</f>
        <v>0</v>
      </c>
      <c r="U24" s="217"/>
      <c r="V24" s="217">
        <f>'Физика-11 2020 расклад'!P24</f>
        <v>0</v>
      </c>
      <c r="W24" s="219">
        <f>'Физика-11 2021 расклад'!P24</f>
        <v>10</v>
      </c>
    </row>
    <row r="25" spans="1:23" s="1" customFormat="1" ht="15" customHeight="1" x14ac:dyDescent="0.25">
      <c r="A25" s="11">
        <v>8</v>
      </c>
      <c r="B25" s="47">
        <v>20550</v>
      </c>
      <c r="C25" s="211" t="s">
        <v>17</v>
      </c>
      <c r="D25" s="212" t="s">
        <v>134</v>
      </c>
      <c r="E25" s="213">
        <f>'Физика-11 2019 расклад'!L25</f>
        <v>5</v>
      </c>
      <c r="F25" s="213" t="s">
        <v>134</v>
      </c>
      <c r="G25" s="214">
        <f>'Физика-11 2021 расклад'!L25</f>
        <v>6</v>
      </c>
      <c r="H25" s="212" t="s">
        <v>134</v>
      </c>
      <c r="I25" s="213"/>
      <c r="J25" s="213"/>
      <c r="K25" s="215">
        <f>'Физика-11 2021 расклад'!M25</f>
        <v>0</v>
      </c>
      <c r="L25" s="216" t="s">
        <v>134</v>
      </c>
      <c r="M25" s="217"/>
      <c r="N25" s="217"/>
      <c r="O25" s="218">
        <f>'Физика-11 2021 расклад'!N25</f>
        <v>0</v>
      </c>
      <c r="P25" s="212" t="s">
        <v>134</v>
      </c>
      <c r="Q25" s="213"/>
      <c r="R25" s="213" t="s">
        <v>134</v>
      </c>
      <c r="S25" s="215">
        <f>'Физика-11 2021 расклад'!O25</f>
        <v>1.0002000000000002</v>
      </c>
      <c r="T25" s="216" t="s">
        <v>134</v>
      </c>
      <c r="U25" s="217"/>
      <c r="V25" s="217" t="s">
        <v>134</v>
      </c>
      <c r="W25" s="219">
        <f>'Физика-11 2021 расклад'!P25</f>
        <v>16.670000000000002</v>
      </c>
    </row>
    <row r="26" spans="1:23" s="1" customFormat="1" ht="15" customHeight="1" x14ac:dyDescent="0.25">
      <c r="A26" s="11">
        <v>9</v>
      </c>
      <c r="B26" s="47">
        <v>20630</v>
      </c>
      <c r="C26" s="211" t="s">
        <v>18</v>
      </c>
      <c r="D26" s="212">
        <f>'Физика-11 2018 расклад'!L26</f>
        <v>6</v>
      </c>
      <c r="E26" s="213">
        <f>'Физика-11 2019 расклад'!L26</f>
        <v>6</v>
      </c>
      <c r="F26" s="213">
        <f>'Физика-11 2020 расклад'!L26</f>
        <v>5</v>
      </c>
      <c r="G26" s="214">
        <f>'Физика-11 2021 расклад'!L26</f>
        <v>3</v>
      </c>
      <c r="H26" s="212">
        <f>'Физика-11 2018 расклад'!M26</f>
        <v>0</v>
      </c>
      <c r="I26" s="213"/>
      <c r="J26" s="213"/>
      <c r="K26" s="215">
        <f>'Физика-11 2021 расклад'!M26</f>
        <v>0</v>
      </c>
      <c r="L26" s="216">
        <f>'Физика-11 2018 расклад'!N26</f>
        <v>0</v>
      </c>
      <c r="M26" s="217"/>
      <c r="N26" s="217"/>
      <c r="O26" s="218">
        <f>'Физика-11 2021 расклад'!N26</f>
        <v>0</v>
      </c>
      <c r="P26" s="212">
        <f>'Физика-11 2018 расклад'!O26</f>
        <v>1.0002000000000002</v>
      </c>
      <c r="Q26" s="213"/>
      <c r="R26" s="213">
        <f>'Физика-11 2020 расклад'!O26</f>
        <v>1</v>
      </c>
      <c r="S26" s="215">
        <f>'Физика-11 2021 расклад'!O26</f>
        <v>0</v>
      </c>
      <c r="T26" s="216">
        <f>'Физика-11 2018 расклад'!P26</f>
        <v>16.670000000000002</v>
      </c>
      <c r="U26" s="217"/>
      <c r="V26" s="217">
        <f>'Физика-11 2020 расклад'!P26</f>
        <v>20</v>
      </c>
      <c r="W26" s="219">
        <f>'Физика-11 2021 расклад'!P26</f>
        <v>0</v>
      </c>
    </row>
    <row r="27" spans="1:23" s="1" customFormat="1" ht="15" customHeight="1" x14ac:dyDescent="0.25">
      <c r="A27" s="11">
        <v>10</v>
      </c>
      <c r="B27" s="47">
        <v>20810</v>
      </c>
      <c r="C27" s="211" t="s">
        <v>19</v>
      </c>
      <c r="D27" s="212" t="s">
        <v>134</v>
      </c>
      <c r="E27" s="213">
        <f>'Физика-11 2019 расклад'!L27</f>
        <v>5</v>
      </c>
      <c r="F27" s="213">
        <f>'Физика-11 2020 расклад'!L27</f>
        <v>3</v>
      </c>
      <c r="G27" s="214">
        <f>'Физика-11 2021 расклад'!L27</f>
        <v>1</v>
      </c>
      <c r="H27" s="212" t="s">
        <v>134</v>
      </c>
      <c r="I27" s="213"/>
      <c r="J27" s="213"/>
      <c r="K27" s="215">
        <f>'Физика-11 2021 расклад'!M27</f>
        <v>0</v>
      </c>
      <c r="L27" s="216" t="s">
        <v>134</v>
      </c>
      <c r="M27" s="217"/>
      <c r="N27" s="217"/>
      <c r="O27" s="218">
        <f>'Физика-11 2021 расклад'!N27</f>
        <v>0</v>
      </c>
      <c r="P27" s="212" t="s">
        <v>134</v>
      </c>
      <c r="Q27" s="213"/>
      <c r="R27" s="213">
        <f>'Физика-11 2020 расклад'!O27</f>
        <v>0.9998999999999999</v>
      </c>
      <c r="S27" s="215">
        <f>'Физика-11 2021 расклад'!O27</f>
        <v>0</v>
      </c>
      <c r="T27" s="216" t="s">
        <v>134</v>
      </c>
      <c r="U27" s="217"/>
      <c r="V27" s="217">
        <f>'Физика-11 2020 расклад'!P27</f>
        <v>33.33</v>
      </c>
      <c r="W27" s="219">
        <f>'Физика-11 2021 расклад'!P27</f>
        <v>0</v>
      </c>
    </row>
    <row r="28" spans="1:23" s="1" customFormat="1" ht="15" customHeight="1" x14ac:dyDescent="0.25">
      <c r="A28" s="11">
        <v>11</v>
      </c>
      <c r="B28" s="47">
        <v>20900</v>
      </c>
      <c r="C28" s="211" t="s">
        <v>20</v>
      </c>
      <c r="D28" s="212">
        <f>'Физика-11 2018 расклад'!L28</f>
        <v>7</v>
      </c>
      <c r="E28" s="213">
        <f>'Физика-11 2019 расклад'!L28</f>
        <v>5</v>
      </c>
      <c r="F28" s="213">
        <f>'Физика-11 2020 расклад'!L28</f>
        <v>2</v>
      </c>
      <c r="G28" s="214">
        <f>'Физика-11 2021 расклад'!L28</f>
        <v>10</v>
      </c>
      <c r="H28" s="212">
        <f>'Физика-11 2018 расклад'!M28</f>
        <v>0</v>
      </c>
      <c r="I28" s="213"/>
      <c r="J28" s="213"/>
      <c r="K28" s="215">
        <f>'Физика-11 2021 расклад'!M28</f>
        <v>1</v>
      </c>
      <c r="L28" s="216">
        <f>'Физика-11 2018 расклад'!N28</f>
        <v>0</v>
      </c>
      <c r="M28" s="217"/>
      <c r="N28" s="217"/>
      <c r="O28" s="218">
        <f>'Физика-11 2021 расклад'!N28</f>
        <v>10</v>
      </c>
      <c r="P28" s="212">
        <f>'Физика-11 2018 расклад'!O28</f>
        <v>0</v>
      </c>
      <c r="Q28" s="213"/>
      <c r="R28" s="213">
        <f>'Физика-11 2020 расклад'!O28</f>
        <v>0</v>
      </c>
      <c r="S28" s="215">
        <f>'Физика-11 2021 расклад'!O28</f>
        <v>1</v>
      </c>
      <c r="T28" s="216">
        <f>'Физика-11 2018 расклад'!P28</f>
        <v>0</v>
      </c>
      <c r="U28" s="217"/>
      <c r="V28" s="217">
        <f>'Физика-11 2020 расклад'!P28</f>
        <v>0</v>
      </c>
      <c r="W28" s="219">
        <f>'Физика-11 2021 расклад'!P28</f>
        <v>10</v>
      </c>
    </row>
    <row r="29" spans="1:23" s="1" customFormat="1" ht="15" customHeight="1" thickBot="1" x14ac:dyDescent="0.3">
      <c r="A29" s="12">
        <v>12</v>
      </c>
      <c r="B29" s="51">
        <v>21350</v>
      </c>
      <c r="C29" s="221" t="s">
        <v>22</v>
      </c>
      <c r="D29" s="222" t="s">
        <v>134</v>
      </c>
      <c r="E29" s="223">
        <f>'Физика-11 2019 расклад'!L29</f>
        <v>1</v>
      </c>
      <c r="F29" s="223" t="s">
        <v>134</v>
      </c>
      <c r="G29" s="224" t="s">
        <v>134</v>
      </c>
      <c r="H29" s="222" t="s">
        <v>134</v>
      </c>
      <c r="I29" s="223">
        <f>'Физика-11 2019 расклад'!M29</f>
        <v>0</v>
      </c>
      <c r="J29" s="223"/>
      <c r="K29" s="225" t="s">
        <v>134</v>
      </c>
      <c r="L29" s="226" t="s">
        <v>134</v>
      </c>
      <c r="M29" s="227">
        <f>'Физика-11 2019 расклад'!N29</f>
        <v>0</v>
      </c>
      <c r="N29" s="227"/>
      <c r="O29" s="228" t="s">
        <v>134</v>
      </c>
      <c r="P29" s="222" t="s">
        <v>134</v>
      </c>
      <c r="Q29" s="223">
        <f>'Физика-11 2019 расклад'!O29</f>
        <v>0</v>
      </c>
      <c r="R29" s="223" t="s">
        <v>134</v>
      </c>
      <c r="S29" s="225" t="s">
        <v>134</v>
      </c>
      <c r="T29" s="226" t="s">
        <v>134</v>
      </c>
      <c r="U29" s="227">
        <f>'Физика-11 2019 расклад'!P29</f>
        <v>0</v>
      </c>
      <c r="V29" s="227" t="s">
        <v>134</v>
      </c>
      <c r="W29" s="229" t="s">
        <v>134</v>
      </c>
    </row>
    <row r="30" spans="1:23" s="1" customFormat="1" ht="15" customHeight="1" thickBot="1" x14ac:dyDescent="0.3">
      <c r="A30" s="35"/>
      <c r="B30" s="50"/>
      <c r="C30" s="230" t="s">
        <v>103</v>
      </c>
      <c r="D30" s="184">
        <f>'Физика-11 2018 расклад'!L30</f>
        <v>97</v>
      </c>
      <c r="E30" s="185">
        <f>'Физика-11 2019 расклад'!L30</f>
        <v>124</v>
      </c>
      <c r="F30" s="185">
        <f>'Физика-11 2020 расклад'!L30</f>
        <v>108</v>
      </c>
      <c r="G30" s="186">
        <f>'Физика-11 2021 расклад'!L30</f>
        <v>106</v>
      </c>
      <c r="H30" s="184">
        <f>'Физика-11 2018 расклад'!M30</f>
        <v>13.999799999999999</v>
      </c>
      <c r="I30" s="185">
        <f>'Физика-11 2019 расклад'!M30</f>
        <v>0</v>
      </c>
      <c r="J30" s="185">
        <f>'Физика-11 2020 расклад'!M30</f>
        <v>0</v>
      </c>
      <c r="K30" s="187">
        <f>'Физика-11 2021 расклад'!M30</f>
        <v>12.998500000000002</v>
      </c>
      <c r="L30" s="188">
        <f>'Физика-11 2018 расклад'!N30</f>
        <v>18.314999999999998</v>
      </c>
      <c r="M30" s="189">
        <f>'Физика-11 2019 расклад'!N30</f>
        <v>15.32</v>
      </c>
      <c r="N30" s="189">
        <f>'Физика-11 2020 расклад'!N30</f>
        <v>0</v>
      </c>
      <c r="O30" s="190">
        <f>'Физика-11 2021 расклад'!N30</f>
        <v>9.2321428571428577</v>
      </c>
      <c r="P30" s="184">
        <f>'Физика-11 2018 расклад'!O30</f>
        <v>4.0004999999999997</v>
      </c>
      <c r="Q30" s="185">
        <f>'Физика-11 2019 расклад'!O30</f>
        <v>10.998799999999999</v>
      </c>
      <c r="R30" s="185">
        <f>'Физика-11 2020 расклад'!O30</f>
        <v>13.9994</v>
      </c>
      <c r="S30" s="187">
        <f>'Физика-11 2021 расклад'!O30</f>
        <v>18.000999999999998</v>
      </c>
      <c r="T30" s="188">
        <f>'Физика-11 2018 расклад'!P30</f>
        <v>1.7943750000000001</v>
      </c>
      <c r="U30" s="189">
        <f>'Физика-11 2019 расклад'!P30</f>
        <v>8.8699999999999992</v>
      </c>
      <c r="V30" s="189">
        <f>'Физика-11 2020 расклад'!P30</f>
        <v>38.031999999999996</v>
      </c>
      <c r="W30" s="191">
        <f>'Физика-11 2021 расклад'!P30</f>
        <v>10.89</v>
      </c>
    </row>
    <row r="31" spans="1:23" s="1" customFormat="1" ht="15" customHeight="1" x14ac:dyDescent="0.25">
      <c r="A31" s="10">
        <v>1</v>
      </c>
      <c r="B31" s="48">
        <v>30070</v>
      </c>
      <c r="C31" s="202" t="s">
        <v>24</v>
      </c>
      <c r="D31" s="203">
        <f>'Физика-11 2018 расклад'!L31</f>
        <v>11</v>
      </c>
      <c r="E31" s="204">
        <f>'Физика-11 2019 расклад'!L31</f>
        <v>17</v>
      </c>
      <c r="F31" s="204">
        <f>'Физика-11 2020 расклад'!L31</f>
        <v>11</v>
      </c>
      <c r="G31" s="205">
        <f>'Физика-11 2021 расклад'!L31</f>
        <v>8</v>
      </c>
      <c r="H31" s="203">
        <f>'Физика-11 2018 расклад'!M31</f>
        <v>2.9996999999999998</v>
      </c>
      <c r="I31" s="204"/>
      <c r="J31" s="204"/>
      <c r="K31" s="206">
        <f>'Физика-11 2021 расклад'!M31</f>
        <v>0</v>
      </c>
      <c r="L31" s="207">
        <f>'Физика-11 2018 расклад'!N31</f>
        <v>27.27</v>
      </c>
      <c r="M31" s="208"/>
      <c r="N31" s="208"/>
      <c r="O31" s="209">
        <f>'Физика-11 2021 расклад'!N31</f>
        <v>0</v>
      </c>
      <c r="P31" s="203">
        <f>'Физика-11 2018 расклад'!O31</f>
        <v>0</v>
      </c>
      <c r="Q31" s="204"/>
      <c r="R31" s="204">
        <f>'Физика-11 2020 расклад'!O31</f>
        <v>0</v>
      </c>
      <c r="S31" s="206">
        <f>'Физика-11 2021 расклад'!O31</f>
        <v>0</v>
      </c>
      <c r="T31" s="207">
        <f>'Физика-11 2018 расклад'!P31</f>
        <v>0</v>
      </c>
      <c r="U31" s="208"/>
      <c r="V31" s="208">
        <f>'Физика-11 2020 расклад'!P31</f>
        <v>0</v>
      </c>
      <c r="W31" s="210">
        <f>'Физика-11 2021 расклад'!P31</f>
        <v>0</v>
      </c>
    </row>
    <row r="32" spans="1:23" s="1" customFormat="1" ht="15" customHeight="1" x14ac:dyDescent="0.25">
      <c r="A32" s="11">
        <v>2</v>
      </c>
      <c r="B32" s="47">
        <v>30480</v>
      </c>
      <c r="C32" s="211" t="s">
        <v>111</v>
      </c>
      <c r="D32" s="212">
        <f>'Физика-11 2018 расклад'!L32</f>
        <v>6</v>
      </c>
      <c r="E32" s="213">
        <f>'Физика-11 2019 расклад'!L32</f>
        <v>8</v>
      </c>
      <c r="F32" s="213">
        <f>'Физика-11 2020 расклад'!L32</f>
        <v>12</v>
      </c>
      <c r="G32" s="214">
        <f>'Физика-11 2021 расклад'!L32</f>
        <v>9</v>
      </c>
      <c r="H32" s="212">
        <f>'Физика-11 2018 расклад'!M32</f>
        <v>0</v>
      </c>
      <c r="I32" s="213"/>
      <c r="J32" s="213"/>
      <c r="K32" s="215">
        <f>'Физика-11 2021 расклад'!M32</f>
        <v>4.9995000000000003</v>
      </c>
      <c r="L32" s="216">
        <f>'Физика-11 2018 расклад'!N32</f>
        <v>0</v>
      </c>
      <c r="M32" s="217"/>
      <c r="N32" s="217"/>
      <c r="O32" s="218">
        <f>'Физика-11 2021 расклад'!N32</f>
        <v>55.55</v>
      </c>
      <c r="P32" s="212">
        <f>'Физика-11 2018 расклад'!O32</f>
        <v>0</v>
      </c>
      <c r="Q32" s="213"/>
      <c r="R32" s="213">
        <f>'Физика-11 2020 расклад'!O32</f>
        <v>0.99960000000000004</v>
      </c>
      <c r="S32" s="215">
        <f>'Физика-11 2021 расклад'!O32</f>
        <v>0</v>
      </c>
      <c r="T32" s="216">
        <f>'Физика-11 2018 расклад'!P32</f>
        <v>0</v>
      </c>
      <c r="U32" s="217"/>
      <c r="V32" s="217">
        <f>'Физика-11 2020 расклад'!P32</f>
        <v>8.33</v>
      </c>
      <c r="W32" s="219">
        <f>'Физика-11 2021 расклад'!P32</f>
        <v>0</v>
      </c>
    </row>
    <row r="33" spans="1:23" s="1" customFormat="1" ht="15" customHeight="1" x14ac:dyDescent="0.25">
      <c r="A33" s="11">
        <v>3</v>
      </c>
      <c r="B33" s="49">
        <v>30460</v>
      </c>
      <c r="C33" s="220" t="s">
        <v>29</v>
      </c>
      <c r="D33" s="212">
        <f>'Физика-11 2018 расклад'!L33</f>
        <v>6</v>
      </c>
      <c r="E33" s="213">
        <f>'Физика-11 2019 расклад'!L33</f>
        <v>4</v>
      </c>
      <c r="F33" s="213">
        <f>'Физика-11 2020 расклад'!L33</f>
        <v>8</v>
      </c>
      <c r="G33" s="214">
        <f>'Физика-11 2021 расклад'!L33</f>
        <v>6</v>
      </c>
      <c r="H33" s="212">
        <f>'Физика-11 2018 расклад'!M33</f>
        <v>0</v>
      </c>
      <c r="I33" s="213"/>
      <c r="J33" s="213"/>
      <c r="K33" s="215">
        <f>'Физика-11 2021 расклад'!M33</f>
        <v>0</v>
      </c>
      <c r="L33" s="216">
        <f>'Физика-11 2018 расклад'!N33</f>
        <v>0</v>
      </c>
      <c r="M33" s="217"/>
      <c r="N33" s="217"/>
      <c r="O33" s="218">
        <f>'Физика-11 2021 расклад'!N33</f>
        <v>0</v>
      </c>
      <c r="P33" s="212">
        <f>'Физика-11 2018 расклад'!O33</f>
        <v>0</v>
      </c>
      <c r="Q33" s="213"/>
      <c r="R33" s="213">
        <f>'Физика-11 2020 расклад'!O33</f>
        <v>1</v>
      </c>
      <c r="S33" s="215">
        <f>'Физика-11 2021 расклад'!O33</f>
        <v>1.0002000000000002</v>
      </c>
      <c r="T33" s="216">
        <f>'Физика-11 2018 расклад'!P33</f>
        <v>0</v>
      </c>
      <c r="U33" s="217"/>
      <c r="V33" s="217">
        <f>'Физика-11 2020 расклад'!P33</f>
        <v>12.5</v>
      </c>
      <c r="W33" s="219">
        <f>'Физика-11 2021 расклад'!P33</f>
        <v>16.670000000000002</v>
      </c>
    </row>
    <row r="34" spans="1:23" s="1" customFormat="1" ht="15" customHeight="1" x14ac:dyDescent="0.25">
      <c r="A34" s="11">
        <v>4</v>
      </c>
      <c r="B34" s="47">
        <v>30030</v>
      </c>
      <c r="C34" s="211" t="s">
        <v>23</v>
      </c>
      <c r="D34" s="212">
        <f>'Физика-11 2018 расклад'!L34</f>
        <v>13</v>
      </c>
      <c r="E34" s="213">
        <f>'Физика-11 2019 расклад'!L34</f>
        <v>4</v>
      </c>
      <c r="F34" s="213">
        <f>'Физика-11 2020 расклад'!L34</f>
        <v>6</v>
      </c>
      <c r="G34" s="214">
        <f>'Физика-11 2021 расклад'!L34</f>
        <v>12</v>
      </c>
      <c r="H34" s="212">
        <f>'Физика-11 2018 расклад'!M34</f>
        <v>5.9994999999999994</v>
      </c>
      <c r="I34" s="213"/>
      <c r="J34" s="213"/>
      <c r="K34" s="215">
        <f>'Физика-11 2021 расклад'!M34</f>
        <v>3</v>
      </c>
      <c r="L34" s="216">
        <f>'Физика-11 2018 расклад'!N34</f>
        <v>46.15</v>
      </c>
      <c r="M34" s="217"/>
      <c r="N34" s="217"/>
      <c r="O34" s="218">
        <f>'Физика-11 2021 расклад'!N34</f>
        <v>25</v>
      </c>
      <c r="P34" s="212">
        <f>'Физика-11 2018 расклад'!O34</f>
        <v>0</v>
      </c>
      <c r="Q34" s="213"/>
      <c r="R34" s="213">
        <f>'Физика-11 2020 расклад'!O34</f>
        <v>0</v>
      </c>
      <c r="S34" s="215">
        <f>'Физика-11 2021 расклад'!O34</f>
        <v>0</v>
      </c>
      <c r="T34" s="216">
        <f>'Физика-11 2018 расклад'!P34</f>
        <v>0</v>
      </c>
      <c r="U34" s="217"/>
      <c r="V34" s="217">
        <f>'Физика-11 2020 расклад'!P34</f>
        <v>0</v>
      </c>
      <c r="W34" s="219">
        <f>'Физика-11 2021 расклад'!P34</f>
        <v>0</v>
      </c>
    </row>
    <row r="35" spans="1:23" s="1" customFormat="1" ht="15" customHeight="1" x14ac:dyDescent="0.25">
      <c r="A35" s="11">
        <v>5</v>
      </c>
      <c r="B35" s="47">
        <v>31000</v>
      </c>
      <c r="C35" s="211" t="s">
        <v>37</v>
      </c>
      <c r="D35" s="212">
        <f>'Физика-11 2018 расклад'!L35</f>
        <v>11</v>
      </c>
      <c r="E35" s="213">
        <f>'Физика-11 2019 расклад'!L35</f>
        <v>19</v>
      </c>
      <c r="F35" s="213">
        <f>'Физика-11 2020 расклад'!L35</f>
        <v>18</v>
      </c>
      <c r="G35" s="214">
        <f>'Физика-11 2021 расклад'!L35</f>
        <v>16</v>
      </c>
      <c r="H35" s="212">
        <f>'Физика-11 2018 расклад'!M35</f>
        <v>0.9998999999999999</v>
      </c>
      <c r="I35" s="213"/>
      <c r="J35" s="213"/>
      <c r="K35" s="215">
        <f>'Физика-11 2021 расклад'!M35</f>
        <v>2</v>
      </c>
      <c r="L35" s="216">
        <f>'Физика-11 2018 расклад'!N35</f>
        <v>9.09</v>
      </c>
      <c r="M35" s="217"/>
      <c r="N35" s="217"/>
      <c r="O35" s="218">
        <f>'Физика-11 2021 расклад'!N35</f>
        <v>12.5</v>
      </c>
      <c r="P35" s="212">
        <f>'Физика-11 2018 расклад'!O35</f>
        <v>0</v>
      </c>
      <c r="Q35" s="213"/>
      <c r="R35" s="213">
        <f>'Физика-11 2020 расклад'!O35</f>
        <v>0</v>
      </c>
      <c r="S35" s="215">
        <f>'Физика-11 2021 расклад'!O35</f>
        <v>3</v>
      </c>
      <c r="T35" s="216">
        <f>'Физика-11 2018 расклад'!P35</f>
        <v>0</v>
      </c>
      <c r="U35" s="217"/>
      <c r="V35" s="217">
        <f>'Физика-11 2020 расклад'!P35</f>
        <v>0</v>
      </c>
      <c r="W35" s="219">
        <f>'Физика-11 2021 расклад'!P35</f>
        <v>18.75</v>
      </c>
    </row>
    <row r="36" spans="1:23" s="1" customFormat="1" ht="15" customHeight="1" x14ac:dyDescent="0.25">
      <c r="A36" s="11">
        <v>6</v>
      </c>
      <c r="B36" s="47">
        <v>30130</v>
      </c>
      <c r="C36" s="211" t="s">
        <v>25</v>
      </c>
      <c r="D36" s="212">
        <f>'Физика-11 2018 расклад'!L36</f>
        <v>2</v>
      </c>
      <c r="E36" s="213">
        <f>'Физика-11 2019 расклад'!L36</f>
        <v>3</v>
      </c>
      <c r="F36" s="213" t="s">
        <v>134</v>
      </c>
      <c r="G36" s="214" t="s">
        <v>134</v>
      </c>
      <c r="H36" s="212">
        <f>'Физика-11 2018 расклад'!M36</f>
        <v>0</v>
      </c>
      <c r="I36" s="213"/>
      <c r="J36" s="213"/>
      <c r="K36" s="215" t="s">
        <v>134</v>
      </c>
      <c r="L36" s="216">
        <f>'Физика-11 2018 расклад'!N36</f>
        <v>0</v>
      </c>
      <c r="M36" s="217"/>
      <c r="N36" s="217"/>
      <c r="O36" s="218" t="s">
        <v>134</v>
      </c>
      <c r="P36" s="212">
        <f>'Физика-11 2018 расклад'!O36</f>
        <v>0</v>
      </c>
      <c r="Q36" s="213"/>
      <c r="R36" s="213" t="s">
        <v>134</v>
      </c>
      <c r="S36" s="215" t="s">
        <v>134</v>
      </c>
      <c r="T36" s="216">
        <f>'Физика-11 2018 расклад'!P36</f>
        <v>0</v>
      </c>
      <c r="U36" s="217"/>
      <c r="V36" s="217" t="s">
        <v>134</v>
      </c>
      <c r="W36" s="219" t="s">
        <v>134</v>
      </c>
    </row>
    <row r="37" spans="1:23" s="1" customFormat="1" ht="15" customHeight="1" x14ac:dyDescent="0.25">
      <c r="A37" s="11">
        <v>7</v>
      </c>
      <c r="B37" s="47">
        <v>30160</v>
      </c>
      <c r="C37" s="211" t="s">
        <v>26</v>
      </c>
      <c r="D37" s="212">
        <f>'Физика-11 2018 расклад'!L37</f>
        <v>1</v>
      </c>
      <c r="E37" s="213" t="s">
        <v>134</v>
      </c>
      <c r="F37" s="213">
        <f>'Физика-11 2020 расклад'!L37</f>
        <v>5</v>
      </c>
      <c r="G37" s="214">
        <f>'Физика-11 2021 расклад'!L37</f>
        <v>1</v>
      </c>
      <c r="H37" s="212">
        <f>'Физика-11 2018 расклад'!M37</f>
        <v>1</v>
      </c>
      <c r="I37" s="213"/>
      <c r="J37" s="213"/>
      <c r="K37" s="215">
        <f>'Физика-11 2021 расклад'!M37</f>
        <v>0</v>
      </c>
      <c r="L37" s="216">
        <f>'Физика-11 2018 расклад'!N37</f>
        <v>100</v>
      </c>
      <c r="M37" s="217"/>
      <c r="N37" s="217"/>
      <c r="O37" s="218">
        <f>'Физика-11 2021 расклад'!N37</f>
        <v>0</v>
      </c>
      <c r="P37" s="212">
        <f>'Физика-11 2018 расклад'!O37</f>
        <v>0</v>
      </c>
      <c r="Q37" s="213"/>
      <c r="R37" s="213">
        <f>'Физика-11 2020 расклад'!O37</f>
        <v>0</v>
      </c>
      <c r="S37" s="215">
        <f>'Физика-11 2021 расклад'!O37</f>
        <v>0</v>
      </c>
      <c r="T37" s="216">
        <f>'Физика-11 2018 расклад'!P37</f>
        <v>0</v>
      </c>
      <c r="U37" s="217"/>
      <c r="V37" s="217">
        <f>'Физика-11 2020 расклад'!P37</f>
        <v>0</v>
      </c>
      <c r="W37" s="219">
        <f>'Физика-11 2021 расклад'!P37</f>
        <v>0</v>
      </c>
    </row>
    <row r="38" spans="1:23" s="1" customFormat="1" ht="15" customHeight="1" x14ac:dyDescent="0.25">
      <c r="A38" s="11">
        <v>8</v>
      </c>
      <c r="B38" s="47">
        <v>30310</v>
      </c>
      <c r="C38" s="211" t="s">
        <v>27</v>
      </c>
      <c r="D38" s="212">
        <f>'Физика-11 2018 расклад'!L38</f>
        <v>3</v>
      </c>
      <c r="E38" s="213">
        <f>'Физика-11 2019 расклад'!L38</f>
        <v>4</v>
      </c>
      <c r="F38" s="213">
        <f>'Физика-11 2020 расклад'!L38</f>
        <v>2</v>
      </c>
      <c r="G38" s="214" t="s">
        <v>134</v>
      </c>
      <c r="H38" s="212">
        <f>'Физика-11 2018 расклад'!M38</f>
        <v>0</v>
      </c>
      <c r="I38" s="213"/>
      <c r="J38" s="213"/>
      <c r="K38" s="215" t="s">
        <v>134</v>
      </c>
      <c r="L38" s="216">
        <f>'Физика-11 2018 расклад'!N38</f>
        <v>0</v>
      </c>
      <c r="M38" s="217"/>
      <c r="N38" s="217"/>
      <c r="O38" s="218" t="s">
        <v>134</v>
      </c>
      <c r="P38" s="212">
        <f>'Физика-11 2018 расклад'!O38</f>
        <v>0</v>
      </c>
      <c r="Q38" s="213"/>
      <c r="R38" s="213">
        <f>'Физика-11 2020 расклад'!O38</f>
        <v>0</v>
      </c>
      <c r="S38" s="215" t="s">
        <v>134</v>
      </c>
      <c r="T38" s="216">
        <f>'Физика-11 2018 расклад'!P38</f>
        <v>0</v>
      </c>
      <c r="U38" s="217"/>
      <c r="V38" s="217">
        <f>'Физика-11 2020 расклад'!P38</f>
        <v>0</v>
      </c>
      <c r="W38" s="219" t="s">
        <v>134</v>
      </c>
    </row>
    <row r="39" spans="1:23" s="1" customFormat="1" ht="15" customHeight="1" x14ac:dyDescent="0.25">
      <c r="A39" s="11">
        <v>9</v>
      </c>
      <c r="B39" s="47">
        <v>30440</v>
      </c>
      <c r="C39" s="211" t="s">
        <v>28</v>
      </c>
      <c r="D39" s="212">
        <f>'Физика-11 2018 расклад'!L39</f>
        <v>2</v>
      </c>
      <c r="E39" s="213">
        <f>'Физика-11 2019 расклад'!L39</f>
        <v>2</v>
      </c>
      <c r="F39" s="213">
        <f>'Физика-11 2020 расклад'!L39</f>
        <v>2</v>
      </c>
      <c r="G39" s="214">
        <f>'Физика-11 2021 расклад'!L39</f>
        <v>5</v>
      </c>
      <c r="H39" s="212">
        <f>'Физика-11 2018 расклад'!M39</f>
        <v>0</v>
      </c>
      <c r="I39" s="213"/>
      <c r="J39" s="213"/>
      <c r="K39" s="215">
        <f>'Физика-11 2021 расклад'!M39</f>
        <v>1</v>
      </c>
      <c r="L39" s="216">
        <f>'Физика-11 2018 расклад'!N39</f>
        <v>0</v>
      </c>
      <c r="M39" s="217"/>
      <c r="N39" s="217"/>
      <c r="O39" s="218">
        <f>'Физика-11 2021 расклад'!N39</f>
        <v>20</v>
      </c>
      <c r="P39" s="212">
        <f>'Физика-11 2018 расклад'!O39</f>
        <v>0</v>
      </c>
      <c r="Q39" s="213"/>
      <c r="R39" s="213">
        <f>'Физика-11 2020 расклад'!O39</f>
        <v>0</v>
      </c>
      <c r="S39" s="215">
        <f>'Физика-11 2021 расклад'!O39</f>
        <v>1</v>
      </c>
      <c r="T39" s="216">
        <f>'Физика-11 2018 расклад'!P39</f>
        <v>0</v>
      </c>
      <c r="U39" s="217"/>
      <c r="V39" s="217">
        <f>'Физика-11 2020 расклад'!P39</f>
        <v>0</v>
      </c>
      <c r="W39" s="219">
        <f>'Физика-11 2021 расклад'!P39</f>
        <v>20</v>
      </c>
    </row>
    <row r="40" spans="1:23" s="1" customFormat="1" ht="15" customHeight="1" x14ac:dyDescent="0.25">
      <c r="A40" s="11">
        <v>10</v>
      </c>
      <c r="B40" s="47">
        <v>30500</v>
      </c>
      <c r="C40" s="211" t="s">
        <v>30</v>
      </c>
      <c r="D40" s="212">
        <f>'Физика-11 2018 расклад'!L40</f>
        <v>1</v>
      </c>
      <c r="E40" s="213" t="s">
        <v>134</v>
      </c>
      <c r="F40" s="213" t="s">
        <v>134</v>
      </c>
      <c r="G40" s="214" t="s">
        <v>134</v>
      </c>
      <c r="H40" s="212">
        <f>'Физика-11 2018 расклад'!M40</f>
        <v>0</v>
      </c>
      <c r="I40" s="213"/>
      <c r="J40" s="213"/>
      <c r="K40" s="215" t="s">
        <v>134</v>
      </c>
      <c r="L40" s="216">
        <f>'Физика-11 2018 расклад'!N40</f>
        <v>0</v>
      </c>
      <c r="M40" s="217"/>
      <c r="N40" s="217"/>
      <c r="O40" s="218" t="s">
        <v>134</v>
      </c>
      <c r="P40" s="212">
        <f>'Физика-11 2018 расклад'!O40</f>
        <v>0</v>
      </c>
      <c r="Q40" s="213"/>
      <c r="R40" s="213" t="s">
        <v>134</v>
      </c>
      <c r="S40" s="215" t="s">
        <v>134</v>
      </c>
      <c r="T40" s="216">
        <f>'Физика-11 2018 расклад'!P40</f>
        <v>0</v>
      </c>
      <c r="U40" s="217"/>
      <c r="V40" s="217" t="s">
        <v>134</v>
      </c>
      <c r="W40" s="219" t="s">
        <v>134</v>
      </c>
    </row>
    <row r="41" spans="1:23" s="1" customFormat="1" ht="15" customHeight="1" x14ac:dyDescent="0.25">
      <c r="A41" s="11">
        <v>11</v>
      </c>
      <c r="B41" s="47">
        <v>30530</v>
      </c>
      <c r="C41" s="211" t="s">
        <v>31</v>
      </c>
      <c r="D41" s="212">
        <f>'Физика-11 2018 расклад'!L41</f>
        <v>4</v>
      </c>
      <c r="E41" s="213">
        <f>'Физика-11 2019 расклад'!L41</f>
        <v>3</v>
      </c>
      <c r="F41" s="213">
        <f>'Физика-11 2020 расклад'!L41</f>
        <v>6</v>
      </c>
      <c r="G41" s="214">
        <f>'Физика-11 2021 расклад'!L41</f>
        <v>1</v>
      </c>
      <c r="H41" s="212">
        <f>'Физика-11 2018 расклад'!M41</f>
        <v>0</v>
      </c>
      <c r="I41" s="213"/>
      <c r="J41" s="213"/>
      <c r="K41" s="215">
        <f>'Физика-11 2021 расклад'!M41</f>
        <v>0</v>
      </c>
      <c r="L41" s="216">
        <f>'Физика-11 2018 расклад'!N41</f>
        <v>0</v>
      </c>
      <c r="M41" s="217"/>
      <c r="N41" s="217"/>
      <c r="O41" s="218">
        <f>'Физика-11 2021 расклад'!N41</f>
        <v>0</v>
      </c>
      <c r="P41" s="212">
        <f>'Физика-11 2018 расклад'!O41</f>
        <v>0</v>
      </c>
      <c r="Q41" s="213"/>
      <c r="R41" s="213">
        <f>'Физика-11 2020 расклад'!O41</f>
        <v>1.9997999999999998</v>
      </c>
      <c r="S41" s="215">
        <f>'Физика-11 2021 расклад'!O41</f>
        <v>0</v>
      </c>
      <c r="T41" s="216">
        <f>'Физика-11 2018 расклад'!P41</f>
        <v>0</v>
      </c>
      <c r="U41" s="217"/>
      <c r="V41" s="217">
        <f>'Физика-11 2020 расклад'!P41</f>
        <v>33.33</v>
      </c>
      <c r="W41" s="219">
        <f>'Физика-11 2021 расклад'!P41</f>
        <v>0</v>
      </c>
    </row>
    <row r="42" spans="1:23" s="1" customFormat="1" ht="15" customHeight="1" x14ac:dyDescent="0.25">
      <c r="A42" s="11">
        <v>12</v>
      </c>
      <c r="B42" s="47">
        <v>30640</v>
      </c>
      <c r="C42" s="211" t="s">
        <v>32</v>
      </c>
      <c r="D42" s="212">
        <f>'Физика-11 2018 расклад'!L42</f>
        <v>1</v>
      </c>
      <c r="E42" s="213">
        <f>'Физика-11 2019 расклад'!L42</f>
        <v>6</v>
      </c>
      <c r="F42" s="213">
        <f>'Физика-11 2020 расклад'!L42</f>
        <v>4</v>
      </c>
      <c r="G42" s="214">
        <f>'Физика-11 2021 расклад'!L42</f>
        <v>8</v>
      </c>
      <c r="H42" s="212">
        <f>'Физика-11 2018 расклад'!M42</f>
        <v>0</v>
      </c>
      <c r="I42" s="213"/>
      <c r="J42" s="213"/>
      <c r="K42" s="215">
        <f>'Физика-11 2021 расклад'!M42</f>
        <v>1</v>
      </c>
      <c r="L42" s="216">
        <f>'Физика-11 2018 расклад'!N42</f>
        <v>0</v>
      </c>
      <c r="M42" s="217"/>
      <c r="N42" s="217"/>
      <c r="O42" s="218">
        <f>'Физика-11 2021 расклад'!N42</f>
        <v>12.5</v>
      </c>
      <c r="P42" s="212">
        <f>'Физика-11 2018 расклад'!O42</f>
        <v>0</v>
      </c>
      <c r="Q42" s="213"/>
      <c r="R42" s="213">
        <f>'Физика-11 2020 расклад'!O42</f>
        <v>0</v>
      </c>
      <c r="S42" s="215">
        <f>'Физика-11 2021 расклад'!O42</f>
        <v>0</v>
      </c>
      <c r="T42" s="216">
        <f>'Физика-11 2018 расклад'!P42</f>
        <v>0</v>
      </c>
      <c r="U42" s="217"/>
      <c r="V42" s="217">
        <f>'Физика-11 2020 расклад'!P42</f>
        <v>0</v>
      </c>
      <c r="W42" s="219">
        <f>'Физика-11 2021 расклад'!P42</f>
        <v>0</v>
      </c>
    </row>
    <row r="43" spans="1:23" s="1" customFormat="1" ht="15" customHeight="1" x14ac:dyDescent="0.25">
      <c r="A43" s="11">
        <v>13</v>
      </c>
      <c r="B43" s="47">
        <v>30650</v>
      </c>
      <c r="C43" s="211" t="s">
        <v>33</v>
      </c>
      <c r="D43" s="212" t="s">
        <v>134</v>
      </c>
      <c r="E43" s="213">
        <f>'Физика-11 2019 расклад'!L43</f>
        <v>6</v>
      </c>
      <c r="F43" s="213" t="s">
        <v>134</v>
      </c>
      <c r="G43" s="214">
        <f>'Физика-11 2021 расклад'!L43</f>
        <v>5</v>
      </c>
      <c r="H43" s="212" t="s">
        <v>134</v>
      </c>
      <c r="I43" s="213"/>
      <c r="J43" s="213"/>
      <c r="K43" s="215">
        <f>'Физика-11 2021 расклад'!M43</f>
        <v>0</v>
      </c>
      <c r="L43" s="216" t="s">
        <v>134</v>
      </c>
      <c r="M43" s="217"/>
      <c r="N43" s="217"/>
      <c r="O43" s="218">
        <f>'Физика-11 2021 расклад'!N43</f>
        <v>0</v>
      </c>
      <c r="P43" s="212" t="s">
        <v>134</v>
      </c>
      <c r="Q43" s="213"/>
      <c r="R43" s="213" t="s">
        <v>134</v>
      </c>
      <c r="S43" s="215">
        <f>'Физика-11 2021 расклад'!O43</f>
        <v>3</v>
      </c>
      <c r="T43" s="216" t="s">
        <v>134</v>
      </c>
      <c r="U43" s="217"/>
      <c r="V43" s="217" t="s">
        <v>134</v>
      </c>
      <c r="W43" s="219">
        <f>'Физика-11 2021 расклад'!P43</f>
        <v>60</v>
      </c>
    </row>
    <row r="44" spans="1:23" s="1" customFormat="1" ht="15" customHeight="1" x14ac:dyDescent="0.25">
      <c r="A44" s="11">
        <v>14</v>
      </c>
      <c r="B44" s="47">
        <v>30790</v>
      </c>
      <c r="C44" s="211" t="s">
        <v>34</v>
      </c>
      <c r="D44" s="212">
        <f>'Физика-11 2018 расклад'!L44</f>
        <v>1</v>
      </c>
      <c r="E44" s="213">
        <f>'Физика-11 2019 расклад'!L44</f>
        <v>6</v>
      </c>
      <c r="F44" s="213" t="s">
        <v>134</v>
      </c>
      <c r="G44" s="214">
        <f>'Физика-11 2021 расклад'!L44</f>
        <v>3</v>
      </c>
      <c r="H44" s="212">
        <f>'Физика-11 2018 расклад'!M44</f>
        <v>1</v>
      </c>
      <c r="I44" s="213"/>
      <c r="J44" s="213"/>
      <c r="K44" s="215">
        <f>'Физика-11 2021 расклад'!M44</f>
        <v>0</v>
      </c>
      <c r="L44" s="216">
        <f>'Физика-11 2018 расклад'!N44</f>
        <v>100</v>
      </c>
      <c r="M44" s="217"/>
      <c r="N44" s="217"/>
      <c r="O44" s="218">
        <f>'Физика-11 2021 расклад'!N44</f>
        <v>0</v>
      </c>
      <c r="P44" s="212">
        <f>'Физика-11 2018 расклад'!O44</f>
        <v>0</v>
      </c>
      <c r="Q44" s="213"/>
      <c r="R44" s="213" t="s">
        <v>134</v>
      </c>
      <c r="S44" s="215">
        <f>'Физика-11 2021 расклад'!O44</f>
        <v>0</v>
      </c>
      <c r="T44" s="216">
        <f>'Физика-11 2018 расклад'!P44</f>
        <v>0</v>
      </c>
      <c r="U44" s="217"/>
      <c r="V44" s="217" t="s">
        <v>134</v>
      </c>
      <c r="W44" s="219">
        <f>'Физика-11 2021 расклад'!P44</f>
        <v>0</v>
      </c>
    </row>
    <row r="45" spans="1:23" s="1" customFormat="1" ht="15" customHeight="1" x14ac:dyDescent="0.25">
      <c r="A45" s="11">
        <v>15</v>
      </c>
      <c r="B45" s="47">
        <v>30890</v>
      </c>
      <c r="C45" s="211" t="s">
        <v>35</v>
      </c>
      <c r="D45" s="212">
        <f>'Физика-11 2018 расклад'!L45</f>
        <v>5</v>
      </c>
      <c r="E45" s="213">
        <f>'Физика-11 2019 расклад'!L45</f>
        <v>3</v>
      </c>
      <c r="F45" s="213">
        <f>'Физика-11 2020 расклад'!L45</f>
        <v>1</v>
      </c>
      <c r="G45" s="214">
        <f>'Физика-11 2021 расклад'!L45</f>
        <v>1</v>
      </c>
      <c r="H45" s="212">
        <f>'Физика-11 2018 расклад'!M45</f>
        <v>0</v>
      </c>
      <c r="I45" s="213"/>
      <c r="J45" s="213"/>
      <c r="K45" s="215">
        <f>'Физика-11 2021 расклад'!M45</f>
        <v>0</v>
      </c>
      <c r="L45" s="216">
        <f>'Физика-11 2018 расклад'!N45</f>
        <v>0</v>
      </c>
      <c r="M45" s="217"/>
      <c r="N45" s="217"/>
      <c r="O45" s="218">
        <f>'Физика-11 2021 расклад'!N45</f>
        <v>0</v>
      </c>
      <c r="P45" s="212">
        <f>'Физика-11 2018 расклад'!O45</f>
        <v>0</v>
      </c>
      <c r="Q45" s="213"/>
      <c r="R45" s="213">
        <f>'Физика-11 2020 расклад'!O45</f>
        <v>1</v>
      </c>
      <c r="S45" s="215">
        <f>'Физика-11 2021 расклад'!O45</f>
        <v>0</v>
      </c>
      <c r="T45" s="216">
        <f>'Физика-11 2018 расклад'!P45</f>
        <v>0</v>
      </c>
      <c r="U45" s="217"/>
      <c r="V45" s="217">
        <f>'Физика-11 2020 расклад'!P45</f>
        <v>100</v>
      </c>
      <c r="W45" s="219">
        <f>'Физика-11 2021 расклад'!P45</f>
        <v>0</v>
      </c>
    </row>
    <row r="46" spans="1:23" s="1" customFormat="1" ht="15" customHeight="1" x14ac:dyDescent="0.25">
      <c r="A46" s="11">
        <v>16</v>
      </c>
      <c r="B46" s="47">
        <v>30940</v>
      </c>
      <c r="C46" s="211" t="s">
        <v>36</v>
      </c>
      <c r="D46" s="212">
        <f>'Физика-11 2018 расклад'!L46</f>
        <v>11</v>
      </c>
      <c r="E46" s="213">
        <f>'Физика-11 2019 расклад'!L46</f>
        <v>18</v>
      </c>
      <c r="F46" s="213">
        <f>'Физика-11 2020 расклад'!L46</f>
        <v>8</v>
      </c>
      <c r="G46" s="214">
        <f>'Физика-11 2021 расклад'!L46</f>
        <v>4</v>
      </c>
      <c r="H46" s="212">
        <f>'Физика-11 2018 расклад'!M46</f>
        <v>0</v>
      </c>
      <c r="I46" s="213"/>
      <c r="J46" s="213"/>
      <c r="K46" s="215">
        <f>'Физика-11 2021 расклад'!M46</f>
        <v>0</v>
      </c>
      <c r="L46" s="216">
        <f>'Физика-11 2018 расклад'!N46</f>
        <v>0</v>
      </c>
      <c r="M46" s="217"/>
      <c r="N46" s="217"/>
      <c r="O46" s="218">
        <f>'Физика-11 2021 расклад'!N46</f>
        <v>0</v>
      </c>
      <c r="P46" s="212">
        <f>'Физика-11 2018 расклад'!O46</f>
        <v>1.9997999999999998</v>
      </c>
      <c r="Q46" s="213"/>
      <c r="R46" s="213">
        <f>'Физика-11 2020 расклад'!O46</f>
        <v>0</v>
      </c>
      <c r="S46" s="215">
        <f>'Физика-11 2021 расклад'!O46</f>
        <v>0</v>
      </c>
      <c r="T46" s="216">
        <f>'Физика-11 2018 расклад'!P46</f>
        <v>18.18</v>
      </c>
      <c r="U46" s="217"/>
      <c r="V46" s="217">
        <f>'Физика-11 2020 расклад'!P46</f>
        <v>0</v>
      </c>
      <c r="W46" s="219">
        <f>'Физика-11 2021 расклад'!P46</f>
        <v>0</v>
      </c>
    </row>
    <row r="47" spans="1:23" s="1" customFormat="1" ht="15" customHeight="1" thickBot="1" x14ac:dyDescent="0.3">
      <c r="A47" s="11">
        <v>17</v>
      </c>
      <c r="B47" s="51">
        <v>31480</v>
      </c>
      <c r="C47" s="221" t="s">
        <v>38</v>
      </c>
      <c r="D47" s="222">
        <f>'Физика-11 2018 расклад'!L47</f>
        <v>19</v>
      </c>
      <c r="E47" s="223">
        <f>'Физика-11 2019 расклад'!L47</f>
        <v>21</v>
      </c>
      <c r="F47" s="223">
        <f>'Физика-11 2020 расклад'!L47</f>
        <v>25</v>
      </c>
      <c r="G47" s="224">
        <f>'Физика-11 2021 расклад'!L47</f>
        <v>27</v>
      </c>
      <c r="H47" s="222">
        <f>'Физика-11 2018 расклад'!M47</f>
        <v>2.0007000000000001</v>
      </c>
      <c r="I47" s="223"/>
      <c r="J47" s="223"/>
      <c r="K47" s="225">
        <f>'Физика-11 2021 расклад'!M47</f>
        <v>0.99900000000000011</v>
      </c>
      <c r="L47" s="226">
        <f>'Физика-11 2018 расклад'!N47</f>
        <v>10.53</v>
      </c>
      <c r="M47" s="227"/>
      <c r="N47" s="227"/>
      <c r="O47" s="228">
        <f>'Физика-11 2021 расклад'!N47</f>
        <v>3.7</v>
      </c>
      <c r="P47" s="222">
        <f>'Физика-11 2018 расклад'!O47</f>
        <v>2.0007000000000001</v>
      </c>
      <c r="Q47" s="223"/>
      <c r="R47" s="223">
        <f>'Физика-11 2020 расклад'!O47</f>
        <v>9</v>
      </c>
      <c r="S47" s="225">
        <f>'Физика-11 2021 расклад'!O47</f>
        <v>10.0008</v>
      </c>
      <c r="T47" s="226">
        <f>'Физика-11 2018 расклад'!P47</f>
        <v>10.53</v>
      </c>
      <c r="U47" s="227"/>
      <c r="V47" s="227">
        <f>'Физика-11 2020 расклад'!P47</f>
        <v>36</v>
      </c>
      <c r="W47" s="229">
        <f>'Физика-11 2021 расклад'!P47</f>
        <v>37.04</v>
      </c>
    </row>
    <row r="48" spans="1:23" s="1" customFormat="1" ht="15" customHeight="1" thickBot="1" x14ac:dyDescent="0.3">
      <c r="A48" s="35"/>
      <c r="B48" s="50"/>
      <c r="C48" s="230" t="s">
        <v>104</v>
      </c>
      <c r="D48" s="184">
        <f>'Физика-11 2018 расклад'!L48</f>
        <v>165</v>
      </c>
      <c r="E48" s="185">
        <f>'Физика-11 2019 расклад'!L48</f>
        <v>178</v>
      </c>
      <c r="F48" s="185">
        <f>'Физика-11 2020 расклад'!L48</f>
        <v>162</v>
      </c>
      <c r="G48" s="186">
        <f>'Физика-11 2021 расклад'!L48</f>
        <v>150</v>
      </c>
      <c r="H48" s="184">
        <f>'Физика-11 2018 расклад'!M48</f>
        <v>55.000899999999987</v>
      </c>
      <c r="I48" s="185">
        <f>'Физика-11 2019 расклад'!M48</f>
        <v>37.9985</v>
      </c>
      <c r="J48" s="185">
        <f>'Физика-11 2020 расклад'!M48</f>
        <v>0</v>
      </c>
      <c r="K48" s="187">
        <f>'Физика-11 2021 расклад'!M48</f>
        <v>32.999099999999999</v>
      </c>
      <c r="L48" s="188">
        <f>'Физика-11 2018 расклад'!N48</f>
        <v>25.384999999999998</v>
      </c>
      <c r="M48" s="189">
        <f>'Физика-11 2019 расклад'!N48</f>
        <v>43.83</v>
      </c>
      <c r="N48" s="189">
        <f>'Физика-11 2020 расклад'!N48</f>
        <v>0</v>
      </c>
      <c r="O48" s="190">
        <f>'Физика-11 2021 расклад'!N48</f>
        <v>13.682666666666666</v>
      </c>
      <c r="P48" s="184">
        <f>'Физика-11 2018 расклад'!O48</f>
        <v>2</v>
      </c>
      <c r="Q48" s="185">
        <f>'Физика-11 2019 расклад'!O48</f>
        <v>4.0049999999999999</v>
      </c>
      <c r="R48" s="185">
        <f>'Физика-11 2020 расклад'!O48</f>
        <v>5.0016000000000007</v>
      </c>
      <c r="S48" s="187">
        <f>'Физика-11 2021 расклад'!O48</f>
        <v>6.9997999999999996</v>
      </c>
      <c r="T48" s="188">
        <f>'Физика-11 2018 расклад'!P48</f>
        <v>3.90625</v>
      </c>
      <c r="U48" s="189">
        <f>'Физика-11 2019 расклад'!P48</f>
        <v>2.25</v>
      </c>
      <c r="V48" s="189">
        <f>'Физика-11 2020 расклад'!P48</f>
        <v>3.26125</v>
      </c>
      <c r="W48" s="191">
        <f>'Физика-11 2021 расклад'!P48</f>
        <v>7.6206666666666667</v>
      </c>
    </row>
    <row r="49" spans="1:23" s="1" customFormat="1" ht="15" customHeight="1" x14ac:dyDescent="0.25">
      <c r="A49" s="58">
        <v>1</v>
      </c>
      <c r="B49" s="48">
        <v>40010</v>
      </c>
      <c r="C49" s="202" t="s">
        <v>39</v>
      </c>
      <c r="D49" s="203">
        <f>'Физика-11 2018 расклад'!L49</f>
        <v>20</v>
      </c>
      <c r="E49" s="204">
        <f>'Физика-11 2019 расклад'!L49</f>
        <v>22</v>
      </c>
      <c r="F49" s="204">
        <f>'Физика-11 2020 расклад'!L49</f>
        <v>24</v>
      </c>
      <c r="G49" s="205">
        <f>'Физика-11 2021 расклад'!L49</f>
        <v>16</v>
      </c>
      <c r="H49" s="203">
        <f>'Физика-11 2018 расклад'!M49</f>
        <v>10</v>
      </c>
      <c r="I49" s="204"/>
      <c r="J49" s="204"/>
      <c r="K49" s="206">
        <f>'Физика-11 2021 расклад'!M49</f>
        <v>7</v>
      </c>
      <c r="L49" s="207">
        <f>'Физика-11 2018 расклад'!N49</f>
        <v>50</v>
      </c>
      <c r="M49" s="208"/>
      <c r="N49" s="208"/>
      <c r="O49" s="209">
        <f>'Физика-11 2021 расклад'!N49</f>
        <v>43.75</v>
      </c>
      <c r="P49" s="203">
        <f>'Физика-11 2018 расклад'!O49</f>
        <v>0</v>
      </c>
      <c r="Q49" s="204"/>
      <c r="R49" s="204">
        <f>'Физика-11 2020 расклад'!O49</f>
        <v>0</v>
      </c>
      <c r="S49" s="206">
        <f>'Физика-11 2021 расклад'!O49</f>
        <v>0</v>
      </c>
      <c r="T49" s="207">
        <f>'Физика-11 2018 расклад'!P49</f>
        <v>0</v>
      </c>
      <c r="U49" s="208"/>
      <c r="V49" s="208">
        <f>'Физика-11 2020 расклад'!P49</f>
        <v>0</v>
      </c>
      <c r="W49" s="210">
        <f>'Физика-11 2021 расклад'!P49</f>
        <v>0</v>
      </c>
    </row>
    <row r="50" spans="1:23" s="1" customFormat="1" ht="15" customHeight="1" x14ac:dyDescent="0.25">
      <c r="A50" s="23">
        <v>2</v>
      </c>
      <c r="B50" s="47">
        <v>40030</v>
      </c>
      <c r="C50" s="211" t="s">
        <v>41</v>
      </c>
      <c r="D50" s="212">
        <f>'Физика-11 2018 расклад'!L50</f>
        <v>8</v>
      </c>
      <c r="E50" s="213">
        <f>'Физика-11 2019 расклад'!L50</f>
        <v>10</v>
      </c>
      <c r="F50" s="213">
        <f>'Физика-11 2020 расклад'!L50</f>
        <v>5</v>
      </c>
      <c r="G50" s="214">
        <f>'Физика-11 2021 расклад'!L50</f>
        <v>6</v>
      </c>
      <c r="H50" s="212">
        <f>'Физика-11 2018 расклад'!M50</f>
        <v>4</v>
      </c>
      <c r="I50" s="213">
        <f>'Физика-11 2019 расклад'!M50</f>
        <v>10</v>
      </c>
      <c r="J50" s="213"/>
      <c r="K50" s="215">
        <f>'Физика-11 2021 расклад'!M50</f>
        <v>1.0002000000000002</v>
      </c>
      <c r="L50" s="216">
        <f>'Физика-11 2018 расклад'!N50</f>
        <v>50</v>
      </c>
      <c r="M50" s="217">
        <f>'Физика-11 2019 расклад'!N50</f>
        <v>100</v>
      </c>
      <c r="N50" s="217"/>
      <c r="O50" s="218">
        <f>'Физика-11 2021 расклад'!N50</f>
        <v>16.670000000000002</v>
      </c>
      <c r="P50" s="212">
        <f>'Физика-11 2018 расклад'!O50</f>
        <v>0</v>
      </c>
      <c r="Q50" s="213">
        <f>'Физика-11 2019 расклад'!O50</f>
        <v>0</v>
      </c>
      <c r="R50" s="213">
        <f>'Физика-11 2020 расклад'!O50</f>
        <v>0</v>
      </c>
      <c r="S50" s="215">
        <f>'Физика-11 2021 расклад'!O50</f>
        <v>0</v>
      </c>
      <c r="T50" s="216">
        <f>'Физика-11 2018 расклад'!P50</f>
        <v>0</v>
      </c>
      <c r="U50" s="217">
        <f>'Физика-11 2019 расклад'!P50</f>
        <v>0</v>
      </c>
      <c r="V50" s="217">
        <f>'Физика-11 2020 расклад'!P50</f>
        <v>0</v>
      </c>
      <c r="W50" s="219">
        <f>'Физика-11 2021 расклад'!P50</f>
        <v>0</v>
      </c>
    </row>
    <row r="51" spans="1:23" s="1" customFormat="1" ht="15" customHeight="1" x14ac:dyDescent="0.25">
      <c r="A51" s="23">
        <v>3</v>
      </c>
      <c r="B51" s="47">
        <v>40410</v>
      </c>
      <c r="C51" s="211" t="s">
        <v>48</v>
      </c>
      <c r="D51" s="212">
        <f>'Физика-11 2018 расклад'!L51</f>
        <v>31</v>
      </c>
      <c r="E51" s="213">
        <f>'Физика-11 2019 расклад'!L51</f>
        <v>41</v>
      </c>
      <c r="F51" s="213">
        <f>'Физика-11 2020 расклад'!L51</f>
        <v>52</v>
      </c>
      <c r="G51" s="214">
        <f>'Физика-11 2021 расклад'!L51</f>
        <v>30</v>
      </c>
      <c r="H51" s="212">
        <f>'Физика-11 2018 расклад'!M51</f>
        <v>18.9999</v>
      </c>
      <c r="I51" s="213">
        <f>'Физика-11 2019 расклад'!M51</f>
        <v>26.9985</v>
      </c>
      <c r="J51" s="213"/>
      <c r="K51" s="215">
        <f>'Физика-11 2021 расклад'!M51</f>
        <v>14.001000000000001</v>
      </c>
      <c r="L51" s="216">
        <f>'Физика-11 2018 расклад'!N51</f>
        <v>61.29</v>
      </c>
      <c r="M51" s="217">
        <f>'Физика-11 2019 расклад'!N51</f>
        <v>65.849999999999994</v>
      </c>
      <c r="N51" s="217"/>
      <c r="O51" s="218">
        <f>'Физика-11 2021 расклад'!N51</f>
        <v>46.67</v>
      </c>
      <c r="P51" s="212">
        <f>'Физика-11 2018 расклад'!O51</f>
        <v>0</v>
      </c>
      <c r="Q51" s="213">
        <f>'Физика-11 2019 расклад'!O51</f>
        <v>2.0007999999999999</v>
      </c>
      <c r="R51" s="213">
        <f>'Физика-11 2020 расклад'!O51</f>
        <v>2.0020000000000002</v>
      </c>
      <c r="S51" s="215">
        <f>'Физика-11 2021 расклад'!O51</f>
        <v>0</v>
      </c>
      <c r="T51" s="216">
        <f>'Физика-11 2018 расклад'!P51</f>
        <v>0</v>
      </c>
      <c r="U51" s="217">
        <f>'Физика-11 2019 расклад'!P51</f>
        <v>4.88</v>
      </c>
      <c r="V51" s="217">
        <f>'Физика-11 2020 расклад'!P51</f>
        <v>3.85</v>
      </c>
      <c r="W51" s="219">
        <f>'Физика-11 2021 расклад'!P51</f>
        <v>0</v>
      </c>
    </row>
    <row r="52" spans="1:23" s="1" customFormat="1" ht="15" customHeight="1" x14ac:dyDescent="0.25">
      <c r="A52" s="23">
        <v>4</v>
      </c>
      <c r="B52" s="47">
        <v>40011</v>
      </c>
      <c r="C52" s="211" t="s">
        <v>40</v>
      </c>
      <c r="D52" s="212">
        <f>'Физика-11 2018 расклад'!L52</f>
        <v>22</v>
      </c>
      <c r="E52" s="213">
        <f>'Физика-11 2019 расклад'!L52</f>
        <v>32</v>
      </c>
      <c r="F52" s="213">
        <f>'Физика-11 2020 расклад'!L52</f>
        <v>18</v>
      </c>
      <c r="G52" s="214">
        <f>'Физика-11 2021 расклад'!L52</f>
        <v>26</v>
      </c>
      <c r="H52" s="212">
        <f>'Физика-11 2018 расклад'!M52</f>
        <v>5.0006000000000004</v>
      </c>
      <c r="I52" s="213"/>
      <c r="J52" s="213"/>
      <c r="K52" s="215">
        <f>'Физика-11 2021 расклад'!M52</f>
        <v>3.9988000000000001</v>
      </c>
      <c r="L52" s="216">
        <f>'Физика-11 2018 расклад'!N52</f>
        <v>22.73</v>
      </c>
      <c r="M52" s="217"/>
      <c r="N52" s="217"/>
      <c r="O52" s="218">
        <f>'Физика-11 2021 расклад'!N52</f>
        <v>15.38</v>
      </c>
      <c r="P52" s="212">
        <f>'Физика-11 2018 расклад'!O52</f>
        <v>0</v>
      </c>
      <c r="Q52" s="213"/>
      <c r="R52" s="213">
        <f>'Физика-11 2020 расклад'!O52</f>
        <v>0</v>
      </c>
      <c r="S52" s="215">
        <f>'Физика-11 2021 расклад'!O52</f>
        <v>3.0003999999999995</v>
      </c>
      <c r="T52" s="216">
        <f>'Физика-11 2018 расклад'!P52</f>
        <v>0</v>
      </c>
      <c r="U52" s="217"/>
      <c r="V52" s="217">
        <f>'Физика-11 2020 расклад'!P52</f>
        <v>0</v>
      </c>
      <c r="W52" s="219">
        <f>'Физика-11 2021 расклад'!P52</f>
        <v>11.54</v>
      </c>
    </row>
    <row r="53" spans="1:23" s="1" customFormat="1" ht="15" customHeight="1" x14ac:dyDescent="0.25">
      <c r="A53" s="23">
        <v>5</v>
      </c>
      <c r="B53" s="47">
        <v>40080</v>
      </c>
      <c r="C53" s="211" t="s">
        <v>96</v>
      </c>
      <c r="D53" s="212">
        <f>'Физика-11 2018 расклад'!L53</f>
        <v>10</v>
      </c>
      <c r="E53" s="213">
        <f>'Физика-11 2019 расклад'!L53</f>
        <v>10</v>
      </c>
      <c r="F53" s="213">
        <f>'Физика-11 2020 расклад'!L53</f>
        <v>7</v>
      </c>
      <c r="G53" s="214">
        <f>'Физика-11 2021 расклад'!L53</f>
        <v>13</v>
      </c>
      <c r="H53" s="212">
        <f>'Физика-11 2018 расклад'!M53</f>
        <v>0</v>
      </c>
      <c r="I53" s="213"/>
      <c r="J53" s="213"/>
      <c r="K53" s="215">
        <f>'Физика-11 2021 расклад'!M53</f>
        <v>0</v>
      </c>
      <c r="L53" s="216">
        <f>'Физика-11 2018 расклад'!N53</f>
        <v>0</v>
      </c>
      <c r="M53" s="217"/>
      <c r="N53" s="217"/>
      <c r="O53" s="218">
        <f>'Физика-11 2021 расклад'!N53</f>
        <v>0</v>
      </c>
      <c r="P53" s="212">
        <f>'Физика-11 2018 расклад'!O53</f>
        <v>0</v>
      </c>
      <c r="Q53" s="213"/>
      <c r="R53" s="213">
        <f>'Физика-11 2020 расклад'!O53</f>
        <v>0</v>
      </c>
      <c r="S53" s="215">
        <f>'Физика-11 2021 расклад'!O53</f>
        <v>0</v>
      </c>
      <c r="T53" s="216">
        <f>'Физика-11 2018 расклад'!P53</f>
        <v>0</v>
      </c>
      <c r="U53" s="217"/>
      <c r="V53" s="217">
        <f>'Физика-11 2020 расклад'!P53</f>
        <v>0</v>
      </c>
      <c r="W53" s="219">
        <f>'Физика-11 2021 расклад'!P53</f>
        <v>0</v>
      </c>
    </row>
    <row r="54" spans="1:23" s="1" customFormat="1" ht="15" customHeight="1" x14ac:dyDescent="0.25">
      <c r="A54" s="23">
        <v>6</v>
      </c>
      <c r="B54" s="47">
        <v>40100</v>
      </c>
      <c r="C54" s="211" t="s">
        <v>42</v>
      </c>
      <c r="D54" s="212">
        <f>'Физика-11 2018 расклад'!L54</f>
        <v>19</v>
      </c>
      <c r="E54" s="213">
        <f>'Физика-11 2019 расклад'!L54</f>
        <v>13</v>
      </c>
      <c r="F54" s="213">
        <f>'Физика-11 2020 расклад'!L54</f>
        <v>11</v>
      </c>
      <c r="G54" s="214">
        <f>'Физика-11 2021 расклад'!L54</f>
        <v>10</v>
      </c>
      <c r="H54" s="212">
        <f>'Физика-11 2018 расклад'!M54</f>
        <v>3.0000999999999998</v>
      </c>
      <c r="I54" s="213"/>
      <c r="J54" s="213"/>
      <c r="K54" s="215">
        <f>'Физика-11 2021 расклад'!M54</f>
        <v>1</v>
      </c>
      <c r="L54" s="216">
        <f>'Физика-11 2018 расклад'!N54</f>
        <v>15.79</v>
      </c>
      <c r="M54" s="217"/>
      <c r="N54" s="217"/>
      <c r="O54" s="218">
        <f>'Физика-11 2021 расклад'!N54</f>
        <v>10</v>
      </c>
      <c r="P54" s="212">
        <f>'Физика-11 2018 расклад'!O54</f>
        <v>0</v>
      </c>
      <c r="Q54" s="213"/>
      <c r="R54" s="213">
        <f>'Физика-11 2020 расклад'!O54</f>
        <v>0</v>
      </c>
      <c r="S54" s="215">
        <f>'Физика-11 2021 расклад'!O54</f>
        <v>0</v>
      </c>
      <c r="T54" s="216">
        <f>'Физика-11 2018 расклад'!P54</f>
        <v>0</v>
      </c>
      <c r="U54" s="217"/>
      <c r="V54" s="217">
        <f>'Физика-11 2020 расклад'!P54</f>
        <v>0</v>
      </c>
      <c r="W54" s="219">
        <f>'Физика-11 2021 расклад'!P54</f>
        <v>0</v>
      </c>
    </row>
    <row r="55" spans="1:23" s="1" customFormat="1" ht="15" customHeight="1" x14ac:dyDescent="0.25">
      <c r="A55" s="23">
        <v>7</v>
      </c>
      <c r="B55" s="47">
        <v>40020</v>
      </c>
      <c r="C55" s="211" t="s">
        <v>110</v>
      </c>
      <c r="D55" s="212">
        <f>'Физика-11 2018 расклад'!L55</f>
        <v>2</v>
      </c>
      <c r="E55" s="213">
        <f>'Физика-11 2019 расклад'!L55</f>
        <v>6</v>
      </c>
      <c r="F55" s="213">
        <f>'Физика-11 2020 расклад'!L55</f>
        <v>4</v>
      </c>
      <c r="G55" s="214">
        <f>'Физика-11 2021 расклад'!L55</f>
        <v>4</v>
      </c>
      <c r="H55" s="212">
        <f>'Физика-11 2018 расклад'!M55</f>
        <v>1</v>
      </c>
      <c r="I55" s="213"/>
      <c r="J55" s="213"/>
      <c r="K55" s="215">
        <f>'Физика-11 2021 расклад'!M55</f>
        <v>1</v>
      </c>
      <c r="L55" s="216">
        <f>'Физика-11 2018 расклад'!N55</f>
        <v>50</v>
      </c>
      <c r="M55" s="217"/>
      <c r="N55" s="217"/>
      <c r="O55" s="218">
        <f>'Физика-11 2021 расклад'!N55</f>
        <v>25</v>
      </c>
      <c r="P55" s="212">
        <f>'Физика-11 2018 расклад'!O55</f>
        <v>0</v>
      </c>
      <c r="Q55" s="213"/>
      <c r="R55" s="213">
        <f>'Физика-11 2020 расклад'!O55</f>
        <v>0</v>
      </c>
      <c r="S55" s="215">
        <f>'Физика-11 2021 расклад'!O55</f>
        <v>0</v>
      </c>
      <c r="T55" s="216">
        <f>'Физика-11 2018 расклад'!P55</f>
        <v>0</v>
      </c>
      <c r="U55" s="217"/>
      <c r="V55" s="217">
        <f>'Физика-11 2020 расклад'!P55</f>
        <v>0</v>
      </c>
      <c r="W55" s="219">
        <f>'Физика-11 2021 расклад'!P55</f>
        <v>0</v>
      </c>
    </row>
    <row r="56" spans="1:23" s="1" customFormat="1" ht="15" customHeight="1" x14ac:dyDescent="0.25">
      <c r="A56" s="23">
        <v>8</v>
      </c>
      <c r="B56" s="47">
        <v>40031</v>
      </c>
      <c r="C56" s="211" t="s">
        <v>113</v>
      </c>
      <c r="D56" s="212">
        <f>'Физика-11 2018 расклад'!L56</f>
        <v>8</v>
      </c>
      <c r="E56" s="213">
        <f>'Физика-11 2019 расклад'!L56</f>
        <v>1</v>
      </c>
      <c r="F56" s="213">
        <f>'Физика-11 2020 расклад'!L56</f>
        <v>2</v>
      </c>
      <c r="G56" s="214">
        <f>'Физика-11 2021 расклад'!L56</f>
        <v>3</v>
      </c>
      <c r="H56" s="212">
        <f>'Физика-11 2018 расклад'!M56</f>
        <v>0</v>
      </c>
      <c r="I56" s="213">
        <f>'Физика-11 2019 расклад'!M56</f>
        <v>1</v>
      </c>
      <c r="J56" s="213"/>
      <c r="K56" s="215">
        <f>'Физика-11 2021 расклад'!M56</f>
        <v>0</v>
      </c>
      <c r="L56" s="216">
        <f>'Физика-11 2018 расклад'!N56</f>
        <v>0</v>
      </c>
      <c r="M56" s="217">
        <f>'Физика-11 2019 расклад'!N56</f>
        <v>100</v>
      </c>
      <c r="N56" s="217"/>
      <c r="O56" s="218">
        <f>'Физика-11 2021 расклад'!N56</f>
        <v>0</v>
      </c>
      <c r="P56" s="212">
        <f>'Физика-11 2018 расклад'!O56</f>
        <v>1</v>
      </c>
      <c r="Q56" s="213">
        <f>'Физика-11 2019 расклад'!O56</f>
        <v>0</v>
      </c>
      <c r="R56" s="213">
        <f>'Физика-11 2020 расклад'!O56</f>
        <v>0</v>
      </c>
      <c r="S56" s="215">
        <f>'Физика-11 2021 расклад'!O56</f>
        <v>0</v>
      </c>
      <c r="T56" s="216">
        <f>'Физика-11 2018 расклад'!P56</f>
        <v>12.5</v>
      </c>
      <c r="U56" s="217">
        <f>'Физика-11 2019 расклад'!P56</f>
        <v>0</v>
      </c>
      <c r="V56" s="217">
        <f>'Физика-11 2020 расклад'!P56</f>
        <v>0</v>
      </c>
      <c r="W56" s="219">
        <f>'Физика-11 2021 расклад'!P56</f>
        <v>0</v>
      </c>
    </row>
    <row r="57" spans="1:23" s="1" customFormat="1" ht="15" customHeight="1" x14ac:dyDescent="0.25">
      <c r="A57" s="23">
        <v>9</v>
      </c>
      <c r="B57" s="47">
        <v>40210</v>
      </c>
      <c r="C57" s="211" t="s">
        <v>44</v>
      </c>
      <c r="D57" s="212">
        <f>'Физика-11 2018 расклад'!L57</f>
        <v>2</v>
      </c>
      <c r="E57" s="213">
        <f>'Физика-11 2019 расклад'!L57</f>
        <v>1</v>
      </c>
      <c r="F57" s="213">
        <f>'Физика-11 2020 расклад'!L57</f>
        <v>5</v>
      </c>
      <c r="G57" s="214" t="s">
        <v>134</v>
      </c>
      <c r="H57" s="212">
        <f>'Физика-11 2018 расклад'!M57</f>
        <v>0</v>
      </c>
      <c r="I57" s="213">
        <f>'Физика-11 2019 расклад'!M57</f>
        <v>0</v>
      </c>
      <c r="J57" s="213"/>
      <c r="K57" s="215" t="s">
        <v>134</v>
      </c>
      <c r="L57" s="216">
        <f>'Физика-11 2018 расклад'!N57</f>
        <v>0</v>
      </c>
      <c r="M57" s="217">
        <f>'Физика-11 2019 расклад'!N57</f>
        <v>0</v>
      </c>
      <c r="N57" s="217"/>
      <c r="O57" s="218" t="s">
        <v>134</v>
      </c>
      <c r="P57" s="212">
        <f>'Физика-11 2018 расклад'!O57</f>
        <v>1</v>
      </c>
      <c r="Q57" s="213">
        <f>'Физика-11 2019 расклад'!O57</f>
        <v>0</v>
      </c>
      <c r="R57" s="213">
        <f>'Физика-11 2020 расклад'!O57</f>
        <v>2</v>
      </c>
      <c r="S57" s="215" t="s">
        <v>134</v>
      </c>
      <c r="T57" s="216">
        <f>'Физика-11 2018 расклад'!P57</f>
        <v>50</v>
      </c>
      <c r="U57" s="217">
        <f>'Физика-11 2019 расклад'!P57</f>
        <v>0</v>
      </c>
      <c r="V57" s="217">
        <f>'Физика-11 2020 расклад'!P57</f>
        <v>40</v>
      </c>
      <c r="W57" s="219" t="s">
        <v>134</v>
      </c>
    </row>
    <row r="58" spans="1:23" s="1" customFormat="1" ht="15" customHeight="1" x14ac:dyDescent="0.25">
      <c r="A58" s="23">
        <v>10</v>
      </c>
      <c r="B58" s="47">
        <v>40300</v>
      </c>
      <c r="C58" s="211" t="s">
        <v>45</v>
      </c>
      <c r="D58" s="212" t="s">
        <v>134</v>
      </c>
      <c r="E58" s="213">
        <f>'Физика-11 2019 расклад'!L58</f>
        <v>1</v>
      </c>
      <c r="F58" s="213">
        <f>'Физика-11 2020 расклад'!L58</f>
        <v>2</v>
      </c>
      <c r="G58" s="214">
        <f>'Физика-11 2021 расклад'!L58</f>
        <v>2</v>
      </c>
      <c r="H58" s="212" t="s">
        <v>134</v>
      </c>
      <c r="I58" s="213">
        <f>'Физика-11 2019 расклад'!M58</f>
        <v>0</v>
      </c>
      <c r="J58" s="213"/>
      <c r="K58" s="215">
        <f>'Физика-11 2021 расклад'!M58</f>
        <v>0</v>
      </c>
      <c r="L58" s="216" t="s">
        <v>134</v>
      </c>
      <c r="M58" s="217">
        <f>'Физика-11 2019 расклад'!N58</f>
        <v>0</v>
      </c>
      <c r="N58" s="217"/>
      <c r="O58" s="218">
        <f>'Физика-11 2021 расклад'!N58</f>
        <v>0</v>
      </c>
      <c r="P58" s="212" t="s">
        <v>134</v>
      </c>
      <c r="Q58" s="213">
        <f>'Физика-11 2019 расклад'!O58</f>
        <v>0</v>
      </c>
      <c r="R58" s="213">
        <f>'Физика-11 2020 расклад'!O58</f>
        <v>0</v>
      </c>
      <c r="S58" s="215">
        <f>'Физика-11 2021 расклад'!O58</f>
        <v>1</v>
      </c>
      <c r="T58" s="216" t="s">
        <v>134</v>
      </c>
      <c r="U58" s="217">
        <f>'Физика-11 2019 расклад'!P58</f>
        <v>0</v>
      </c>
      <c r="V58" s="217">
        <f>'Физика-11 2020 расклад'!P58</f>
        <v>0</v>
      </c>
      <c r="W58" s="219">
        <f>'Физика-11 2021 расклад'!P58</f>
        <v>50</v>
      </c>
    </row>
    <row r="59" spans="1:23" s="1" customFormat="1" ht="15" customHeight="1" x14ac:dyDescent="0.25">
      <c r="A59" s="23">
        <v>11</v>
      </c>
      <c r="B59" s="47">
        <v>40360</v>
      </c>
      <c r="C59" s="211" t="s">
        <v>46</v>
      </c>
      <c r="D59" s="212">
        <f>'Физика-11 2018 расклад'!L59</f>
        <v>3</v>
      </c>
      <c r="E59" s="213">
        <f>'Физика-11 2019 расклад'!L59</f>
        <v>4</v>
      </c>
      <c r="F59" s="213" t="s">
        <v>134</v>
      </c>
      <c r="G59" s="214" t="s">
        <v>134</v>
      </c>
      <c r="H59" s="212">
        <f>'Физика-11 2018 расклад'!M59</f>
        <v>0</v>
      </c>
      <c r="I59" s="213"/>
      <c r="J59" s="213"/>
      <c r="K59" s="215" t="s">
        <v>134</v>
      </c>
      <c r="L59" s="216">
        <f>'Физика-11 2018 расклад'!N59</f>
        <v>0</v>
      </c>
      <c r="M59" s="217"/>
      <c r="N59" s="217"/>
      <c r="O59" s="218" t="s">
        <v>134</v>
      </c>
      <c r="P59" s="212">
        <f>'Физика-11 2018 расклад'!O59</f>
        <v>0</v>
      </c>
      <c r="Q59" s="213"/>
      <c r="R59" s="213" t="s">
        <v>134</v>
      </c>
      <c r="S59" s="215" t="s">
        <v>134</v>
      </c>
      <c r="T59" s="216">
        <f>'Физика-11 2018 расклад'!P59</f>
        <v>0</v>
      </c>
      <c r="U59" s="217"/>
      <c r="V59" s="217" t="s">
        <v>134</v>
      </c>
      <c r="W59" s="219" t="s">
        <v>134</v>
      </c>
    </row>
    <row r="60" spans="1:23" s="1" customFormat="1" ht="15" customHeight="1" x14ac:dyDescent="0.25">
      <c r="A60" s="23">
        <v>12</v>
      </c>
      <c r="B60" s="47">
        <v>40390</v>
      </c>
      <c r="C60" s="211" t="s">
        <v>47</v>
      </c>
      <c r="D60" s="212">
        <f>'Физика-11 2018 расклад'!L60</f>
        <v>1</v>
      </c>
      <c r="E60" s="213" t="s">
        <v>134</v>
      </c>
      <c r="F60" s="213" t="s">
        <v>134</v>
      </c>
      <c r="G60" s="214" t="s">
        <v>134</v>
      </c>
      <c r="H60" s="212">
        <f>'Физика-11 2018 расклад'!M60</f>
        <v>0</v>
      </c>
      <c r="I60" s="213"/>
      <c r="J60" s="213"/>
      <c r="K60" s="215" t="s">
        <v>134</v>
      </c>
      <c r="L60" s="216">
        <f>'Физика-11 2018 расклад'!N60</f>
        <v>0</v>
      </c>
      <c r="M60" s="217"/>
      <c r="N60" s="217"/>
      <c r="O60" s="218" t="s">
        <v>134</v>
      </c>
      <c r="P60" s="212">
        <f>'Физика-11 2018 расклад'!O60</f>
        <v>0</v>
      </c>
      <c r="Q60" s="213"/>
      <c r="R60" s="213" t="s">
        <v>134</v>
      </c>
      <c r="S60" s="215" t="s">
        <v>134</v>
      </c>
      <c r="T60" s="216">
        <f>'Физика-11 2018 расклад'!P60</f>
        <v>0</v>
      </c>
      <c r="U60" s="217"/>
      <c r="V60" s="217" t="s">
        <v>134</v>
      </c>
      <c r="W60" s="219" t="s">
        <v>134</v>
      </c>
    </row>
    <row r="61" spans="1:23" s="1" customFormat="1" ht="15" customHeight="1" x14ac:dyDescent="0.25">
      <c r="A61" s="23">
        <v>13</v>
      </c>
      <c r="B61" s="47">
        <v>40720</v>
      </c>
      <c r="C61" s="211" t="s">
        <v>109</v>
      </c>
      <c r="D61" s="212">
        <f>'Физика-11 2018 расклад'!L61</f>
        <v>6</v>
      </c>
      <c r="E61" s="213">
        <f>'Физика-11 2019 расклад'!L61</f>
        <v>17</v>
      </c>
      <c r="F61" s="213">
        <f>'Физика-11 2020 расклад'!L61</f>
        <v>8</v>
      </c>
      <c r="G61" s="214">
        <f>'Физика-11 2021 расклад'!L61</f>
        <v>10</v>
      </c>
      <c r="H61" s="212">
        <f>'Физика-11 2018 расклад'!M61</f>
        <v>4.9998000000000005</v>
      </c>
      <c r="I61" s="213"/>
      <c r="J61" s="213"/>
      <c r="K61" s="215">
        <f>'Физика-11 2021 расклад'!M61</f>
        <v>2</v>
      </c>
      <c r="L61" s="216">
        <f>'Физика-11 2018 расклад'!N61</f>
        <v>83.33</v>
      </c>
      <c r="M61" s="217"/>
      <c r="N61" s="217"/>
      <c r="O61" s="218">
        <f>'Физика-11 2021 расклад'!N61</f>
        <v>20</v>
      </c>
      <c r="P61" s="212">
        <f>'Физика-11 2018 расклад'!O61</f>
        <v>0</v>
      </c>
      <c r="Q61" s="213"/>
      <c r="R61" s="213">
        <f>'Физика-11 2020 расклад'!O61</f>
        <v>0</v>
      </c>
      <c r="S61" s="215">
        <f>'Физика-11 2021 расклад'!O61</f>
        <v>0</v>
      </c>
      <c r="T61" s="216">
        <f>'Физика-11 2018 расклад'!P61</f>
        <v>0</v>
      </c>
      <c r="U61" s="217"/>
      <c r="V61" s="217">
        <f>'Физика-11 2020 расклад'!P61</f>
        <v>0</v>
      </c>
      <c r="W61" s="219">
        <f>'Физика-11 2021 расклад'!P61</f>
        <v>0</v>
      </c>
    </row>
    <row r="62" spans="1:23" s="1" customFormat="1" ht="15" customHeight="1" x14ac:dyDescent="0.25">
      <c r="A62" s="23">
        <v>14</v>
      </c>
      <c r="B62" s="47">
        <v>40730</v>
      </c>
      <c r="C62" s="211" t="s">
        <v>49</v>
      </c>
      <c r="D62" s="212" t="s">
        <v>134</v>
      </c>
      <c r="E62" s="213" t="s">
        <v>134</v>
      </c>
      <c r="F62" s="213" t="s">
        <v>134</v>
      </c>
      <c r="G62" s="214" t="s">
        <v>134</v>
      </c>
      <c r="H62" s="212" t="s">
        <v>134</v>
      </c>
      <c r="I62" s="213"/>
      <c r="J62" s="213"/>
      <c r="K62" s="215" t="s">
        <v>134</v>
      </c>
      <c r="L62" s="216" t="s">
        <v>134</v>
      </c>
      <c r="M62" s="217"/>
      <c r="N62" s="217"/>
      <c r="O62" s="218" t="s">
        <v>134</v>
      </c>
      <c r="P62" s="212" t="s">
        <v>134</v>
      </c>
      <c r="Q62" s="213"/>
      <c r="R62" s="213" t="s">
        <v>134</v>
      </c>
      <c r="S62" s="215" t="s">
        <v>134</v>
      </c>
      <c r="T62" s="216" t="s">
        <v>134</v>
      </c>
      <c r="U62" s="217"/>
      <c r="V62" s="217" t="s">
        <v>134</v>
      </c>
      <c r="W62" s="219" t="s">
        <v>134</v>
      </c>
    </row>
    <row r="63" spans="1:23" s="1" customFormat="1" ht="15" customHeight="1" x14ac:dyDescent="0.25">
      <c r="A63" s="23">
        <v>15</v>
      </c>
      <c r="B63" s="47">
        <v>40820</v>
      </c>
      <c r="C63" s="211" t="s">
        <v>50</v>
      </c>
      <c r="D63" s="212">
        <f>'Физика-11 2018 расклад'!L63</f>
        <v>7</v>
      </c>
      <c r="E63" s="213">
        <f>'Физика-11 2019 расклад'!L63</f>
        <v>4</v>
      </c>
      <c r="F63" s="213">
        <f>'Физика-11 2020 расклад'!L63</f>
        <v>5</v>
      </c>
      <c r="G63" s="214">
        <f>'Физика-11 2021 расклад'!L63</f>
        <v>9</v>
      </c>
      <c r="H63" s="212">
        <f>'Физика-11 2018 расклад'!M63</f>
        <v>1.9999</v>
      </c>
      <c r="I63" s="213"/>
      <c r="J63" s="213"/>
      <c r="K63" s="215">
        <f>'Физика-11 2021 расклад'!M63</f>
        <v>0.9998999999999999</v>
      </c>
      <c r="L63" s="216">
        <f>'Физика-11 2018 расклад'!N63</f>
        <v>28.57</v>
      </c>
      <c r="M63" s="217"/>
      <c r="N63" s="217"/>
      <c r="O63" s="218">
        <f>'Физика-11 2021 расклад'!N63</f>
        <v>11.11</v>
      </c>
      <c r="P63" s="212">
        <f>'Физика-11 2018 расклад'!O63</f>
        <v>0</v>
      </c>
      <c r="Q63" s="213"/>
      <c r="R63" s="213">
        <f>'Физика-11 2020 расклад'!O63</f>
        <v>0</v>
      </c>
      <c r="S63" s="215">
        <f>'Физика-11 2021 расклад'!O63</f>
        <v>0.9998999999999999</v>
      </c>
      <c r="T63" s="216">
        <f>'Физика-11 2018 расклад'!P63</f>
        <v>0</v>
      </c>
      <c r="U63" s="217"/>
      <c r="V63" s="217">
        <f>'Физика-11 2020 расклад'!P63</f>
        <v>0</v>
      </c>
      <c r="W63" s="219">
        <f>'Физика-11 2021 расклад'!P63</f>
        <v>11.11</v>
      </c>
    </row>
    <row r="64" spans="1:23" s="1" customFormat="1" ht="15" customHeight="1" x14ac:dyDescent="0.25">
      <c r="A64" s="23">
        <v>16</v>
      </c>
      <c r="B64" s="47">
        <v>40840</v>
      </c>
      <c r="C64" s="211" t="s">
        <v>51</v>
      </c>
      <c r="D64" s="212">
        <f>'Физика-11 2018 расклад'!L64</f>
        <v>2</v>
      </c>
      <c r="E64" s="213">
        <f>'Физика-11 2019 расклад'!L64</f>
        <v>5</v>
      </c>
      <c r="F64" s="213">
        <f>'Физика-11 2020 расклад'!L64</f>
        <v>2</v>
      </c>
      <c r="G64" s="214">
        <f>'Физика-11 2021 расклад'!L64</f>
        <v>3</v>
      </c>
      <c r="H64" s="212">
        <f>'Физика-11 2018 расклад'!M64</f>
        <v>0</v>
      </c>
      <c r="I64" s="213"/>
      <c r="J64" s="213"/>
      <c r="K64" s="215">
        <f>'Физика-11 2021 расклад'!M64</f>
        <v>0</v>
      </c>
      <c r="L64" s="216">
        <f>'Физика-11 2018 расклад'!N64</f>
        <v>0</v>
      </c>
      <c r="M64" s="217"/>
      <c r="N64" s="217"/>
      <c r="O64" s="218">
        <f>'Физика-11 2021 расклад'!N64</f>
        <v>0</v>
      </c>
      <c r="P64" s="212">
        <f>'Физика-11 2018 расклад'!O64</f>
        <v>0</v>
      </c>
      <c r="Q64" s="213"/>
      <c r="R64" s="213">
        <f>'Физика-11 2020 расклад'!O64</f>
        <v>0</v>
      </c>
      <c r="S64" s="215">
        <f>'Физика-11 2021 расклад'!O64</f>
        <v>0</v>
      </c>
      <c r="T64" s="216">
        <f>'Физика-11 2018 расклад'!P64</f>
        <v>0</v>
      </c>
      <c r="U64" s="217"/>
      <c r="V64" s="217">
        <f>'Физика-11 2020 расклад'!P64</f>
        <v>0</v>
      </c>
      <c r="W64" s="219">
        <f>'Физика-11 2021 расклад'!P64</f>
        <v>0</v>
      </c>
    </row>
    <row r="65" spans="1:23" s="1" customFormat="1" ht="15" customHeight="1" x14ac:dyDescent="0.25">
      <c r="A65" s="23">
        <v>17</v>
      </c>
      <c r="B65" s="47">
        <v>40950</v>
      </c>
      <c r="C65" s="211" t="s">
        <v>52</v>
      </c>
      <c r="D65" s="212">
        <f>'Физика-11 2018 расклад'!L65</f>
        <v>6</v>
      </c>
      <c r="E65" s="213">
        <f>'Физика-11 2019 расклад'!L65</f>
        <v>1</v>
      </c>
      <c r="F65" s="213">
        <f>'Физика-11 2020 расклад'!L65</f>
        <v>4</v>
      </c>
      <c r="G65" s="214">
        <f>'Физика-11 2021 расклад'!L65</f>
        <v>3</v>
      </c>
      <c r="H65" s="212">
        <f>'Физика-11 2018 расклад'!M65</f>
        <v>1.0002000000000002</v>
      </c>
      <c r="I65" s="213">
        <f>'Физика-11 2019 расклад'!M65</f>
        <v>0</v>
      </c>
      <c r="J65" s="213"/>
      <c r="K65" s="215">
        <f>'Физика-11 2021 расклад'!M65</f>
        <v>0</v>
      </c>
      <c r="L65" s="216">
        <f>'Физика-11 2018 расклад'!N65</f>
        <v>16.670000000000002</v>
      </c>
      <c r="M65" s="217">
        <f>'Физика-11 2019 расклад'!N65</f>
        <v>0</v>
      </c>
      <c r="N65" s="217"/>
      <c r="O65" s="218">
        <f>'Физика-11 2021 расклад'!N65</f>
        <v>0</v>
      </c>
      <c r="P65" s="212">
        <f>'Физика-11 2018 расклад'!O65</f>
        <v>0</v>
      </c>
      <c r="Q65" s="213">
        <f>'Физика-11 2019 расклад'!O65</f>
        <v>0</v>
      </c>
      <c r="R65" s="213">
        <f>'Физика-11 2020 расклад'!O65</f>
        <v>0</v>
      </c>
      <c r="S65" s="215">
        <f>'Физика-11 2021 расклад'!O65</f>
        <v>0</v>
      </c>
      <c r="T65" s="216">
        <f>'Физика-11 2018 расклад'!P65</f>
        <v>0</v>
      </c>
      <c r="U65" s="217">
        <f>'Физика-11 2019 расклад'!P65</f>
        <v>0</v>
      </c>
      <c r="V65" s="217">
        <f>'Физика-11 2020 расклад'!P65</f>
        <v>0</v>
      </c>
      <c r="W65" s="219">
        <f>'Физика-11 2021 расклад'!P65</f>
        <v>0</v>
      </c>
    </row>
    <row r="66" spans="1:23" s="1" customFormat="1" ht="15" customHeight="1" x14ac:dyDescent="0.25">
      <c r="A66" s="23">
        <v>18</v>
      </c>
      <c r="B66" s="49">
        <v>40990</v>
      </c>
      <c r="C66" s="220" t="s">
        <v>53</v>
      </c>
      <c r="D66" s="212">
        <f>'Физика-11 2018 расклад'!L66</f>
        <v>18</v>
      </c>
      <c r="E66" s="213">
        <f>'Физика-11 2019 расклад'!L66</f>
        <v>9</v>
      </c>
      <c r="F66" s="213">
        <f>'Физика-11 2020 расклад'!L66</f>
        <v>12</v>
      </c>
      <c r="G66" s="214">
        <f>'Физика-11 2021 расклад'!L66</f>
        <v>12</v>
      </c>
      <c r="H66" s="212">
        <f>'Физика-11 2018 расклад'!M66</f>
        <v>5.0004</v>
      </c>
      <c r="I66" s="213"/>
      <c r="J66" s="213"/>
      <c r="K66" s="215">
        <f>'Физика-11 2021 расклад'!M66</f>
        <v>1.9992000000000001</v>
      </c>
      <c r="L66" s="216">
        <f>'Физика-11 2018 расклад'!N66</f>
        <v>27.78</v>
      </c>
      <c r="M66" s="217"/>
      <c r="N66" s="217"/>
      <c r="O66" s="218">
        <f>'Физика-11 2021 расклад'!N66</f>
        <v>16.66</v>
      </c>
      <c r="P66" s="212">
        <f>'Физика-11 2018 расклад'!O66</f>
        <v>0</v>
      </c>
      <c r="Q66" s="213"/>
      <c r="R66" s="213">
        <f>'Физика-11 2020 расклад'!O66</f>
        <v>0.99960000000000004</v>
      </c>
      <c r="S66" s="215">
        <f>'Физика-11 2021 расклад'!O66</f>
        <v>0.99960000000000004</v>
      </c>
      <c r="T66" s="216">
        <f>'Физика-11 2018 расклад'!P66</f>
        <v>0</v>
      </c>
      <c r="U66" s="217"/>
      <c r="V66" s="217">
        <f>'Физика-11 2020 расклад'!P66</f>
        <v>8.33</v>
      </c>
      <c r="W66" s="219">
        <f>'Физика-11 2021 расклад'!P66</f>
        <v>8.33</v>
      </c>
    </row>
    <row r="67" spans="1:23" s="1" customFormat="1" ht="15" customHeight="1" thickBot="1" x14ac:dyDescent="0.3">
      <c r="A67" s="24">
        <v>19</v>
      </c>
      <c r="B67" s="47">
        <v>40133</v>
      </c>
      <c r="C67" s="211" t="s">
        <v>43</v>
      </c>
      <c r="D67" s="222" t="s">
        <v>134</v>
      </c>
      <c r="E67" s="223">
        <f>'Физика-11 2019 расклад'!L67</f>
        <v>1</v>
      </c>
      <c r="F67" s="223">
        <f>'Физика-11 2020 расклад'!L67</f>
        <v>1</v>
      </c>
      <c r="G67" s="224">
        <f>'Физика-11 2021 расклад'!L67</f>
        <v>3</v>
      </c>
      <c r="H67" s="222" t="s">
        <v>134</v>
      </c>
      <c r="I67" s="223">
        <f>'Физика-11 2019 расклад'!M67</f>
        <v>0</v>
      </c>
      <c r="J67" s="223"/>
      <c r="K67" s="225">
        <f>'Физика-11 2021 расклад'!M67</f>
        <v>0</v>
      </c>
      <c r="L67" s="226" t="s">
        <v>134</v>
      </c>
      <c r="M67" s="227">
        <f>'Физика-11 2019 расклад'!N67</f>
        <v>0</v>
      </c>
      <c r="N67" s="227"/>
      <c r="O67" s="228">
        <f>'Физика-11 2021 расклад'!N67</f>
        <v>0</v>
      </c>
      <c r="P67" s="222" t="s">
        <v>134</v>
      </c>
      <c r="Q67" s="223">
        <f>'Физика-11 2019 расклад'!O67</f>
        <v>0</v>
      </c>
      <c r="R67" s="223">
        <f>'Физика-11 2020 расклад'!O67</f>
        <v>0</v>
      </c>
      <c r="S67" s="225">
        <f>'Физика-11 2021 расклад'!O67</f>
        <v>0.9998999999999999</v>
      </c>
      <c r="T67" s="226" t="s">
        <v>134</v>
      </c>
      <c r="U67" s="227">
        <f>'Физика-11 2019 расклад'!P67</f>
        <v>0</v>
      </c>
      <c r="V67" s="227">
        <f>'Физика-11 2020 расклад'!P67</f>
        <v>0</v>
      </c>
      <c r="W67" s="229">
        <f>'Физика-11 2021 расклад'!P67</f>
        <v>33.33</v>
      </c>
    </row>
    <row r="68" spans="1:23" s="1" customFormat="1" ht="15" customHeight="1" thickBot="1" x14ac:dyDescent="0.3">
      <c r="A68" s="35"/>
      <c r="B68" s="50"/>
      <c r="C68" s="230" t="s">
        <v>105</v>
      </c>
      <c r="D68" s="184">
        <f>'Физика-11 2018 расклад'!L68</f>
        <v>82</v>
      </c>
      <c r="E68" s="185">
        <f>'Физика-11 2019 расклад'!L68</f>
        <v>97</v>
      </c>
      <c r="F68" s="185">
        <f>'Физика-11 2020 расклад'!L68</f>
        <v>86</v>
      </c>
      <c r="G68" s="186">
        <f>'Физика-11 2021 расклад'!L68</f>
        <v>83</v>
      </c>
      <c r="H68" s="184">
        <f>'Физика-11 2018 расклад'!M68</f>
        <v>11.000799999999998</v>
      </c>
      <c r="I68" s="185">
        <f>'Физика-11 2019 расклад'!M68</f>
        <v>0</v>
      </c>
      <c r="J68" s="185">
        <f>'Физика-11 2020 расклад'!M68</f>
        <v>0</v>
      </c>
      <c r="K68" s="187">
        <f>'Физика-11 2021 расклад'!M68</f>
        <v>11.9992</v>
      </c>
      <c r="L68" s="188">
        <f>'Физика-11 2018 расклад'!N68</f>
        <v>14.604166666666668</v>
      </c>
      <c r="M68" s="189">
        <f>'Физика-11 2019 расклад'!N68</f>
        <v>13.4</v>
      </c>
      <c r="N68" s="189">
        <f>'Физика-11 2020 расклад'!N68</f>
        <v>0</v>
      </c>
      <c r="O68" s="190">
        <f>'Физика-11 2021 расклад'!N68</f>
        <v>15.15090909090909</v>
      </c>
      <c r="P68" s="184">
        <f>'Физика-11 2018 расклад'!O68</f>
        <v>2.0002000000000004</v>
      </c>
      <c r="Q68" s="185">
        <f>'Физика-11 2019 расклад'!O68</f>
        <v>0</v>
      </c>
      <c r="R68" s="185">
        <f>'Физика-11 2020 расклад'!O68</f>
        <v>4.9996999999999998</v>
      </c>
      <c r="S68" s="187">
        <f>'Физика-11 2021 расклад'!O68</f>
        <v>7.0003000000000011</v>
      </c>
      <c r="T68" s="188">
        <f>'Физика-11 2018 расклад'!P68</f>
        <v>3.0558333333333336</v>
      </c>
      <c r="U68" s="189">
        <f>'Физика-11 2019 расклад'!P68</f>
        <v>0</v>
      </c>
      <c r="V68" s="189">
        <f>'Физика-11 2020 расклад'!P68</f>
        <v>6.3291666666666657</v>
      </c>
      <c r="W68" s="191">
        <f>'Физика-11 2021 расклад'!P68</f>
        <v>9.1490909090909085</v>
      </c>
    </row>
    <row r="69" spans="1:23" s="1" customFormat="1" ht="15" customHeight="1" x14ac:dyDescent="0.25">
      <c r="A69" s="16">
        <v>1</v>
      </c>
      <c r="B69" s="47">
        <v>50040</v>
      </c>
      <c r="C69" s="211" t="s">
        <v>54</v>
      </c>
      <c r="D69" s="203">
        <f>'Физика-11 2018 расклад'!L69</f>
        <v>12</v>
      </c>
      <c r="E69" s="204">
        <f>'Физика-11 2019 расклад'!L69</f>
        <v>9</v>
      </c>
      <c r="F69" s="204">
        <f>'Физика-11 2020 расклад'!L69</f>
        <v>12</v>
      </c>
      <c r="G69" s="205">
        <f>'Физика-11 2021 расклад'!L69</f>
        <v>15</v>
      </c>
      <c r="H69" s="203">
        <f>'Физика-11 2018 расклад'!M69</f>
        <v>3</v>
      </c>
      <c r="I69" s="204"/>
      <c r="J69" s="204"/>
      <c r="K69" s="206">
        <f>'Физика-11 2021 расклад'!M69</f>
        <v>4.9995000000000003</v>
      </c>
      <c r="L69" s="207">
        <f>'Физика-11 2018 расклад'!N69</f>
        <v>25</v>
      </c>
      <c r="M69" s="208"/>
      <c r="N69" s="208"/>
      <c r="O69" s="209">
        <f>'Физика-11 2021 расклад'!N69</f>
        <v>33.33</v>
      </c>
      <c r="P69" s="203">
        <f>'Физика-11 2018 расклад'!O69</f>
        <v>0</v>
      </c>
      <c r="Q69" s="204"/>
      <c r="R69" s="204">
        <f>'Физика-11 2020 расклад'!O69</f>
        <v>0</v>
      </c>
      <c r="S69" s="206">
        <f>'Физика-11 2021 расклад'!O69</f>
        <v>0</v>
      </c>
      <c r="T69" s="207">
        <f>'Физика-11 2018 расклад'!P69</f>
        <v>0</v>
      </c>
      <c r="U69" s="208"/>
      <c r="V69" s="208">
        <f>'Физика-11 2020 расклад'!P69</f>
        <v>0</v>
      </c>
      <c r="W69" s="210">
        <f>'Физика-11 2021 расклад'!P69</f>
        <v>0</v>
      </c>
    </row>
    <row r="70" spans="1:23" s="1" customFormat="1" ht="15" customHeight="1" x14ac:dyDescent="0.25">
      <c r="A70" s="11">
        <v>2</v>
      </c>
      <c r="B70" s="47">
        <v>50003</v>
      </c>
      <c r="C70" s="211" t="s">
        <v>97</v>
      </c>
      <c r="D70" s="212">
        <f>'Физика-11 2018 расклад'!L70</f>
        <v>10</v>
      </c>
      <c r="E70" s="213">
        <f>'Физика-11 2019 расклад'!L70</f>
        <v>23</v>
      </c>
      <c r="F70" s="213">
        <f>'Физика-11 2020 расклад'!L70</f>
        <v>18</v>
      </c>
      <c r="G70" s="214">
        <f>'Физика-11 2021 расклад'!L70</f>
        <v>6</v>
      </c>
      <c r="H70" s="212">
        <f>'Физика-11 2018 расклад'!M70</f>
        <v>1</v>
      </c>
      <c r="I70" s="213"/>
      <c r="J70" s="213"/>
      <c r="K70" s="215">
        <f>'Физика-11 2021 расклад'!M70</f>
        <v>0</v>
      </c>
      <c r="L70" s="216">
        <f>'Физика-11 2018 расклад'!N70</f>
        <v>10</v>
      </c>
      <c r="M70" s="217"/>
      <c r="N70" s="217"/>
      <c r="O70" s="218">
        <f>'Физика-11 2021 расклад'!N70</f>
        <v>0</v>
      </c>
      <c r="P70" s="212">
        <f>'Физика-11 2018 расклад'!O70</f>
        <v>0</v>
      </c>
      <c r="Q70" s="213"/>
      <c r="R70" s="213">
        <f>'Физика-11 2020 расклад'!O70</f>
        <v>0</v>
      </c>
      <c r="S70" s="215">
        <f>'Физика-11 2021 расклад'!O70</f>
        <v>1.0002000000000002</v>
      </c>
      <c r="T70" s="216">
        <f>'Физика-11 2018 расклад'!P70</f>
        <v>0</v>
      </c>
      <c r="U70" s="217"/>
      <c r="V70" s="217">
        <f>'Физика-11 2020 расклад'!P70</f>
        <v>0</v>
      </c>
      <c r="W70" s="219">
        <f>'Физика-11 2021 расклад'!P70</f>
        <v>16.670000000000002</v>
      </c>
    </row>
    <row r="71" spans="1:23" s="1" customFormat="1" ht="15" customHeight="1" x14ac:dyDescent="0.25">
      <c r="A71" s="11">
        <v>3</v>
      </c>
      <c r="B71" s="47">
        <v>50060</v>
      </c>
      <c r="C71" s="211" t="s">
        <v>56</v>
      </c>
      <c r="D71" s="212">
        <f>'Физика-11 2018 расклад'!L71</f>
        <v>5</v>
      </c>
      <c r="E71" s="213">
        <f>'Физика-11 2019 расклад'!L71</f>
        <v>4</v>
      </c>
      <c r="F71" s="213">
        <f>'Физика-11 2020 расклад'!L71</f>
        <v>12</v>
      </c>
      <c r="G71" s="214">
        <f>'Физика-11 2021 расклад'!L71</f>
        <v>8</v>
      </c>
      <c r="H71" s="212">
        <f>'Физика-11 2018 расклад'!M71</f>
        <v>0</v>
      </c>
      <c r="I71" s="213"/>
      <c r="J71" s="213"/>
      <c r="K71" s="215">
        <f>'Физика-11 2021 расклад'!M71</f>
        <v>0</v>
      </c>
      <c r="L71" s="216">
        <f>'Физика-11 2018 расклад'!N71</f>
        <v>0</v>
      </c>
      <c r="M71" s="217"/>
      <c r="N71" s="217"/>
      <c r="O71" s="218">
        <f>'Физика-11 2021 расклад'!N71</f>
        <v>0</v>
      </c>
      <c r="P71" s="212">
        <f>'Физика-11 2018 расклад'!O71</f>
        <v>0</v>
      </c>
      <c r="Q71" s="213"/>
      <c r="R71" s="213">
        <f>'Физика-11 2020 расклад'!O71</f>
        <v>0.99960000000000004</v>
      </c>
      <c r="S71" s="215">
        <f>'Физика-11 2021 расклад'!O71</f>
        <v>0</v>
      </c>
      <c r="T71" s="216">
        <f>'Физика-11 2018 расклад'!P71</f>
        <v>0</v>
      </c>
      <c r="U71" s="217"/>
      <c r="V71" s="217">
        <f>'Физика-11 2020 расклад'!P71</f>
        <v>8.33</v>
      </c>
      <c r="W71" s="219">
        <f>'Физика-11 2021 расклад'!P71</f>
        <v>0</v>
      </c>
    </row>
    <row r="72" spans="1:23" s="1" customFormat="1" ht="15" customHeight="1" x14ac:dyDescent="0.25">
      <c r="A72" s="11">
        <v>4</v>
      </c>
      <c r="B72" s="53">
        <v>50170</v>
      </c>
      <c r="C72" s="211" t="s">
        <v>57</v>
      </c>
      <c r="D72" s="212">
        <f>'Физика-11 2018 расклад'!L72</f>
        <v>6</v>
      </c>
      <c r="E72" s="213">
        <f>'Физика-11 2019 расклад'!L72</f>
        <v>5</v>
      </c>
      <c r="F72" s="213">
        <f>'Физика-11 2020 расклад'!L72</f>
        <v>4</v>
      </c>
      <c r="G72" s="214">
        <f>'Физика-11 2021 расклад'!L72</f>
        <v>2</v>
      </c>
      <c r="H72" s="212">
        <f>'Физика-11 2018 расклад'!M72</f>
        <v>0</v>
      </c>
      <c r="I72" s="213"/>
      <c r="J72" s="213"/>
      <c r="K72" s="215">
        <f>'Физика-11 2021 расклад'!M72</f>
        <v>1</v>
      </c>
      <c r="L72" s="216">
        <f>'Физика-11 2018 расклад'!N72</f>
        <v>0</v>
      </c>
      <c r="M72" s="217"/>
      <c r="N72" s="217"/>
      <c r="O72" s="218">
        <f>'Физика-11 2021 расклад'!N72</f>
        <v>50</v>
      </c>
      <c r="P72" s="212">
        <f>'Физика-11 2018 расклад'!O72</f>
        <v>0</v>
      </c>
      <c r="Q72" s="213"/>
      <c r="R72" s="213">
        <f>'Физика-11 2020 расклад'!O72</f>
        <v>0</v>
      </c>
      <c r="S72" s="215">
        <f>'Физика-11 2021 расклад'!O72</f>
        <v>0</v>
      </c>
      <c r="T72" s="216">
        <f>'Физика-11 2018 расклад'!P72</f>
        <v>0</v>
      </c>
      <c r="U72" s="217"/>
      <c r="V72" s="217">
        <f>'Физика-11 2020 расклад'!P72</f>
        <v>0</v>
      </c>
      <c r="W72" s="219">
        <f>'Физика-11 2021 расклад'!P72</f>
        <v>0</v>
      </c>
    </row>
    <row r="73" spans="1:23" s="1" customFormat="1" ht="15" customHeight="1" x14ac:dyDescent="0.25">
      <c r="A73" s="11">
        <v>5</v>
      </c>
      <c r="B73" s="47">
        <v>50230</v>
      </c>
      <c r="C73" s="211" t="s">
        <v>58</v>
      </c>
      <c r="D73" s="212">
        <f>'Физика-11 2018 расклад'!L73</f>
        <v>5</v>
      </c>
      <c r="E73" s="213">
        <f>'Физика-11 2019 расклад'!L73</f>
        <v>10</v>
      </c>
      <c r="F73" s="213">
        <f>'Физика-11 2020 расклад'!L73</f>
        <v>5</v>
      </c>
      <c r="G73" s="214">
        <f>'Физика-11 2021 расклад'!L73</f>
        <v>10</v>
      </c>
      <c r="H73" s="212">
        <f>'Физика-11 2018 расклад'!M73</f>
        <v>1</v>
      </c>
      <c r="I73" s="213"/>
      <c r="J73" s="213"/>
      <c r="K73" s="215">
        <f>'Физика-11 2021 расклад'!M73</f>
        <v>1</v>
      </c>
      <c r="L73" s="216">
        <f>'Физика-11 2018 расклад'!N73</f>
        <v>20</v>
      </c>
      <c r="M73" s="217"/>
      <c r="N73" s="217"/>
      <c r="O73" s="218">
        <f>'Физика-11 2021 расклад'!N73</f>
        <v>10</v>
      </c>
      <c r="P73" s="212">
        <f>'Физика-11 2018 расклад'!O73</f>
        <v>0</v>
      </c>
      <c r="Q73" s="213"/>
      <c r="R73" s="213">
        <f>'Физика-11 2020 расклад'!O73</f>
        <v>0</v>
      </c>
      <c r="S73" s="215">
        <f>'Физика-11 2021 расклад'!O73</f>
        <v>1</v>
      </c>
      <c r="T73" s="216">
        <f>'Физика-11 2018 расклад'!P73</f>
        <v>0</v>
      </c>
      <c r="U73" s="217"/>
      <c r="V73" s="217">
        <f>'Физика-11 2020 расклад'!P73</f>
        <v>0</v>
      </c>
      <c r="W73" s="219">
        <f>'Физика-11 2021 расклад'!P73</f>
        <v>10</v>
      </c>
    </row>
    <row r="74" spans="1:23" s="1" customFormat="1" ht="15" customHeight="1" x14ac:dyDescent="0.25">
      <c r="A74" s="11">
        <v>6</v>
      </c>
      <c r="B74" s="47">
        <v>50340</v>
      </c>
      <c r="C74" s="211" t="s">
        <v>59</v>
      </c>
      <c r="D74" s="212">
        <f>'Физика-11 2018 расклад'!L74</f>
        <v>4</v>
      </c>
      <c r="E74" s="213">
        <f>'Физика-11 2019 расклад'!L74</f>
        <v>8</v>
      </c>
      <c r="F74" s="213">
        <f>'Физика-11 2020 расклад'!L74</f>
        <v>6</v>
      </c>
      <c r="G74" s="214">
        <f>'Физика-11 2021 расклад'!L74</f>
        <v>5</v>
      </c>
      <c r="H74" s="212">
        <f>'Физика-11 2018 расклад'!M74</f>
        <v>1</v>
      </c>
      <c r="I74" s="213"/>
      <c r="J74" s="213"/>
      <c r="K74" s="215">
        <f>'Физика-11 2021 расклад'!M74</f>
        <v>1</v>
      </c>
      <c r="L74" s="216">
        <f>'Физика-11 2018 расклад'!N74</f>
        <v>25</v>
      </c>
      <c r="M74" s="217"/>
      <c r="N74" s="217"/>
      <c r="O74" s="218">
        <f>'Физика-11 2021 расклад'!N74</f>
        <v>20</v>
      </c>
      <c r="P74" s="212">
        <f>'Физика-11 2018 расклад'!O74</f>
        <v>0</v>
      </c>
      <c r="Q74" s="213"/>
      <c r="R74" s="213">
        <f>'Физика-11 2020 расклад'!O74</f>
        <v>1.9997999999999998</v>
      </c>
      <c r="S74" s="215">
        <f>'Физика-11 2021 расклад'!O74</f>
        <v>1</v>
      </c>
      <c r="T74" s="216">
        <f>'Физика-11 2018 расклад'!P74</f>
        <v>0</v>
      </c>
      <c r="U74" s="217"/>
      <c r="V74" s="217">
        <f>'Физика-11 2020 расклад'!P74</f>
        <v>33.33</v>
      </c>
      <c r="W74" s="219">
        <f>'Физика-11 2021 расклад'!P74</f>
        <v>20</v>
      </c>
    </row>
    <row r="75" spans="1:23" s="1" customFormat="1" ht="15" customHeight="1" x14ac:dyDescent="0.25">
      <c r="A75" s="11">
        <v>7</v>
      </c>
      <c r="B75" s="47">
        <v>50420</v>
      </c>
      <c r="C75" s="211" t="s">
        <v>60</v>
      </c>
      <c r="D75" s="212">
        <f>'Физика-11 2018 расклад'!L75</f>
        <v>4</v>
      </c>
      <c r="E75" s="213">
        <f>'Физика-11 2019 расклад'!L75</f>
        <v>4</v>
      </c>
      <c r="F75" s="213">
        <f>'Физика-11 2020 расклад'!L75</f>
        <v>5</v>
      </c>
      <c r="G75" s="214">
        <f>'Физика-11 2021 расклад'!L75</f>
        <v>9</v>
      </c>
      <c r="H75" s="212">
        <f>'Физика-11 2018 расклад'!M75</f>
        <v>2</v>
      </c>
      <c r="I75" s="213"/>
      <c r="J75" s="213"/>
      <c r="K75" s="215">
        <f>'Физика-11 2021 расклад'!M75</f>
        <v>2.9996999999999998</v>
      </c>
      <c r="L75" s="216">
        <f>'Физика-11 2018 расклад'!N75</f>
        <v>50</v>
      </c>
      <c r="M75" s="217"/>
      <c r="N75" s="217"/>
      <c r="O75" s="218">
        <f>'Физика-11 2021 расклад'!N75</f>
        <v>33.33</v>
      </c>
      <c r="P75" s="212">
        <f>'Физика-11 2018 расклад'!O75</f>
        <v>0</v>
      </c>
      <c r="Q75" s="213"/>
      <c r="R75" s="213">
        <f>'Физика-11 2020 расклад'!O75</f>
        <v>0</v>
      </c>
      <c r="S75" s="215">
        <f>'Физика-11 2021 расклад'!O75</f>
        <v>0</v>
      </c>
      <c r="T75" s="216">
        <f>'Физика-11 2018 расклад'!P75</f>
        <v>0</v>
      </c>
      <c r="U75" s="217"/>
      <c r="V75" s="217">
        <f>'Физика-11 2020 расклад'!P75</f>
        <v>0</v>
      </c>
      <c r="W75" s="219">
        <f>'Физика-11 2021 расклад'!P75</f>
        <v>0</v>
      </c>
    </row>
    <row r="76" spans="1:23" s="1" customFormat="1" ht="15" customHeight="1" x14ac:dyDescent="0.25">
      <c r="A76" s="11">
        <v>8</v>
      </c>
      <c r="B76" s="47">
        <v>50450</v>
      </c>
      <c r="C76" s="211" t="s">
        <v>61</v>
      </c>
      <c r="D76" s="212">
        <f>'Физика-11 2018 расклад'!L76</f>
        <v>6</v>
      </c>
      <c r="E76" s="213">
        <f>'Физика-11 2019 расклад'!L76</f>
        <v>12</v>
      </c>
      <c r="F76" s="213">
        <f>'Физика-11 2020 расклад'!L76</f>
        <v>5</v>
      </c>
      <c r="G76" s="214">
        <f>'Физика-11 2021 расклад'!L76</f>
        <v>5</v>
      </c>
      <c r="H76" s="212">
        <f>'Физика-11 2018 расклад'!M76</f>
        <v>1.0002000000000002</v>
      </c>
      <c r="I76" s="213"/>
      <c r="J76" s="213"/>
      <c r="K76" s="215">
        <f>'Физика-11 2021 расклад'!M76</f>
        <v>1</v>
      </c>
      <c r="L76" s="216">
        <f>'Физика-11 2018 расклад'!N76</f>
        <v>16.670000000000002</v>
      </c>
      <c r="M76" s="217"/>
      <c r="N76" s="217"/>
      <c r="O76" s="218">
        <f>'Физика-11 2021 расклад'!N76</f>
        <v>20</v>
      </c>
      <c r="P76" s="212">
        <f>'Физика-11 2018 расклад'!O76</f>
        <v>1.0002000000000002</v>
      </c>
      <c r="Q76" s="213"/>
      <c r="R76" s="213">
        <f>'Физика-11 2020 расклад'!O76</f>
        <v>1</v>
      </c>
      <c r="S76" s="215">
        <f>'Физика-11 2021 расклад'!O76</f>
        <v>0</v>
      </c>
      <c r="T76" s="216">
        <f>'Физика-11 2018 расклад'!P76</f>
        <v>16.670000000000002</v>
      </c>
      <c r="U76" s="217"/>
      <c r="V76" s="217">
        <f>'Физика-11 2020 расклад'!P76</f>
        <v>20</v>
      </c>
      <c r="W76" s="219">
        <f>'Физика-11 2021 расклад'!P76</f>
        <v>0</v>
      </c>
    </row>
    <row r="77" spans="1:23" s="1" customFormat="1" ht="15" customHeight="1" x14ac:dyDescent="0.25">
      <c r="A77" s="11">
        <v>9</v>
      </c>
      <c r="B77" s="47">
        <v>50620</v>
      </c>
      <c r="C77" s="211" t="s">
        <v>62</v>
      </c>
      <c r="D77" s="212">
        <f>'Физика-11 2018 расклад'!L77</f>
        <v>5</v>
      </c>
      <c r="E77" s="213">
        <f>'Физика-11 2019 расклад'!L77</f>
        <v>2</v>
      </c>
      <c r="F77" s="213">
        <f>'Физика-11 2020 расклад'!L77</f>
        <v>1</v>
      </c>
      <c r="G77" s="214">
        <f>'Физика-11 2021 расклад'!L77</f>
        <v>0</v>
      </c>
      <c r="H77" s="212">
        <f>'Физика-11 2018 расклад'!M77</f>
        <v>0</v>
      </c>
      <c r="I77" s="213">
        <f>'Физика-11 2019 расклад'!M77</f>
        <v>0</v>
      </c>
      <c r="J77" s="213"/>
      <c r="K77" s="215">
        <f>'Физика-11 2021 расклад'!M77</f>
        <v>0</v>
      </c>
      <c r="L77" s="216">
        <f>'Физика-11 2018 расклад'!N77</f>
        <v>0</v>
      </c>
      <c r="M77" s="217">
        <f>'Физика-11 2019 расклад'!N77</f>
        <v>0</v>
      </c>
      <c r="N77" s="217"/>
      <c r="O77" s="218">
        <f>'Физика-11 2021 расклад'!N77</f>
        <v>0</v>
      </c>
      <c r="P77" s="212">
        <f>'Физика-11 2018 расклад'!O77</f>
        <v>1</v>
      </c>
      <c r="Q77" s="213">
        <f>'Физика-11 2019 расклад'!O77</f>
        <v>0</v>
      </c>
      <c r="R77" s="213">
        <f>'Физика-11 2020 расклад'!O77</f>
        <v>0</v>
      </c>
      <c r="S77" s="215">
        <f>'Физика-11 2021 расклад'!O77</f>
        <v>0</v>
      </c>
      <c r="T77" s="216">
        <f>'Физика-11 2018 расклад'!P77</f>
        <v>20</v>
      </c>
      <c r="U77" s="217">
        <f>'Физика-11 2019 расклад'!P77</f>
        <v>0</v>
      </c>
      <c r="V77" s="217">
        <f>'Физика-11 2020 расклад'!P77</f>
        <v>0</v>
      </c>
      <c r="W77" s="219">
        <f>'Физика-11 2021 расклад'!P77</f>
        <v>0</v>
      </c>
    </row>
    <row r="78" spans="1:23" s="1" customFormat="1" ht="15" customHeight="1" x14ac:dyDescent="0.25">
      <c r="A78" s="11">
        <v>10</v>
      </c>
      <c r="B78" s="47">
        <v>50760</v>
      </c>
      <c r="C78" s="211" t="s">
        <v>63</v>
      </c>
      <c r="D78" s="212">
        <f>'Физика-11 2018 расклад'!L78</f>
        <v>7</v>
      </c>
      <c r="E78" s="213">
        <f>'Физика-11 2019 расклад'!L78</f>
        <v>2</v>
      </c>
      <c r="F78" s="213">
        <f>'Физика-11 2020 расклад'!L78</f>
        <v>7</v>
      </c>
      <c r="G78" s="214">
        <f>'Физика-11 2021 расклад'!L78</f>
        <v>9</v>
      </c>
      <c r="H78" s="212">
        <f>'Физика-11 2018 расклад'!M78</f>
        <v>1.0003</v>
      </c>
      <c r="I78" s="213">
        <f>'Физика-11 2019 расклад'!M78</f>
        <v>0</v>
      </c>
      <c r="J78" s="213"/>
      <c r="K78" s="215">
        <f>'Физика-11 2021 расклад'!M78</f>
        <v>0</v>
      </c>
      <c r="L78" s="216">
        <f>'Физика-11 2018 расклад'!N78</f>
        <v>14.29</v>
      </c>
      <c r="M78" s="217">
        <f>'Физика-11 2019 расклад'!N78</f>
        <v>0</v>
      </c>
      <c r="N78" s="217"/>
      <c r="O78" s="218">
        <f>'Физика-11 2021 расклад'!N78</f>
        <v>0</v>
      </c>
      <c r="P78" s="212">
        <f>'Физика-11 2018 расклад'!O78</f>
        <v>0</v>
      </c>
      <c r="Q78" s="213">
        <f>'Физика-11 2019 расклад'!O78</f>
        <v>0</v>
      </c>
      <c r="R78" s="213">
        <f>'Физика-11 2020 расклад'!O78</f>
        <v>1.0003</v>
      </c>
      <c r="S78" s="215">
        <f>'Физика-11 2021 расклад'!O78</f>
        <v>0.9998999999999999</v>
      </c>
      <c r="T78" s="216">
        <f>'Физика-11 2018 расклад'!P78</f>
        <v>0</v>
      </c>
      <c r="U78" s="217">
        <f>'Физика-11 2019 расклад'!P78</f>
        <v>0</v>
      </c>
      <c r="V78" s="217">
        <f>'Физика-11 2020 расклад'!P78</f>
        <v>14.29</v>
      </c>
      <c r="W78" s="219">
        <f>'Физика-11 2021 расклад'!P78</f>
        <v>11.11</v>
      </c>
    </row>
    <row r="79" spans="1:23" s="1" customFormat="1" ht="15" customHeight="1" x14ac:dyDescent="0.25">
      <c r="A79" s="11">
        <v>11</v>
      </c>
      <c r="B79" s="47">
        <v>50780</v>
      </c>
      <c r="C79" s="211" t="s">
        <v>64</v>
      </c>
      <c r="D79" s="212" t="s">
        <v>134</v>
      </c>
      <c r="E79" s="213">
        <f>'Физика-11 2019 расклад'!L79</f>
        <v>3</v>
      </c>
      <c r="F79" s="213" t="s">
        <v>134</v>
      </c>
      <c r="G79" s="214" t="s">
        <v>134</v>
      </c>
      <c r="H79" s="212" t="s">
        <v>134</v>
      </c>
      <c r="I79" s="213"/>
      <c r="J79" s="213"/>
      <c r="K79" s="215" t="s">
        <v>134</v>
      </c>
      <c r="L79" s="216" t="s">
        <v>134</v>
      </c>
      <c r="M79" s="217"/>
      <c r="N79" s="217"/>
      <c r="O79" s="218" t="s">
        <v>134</v>
      </c>
      <c r="P79" s="212" t="s">
        <v>134</v>
      </c>
      <c r="Q79" s="213"/>
      <c r="R79" s="213" t="s">
        <v>134</v>
      </c>
      <c r="S79" s="215" t="s">
        <v>134</v>
      </c>
      <c r="T79" s="216" t="s">
        <v>134</v>
      </c>
      <c r="U79" s="217"/>
      <c r="V79" s="217" t="s">
        <v>134</v>
      </c>
      <c r="W79" s="219" t="s">
        <v>134</v>
      </c>
    </row>
    <row r="80" spans="1:23" s="1" customFormat="1" ht="15" customHeight="1" x14ac:dyDescent="0.25">
      <c r="A80" s="11">
        <v>12</v>
      </c>
      <c r="B80" s="47">
        <v>50930</v>
      </c>
      <c r="C80" s="211" t="s">
        <v>65</v>
      </c>
      <c r="D80" s="212">
        <f>'Физика-11 2018 расклад'!L80</f>
        <v>11</v>
      </c>
      <c r="E80" s="213">
        <f>'Физика-11 2019 расклад'!L80</f>
        <v>7</v>
      </c>
      <c r="F80" s="213">
        <f>'Физика-11 2020 расклад'!L80</f>
        <v>6</v>
      </c>
      <c r="G80" s="214">
        <f>'Физика-11 2021 расклад'!L80</f>
        <v>7</v>
      </c>
      <c r="H80" s="212">
        <f>'Физика-11 2018 расклад'!M80</f>
        <v>0</v>
      </c>
      <c r="I80" s="213"/>
      <c r="J80" s="213"/>
      <c r="K80" s="215">
        <f>'Физика-11 2021 расклад'!M80</f>
        <v>0</v>
      </c>
      <c r="L80" s="216">
        <f>'Физика-11 2018 расклад'!N80</f>
        <v>0</v>
      </c>
      <c r="M80" s="217"/>
      <c r="N80" s="217"/>
      <c r="O80" s="218">
        <f>'Физика-11 2021 расклад'!N80</f>
        <v>0</v>
      </c>
      <c r="P80" s="212">
        <f>'Физика-11 2018 расклад'!O80</f>
        <v>0</v>
      </c>
      <c r="Q80" s="213"/>
      <c r="R80" s="213">
        <f>'Физика-11 2020 расклад'!O80</f>
        <v>0</v>
      </c>
      <c r="S80" s="215">
        <f>'Физика-11 2021 расклад'!O80</f>
        <v>3.0002</v>
      </c>
      <c r="T80" s="216">
        <f>'Физика-11 2018 расклад'!P80</f>
        <v>0</v>
      </c>
      <c r="U80" s="217"/>
      <c r="V80" s="217">
        <f>'Физика-11 2020 расклад'!P80</f>
        <v>0</v>
      </c>
      <c r="W80" s="219">
        <f>'Физика-11 2021 расклад'!P80</f>
        <v>42.86</v>
      </c>
    </row>
    <row r="81" spans="1:23" s="1" customFormat="1" ht="15" customHeight="1" x14ac:dyDescent="0.25">
      <c r="A81" s="15">
        <v>13</v>
      </c>
      <c r="B81" s="49">
        <v>51370</v>
      </c>
      <c r="C81" s="220" t="s">
        <v>66</v>
      </c>
      <c r="D81" s="212">
        <f>'Физика-11 2018 расклад'!L81</f>
        <v>7</v>
      </c>
      <c r="E81" s="213">
        <f>'Физика-11 2019 расклад'!L81</f>
        <v>8</v>
      </c>
      <c r="F81" s="213">
        <f>'Физика-11 2020 расклад'!L81</f>
        <v>5</v>
      </c>
      <c r="G81" s="214">
        <f>'Физика-11 2021 расклад'!L81</f>
        <v>7</v>
      </c>
      <c r="H81" s="212">
        <f>'Физика-11 2018 расклад'!M81</f>
        <v>1.0003</v>
      </c>
      <c r="I81" s="213"/>
      <c r="J81" s="213"/>
      <c r="K81" s="215">
        <f>'Физика-11 2021 расклад'!M81</f>
        <v>0</v>
      </c>
      <c r="L81" s="216">
        <f>'Физика-11 2018 расклад'!N81</f>
        <v>14.29</v>
      </c>
      <c r="M81" s="217"/>
      <c r="N81" s="217"/>
      <c r="O81" s="218">
        <f>'Физика-11 2021 расклад'!N81</f>
        <v>0</v>
      </c>
      <c r="P81" s="212">
        <f>'Физика-11 2018 расклад'!O81</f>
        <v>0</v>
      </c>
      <c r="Q81" s="213"/>
      <c r="R81" s="213">
        <f>'Физика-11 2020 расклад'!O81</f>
        <v>0</v>
      </c>
      <c r="S81" s="215">
        <f>'Физика-11 2021 расклад'!O81</f>
        <v>0</v>
      </c>
      <c r="T81" s="216">
        <f>'Физика-11 2018 расклад'!P81</f>
        <v>0</v>
      </c>
      <c r="U81" s="217"/>
      <c r="V81" s="217">
        <f>'Физика-11 2020 расклад'!P81</f>
        <v>0</v>
      </c>
      <c r="W81" s="219">
        <f>'Физика-11 2021 расклад'!P81</f>
        <v>0</v>
      </c>
    </row>
    <row r="82" spans="1:23" s="1" customFormat="1" ht="15" customHeight="1" thickBot="1" x14ac:dyDescent="0.3">
      <c r="A82" s="15">
        <v>14</v>
      </c>
      <c r="B82" s="49">
        <v>51580</v>
      </c>
      <c r="C82" s="220" t="s">
        <v>124</v>
      </c>
      <c r="D82" s="222" t="s">
        <v>134</v>
      </c>
      <c r="E82" s="223" t="s">
        <v>134</v>
      </c>
      <c r="F82" s="223" t="s">
        <v>134</v>
      </c>
      <c r="G82" s="224" t="s">
        <v>134</v>
      </c>
      <c r="H82" s="222" t="s">
        <v>134</v>
      </c>
      <c r="I82" s="223" t="s">
        <v>134</v>
      </c>
      <c r="J82" s="223" t="s">
        <v>134</v>
      </c>
      <c r="K82" s="225" t="s">
        <v>134</v>
      </c>
      <c r="L82" s="226" t="s">
        <v>134</v>
      </c>
      <c r="M82" s="227" t="s">
        <v>134</v>
      </c>
      <c r="N82" s="227" t="s">
        <v>134</v>
      </c>
      <c r="O82" s="228" t="s">
        <v>134</v>
      </c>
      <c r="P82" s="222" t="s">
        <v>134</v>
      </c>
      <c r="Q82" s="223" t="s">
        <v>134</v>
      </c>
      <c r="R82" s="223" t="s">
        <v>134</v>
      </c>
      <c r="S82" s="225" t="s">
        <v>134</v>
      </c>
      <c r="T82" s="226" t="s">
        <v>134</v>
      </c>
      <c r="U82" s="227" t="s">
        <v>134</v>
      </c>
      <c r="V82" s="227" t="s">
        <v>134</v>
      </c>
      <c r="W82" s="229" t="s">
        <v>134</v>
      </c>
    </row>
    <row r="83" spans="1:23" s="1" customFormat="1" ht="15" customHeight="1" thickBot="1" x14ac:dyDescent="0.3">
      <c r="A83" s="35"/>
      <c r="B83" s="50"/>
      <c r="C83" s="230" t="s">
        <v>106</v>
      </c>
      <c r="D83" s="184">
        <f>'Физика-11 2018 расклад'!L83</f>
        <v>303</v>
      </c>
      <c r="E83" s="185">
        <f>'Физика-11 2019 расклад'!L83</f>
        <v>322</v>
      </c>
      <c r="F83" s="185">
        <f>'Физика-11 2020 расклад'!L83</f>
        <v>344</v>
      </c>
      <c r="G83" s="186">
        <f>'Физика-11 2021 расклад'!L83</f>
        <v>324</v>
      </c>
      <c r="H83" s="184">
        <f>'Физика-11 2018 расклад'!M83</f>
        <v>61.997199999999999</v>
      </c>
      <c r="I83" s="185">
        <f>'Физика-11 2019 расклад'!M83</f>
        <v>6.0016000000000007</v>
      </c>
      <c r="J83" s="185">
        <f>'Физика-11 2020 расклад'!M83</f>
        <v>0</v>
      </c>
      <c r="K83" s="187">
        <f>'Физика-11 2021 расклад'!M83</f>
        <v>52.9998</v>
      </c>
      <c r="L83" s="188">
        <f>'Физика-11 2018 расклад'!N83</f>
        <v>16.173571428571428</v>
      </c>
      <c r="M83" s="189">
        <f>'Физика-11 2019 расклад'!N83</f>
        <v>23.91</v>
      </c>
      <c r="N83" s="189">
        <f>'Физика-11 2020 расклад'!N83</f>
        <v>0</v>
      </c>
      <c r="O83" s="190">
        <f>'Физика-11 2021 расклад'!N83</f>
        <v>12.365357142857142</v>
      </c>
      <c r="P83" s="184">
        <f>'Физика-11 2018 расклад'!O83</f>
        <v>10.9992</v>
      </c>
      <c r="Q83" s="185">
        <f>'Физика-11 2019 расклад'!O83</f>
        <v>16.003399999999999</v>
      </c>
      <c r="R83" s="185">
        <f>'Физика-11 2020 расклад'!O83</f>
        <v>19.002499999999998</v>
      </c>
      <c r="S83" s="187">
        <f>'Физика-11 2021 расклад'!O83</f>
        <v>18.000399999999999</v>
      </c>
      <c r="T83" s="188">
        <f>'Физика-11 2018 расклад'!P83</f>
        <v>6.6635714285714283</v>
      </c>
      <c r="U83" s="189">
        <f>'Физика-11 2019 расклад'!P83</f>
        <v>4.97</v>
      </c>
      <c r="V83" s="189">
        <f>'Физика-11 2020 расклад'!P83</f>
        <v>4.5371428571428565</v>
      </c>
      <c r="W83" s="191">
        <f>'Физика-11 2021 расклад'!P83</f>
        <v>6.9332142857142847</v>
      </c>
    </row>
    <row r="84" spans="1:23" s="1" customFormat="1" ht="15" customHeight="1" x14ac:dyDescent="0.25">
      <c r="A84" s="58">
        <v>1</v>
      </c>
      <c r="B84" s="52">
        <v>60010</v>
      </c>
      <c r="C84" s="211" t="s">
        <v>68</v>
      </c>
      <c r="D84" s="203">
        <f>'Физика-11 2018 расклад'!L84</f>
        <v>18</v>
      </c>
      <c r="E84" s="204">
        <f>'Физика-11 2019 расклад'!L84</f>
        <v>15</v>
      </c>
      <c r="F84" s="204">
        <f>'Физика-11 2020 расклад'!L84</f>
        <v>14</v>
      </c>
      <c r="G84" s="205">
        <f>'Физика-11 2021 расклад'!L84</f>
        <v>9</v>
      </c>
      <c r="H84" s="203">
        <f>'Физика-11 2018 расклад'!M84</f>
        <v>0</v>
      </c>
      <c r="I84" s="204"/>
      <c r="J84" s="204"/>
      <c r="K84" s="206">
        <f>'Физика-11 2021 расклад'!M84</f>
        <v>2.9996999999999998</v>
      </c>
      <c r="L84" s="207">
        <f>'Физика-11 2018 расклад'!N84</f>
        <v>0</v>
      </c>
      <c r="M84" s="208"/>
      <c r="N84" s="208"/>
      <c r="O84" s="209">
        <f>'Физика-11 2021 расклад'!N84</f>
        <v>33.33</v>
      </c>
      <c r="P84" s="203">
        <f>'Физика-11 2018 расклад'!O84</f>
        <v>1.9997999999999998</v>
      </c>
      <c r="Q84" s="204"/>
      <c r="R84" s="204">
        <f>'Физика-11 2020 расклад'!O84</f>
        <v>2.0005999999999999</v>
      </c>
      <c r="S84" s="206">
        <f>'Физика-11 2021 расклад'!O84</f>
        <v>0</v>
      </c>
      <c r="T84" s="207">
        <f>'Физика-11 2018 расклад'!P84</f>
        <v>11.11</v>
      </c>
      <c r="U84" s="208"/>
      <c r="V84" s="208">
        <f>'Физика-11 2020 расклад'!P84</f>
        <v>14.29</v>
      </c>
      <c r="W84" s="210">
        <f>'Физика-11 2021 расклад'!P84</f>
        <v>0</v>
      </c>
    </row>
    <row r="85" spans="1:23" s="1" customFormat="1" ht="15" customHeight="1" x14ac:dyDescent="0.25">
      <c r="A85" s="23">
        <v>2</v>
      </c>
      <c r="B85" s="47">
        <v>60020</v>
      </c>
      <c r="C85" s="211" t="s">
        <v>69</v>
      </c>
      <c r="D85" s="212">
        <f>'Физика-11 2018 расклад'!L85</f>
        <v>2</v>
      </c>
      <c r="E85" s="213" t="s">
        <v>134</v>
      </c>
      <c r="F85" s="213" t="s">
        <v>134</v>
      </c>
      <c r="G85" s="214" t="s">
        <v>134</v>
      </c>
      <c r="H85" s="212">
        <f>'Физика-11 2018 расклад'!M85</f>
        <v>0</v>
      </c>
      <c r="I85" s="213"/>
      <c r="J85" s="213"/>
      <c r="K85" s="215" t="s">
        <v>134</v>
      </c>
      <c r="L85" s="216">
        <f>'Физика-11 2018 расклад'!N85</f>
        <v>0</v>
      </c>
      <c r="M85" s="217"/>
      <c r="N85" s="217"/>
      <c r="O85" s="218" t="s">
        <v>134</v>
      </c>
      <c r="P85" s="212">
        <f>'Физика-11 2018 расклад'!O85</f>
        <v>0</v>
      </c>
      <c r="Q85" s="213"/>
      <c r="R85" s="213" t="s">
        <v>134</v>
      </c>
      <c r="S85" s="215" t="s">
        <v>134</v>
      </c>
      <c r="T85" s="216">
        <f>'Физика-11 2018 расклад'!P85</f>
        <v>0</v>
      </c>
      <c r="U85" s="217"/>
      <c r="V85" s="217" t="s">
        <v>134</v>
      </c>
      <c r="W85" s="219" t="s">
        <v>134</v>
      </c>
    </row>
    <row r="86" spans="1:23" s="1" customFormat="1" ht="15" customHeight="1" x14ac:dyDescent="0.25">
      <c r="A86" s="23">
        <v>3</v>
      </c>
      <c r="B86" s="47">
        <v>60050</v>
      </c>
      <c r="C86" s="211" t="s">
        <v>70</v>
      </c>
      <c r="D86" s="212">
        <f>'Физика-11 2018 расклад'!L86</f>
        <v>19</v>
      </c>
      <c r="E86" s="213">
        <f>'Физика-11 2019 расклад'!L86</f>
        <v>16</v>
      </c>
      <c r="F86" s="213">
        <f>'Физика-11 2020 расклад'!L86</f>
        <v>16</v>
      </c>
      <c r="G86" s="214">
        <f>'Физика-11 2021 расклад'!L86</f>
        <v>16</v>
      </c>
      <c r="H86" s="212">
        <f>'Физика-11 2018 расклад'!M86</f>
        <v>1.9987999999999999</v>
      </c>
      <c r="I86" s="213"/>
      <c r="J86" s="213"/>
      <c r="K86" s="215">
        <f>'Физика-11 2021 расклад'!M86</f>
        <v>5</v>
      </c>
      <c r="L86" s="216">
        <f>'Физика-11 2018 расклад'!N86</f>
        <v>10.52</v>
      </c>
      <c r="M86" s="217"/>
      <c r="N86" s="217"/>
      <c r="O86" s="218">
        <f>'Физика-11 2021 расклад'!N86</f>
        <v>31.25</v>
      </c>
      <c r="P86" s="212">
        <f>'Физика-11 2018 расклад'!O86</f>
        <v>0</v>
      </c>
      <c r="Q86" s="213"/>
      <c r="R86" s="213">
        <f>'Физика-11 2020 расклад'!O86</f>
        <v>2</v>
      </c>
      <c r="S86" s="215">
        <f>'Физика-11 2021 расклад'!O86</f>
        <v>0</v>
      </c>
      <c r="T86" s="216">
        <f>'Физика-11 2018 расклад'!P86</f>
        <v>0</v>
      </c>
      <c r="U86" s="217"/>
      <c r="V86" s="217">
        <f>'Физика-11 2020 расклад'!P86</f>
        <v>12.5</v>
      </c>
      <c r="W86" s="219">
        <f>'Физика-11 2021 расклад'!P86</f>
        <v>0</v>
      </c>
    </row>
    <row r="87" spans="1:23" s="1" customFormat="1" ht="15" customHeight="1" x14ac:dyDescent="0.25">
      <c r="A87" s="23">
        <v>4</v>
      </c>
      <c r="B87" s="47">
        <v>60070</v>
      </c>
      <c r="C87" s="211" t="s">
        <v>71</v>
      </c>
      <c r="D87" s="212">
        <f>'Физика-11 2018 расклад'!L87</f>
        <v>24</v>
      </c>
      <c r="E87" s="213">
        <f>'Физика-11 2019 расклад'!L87</f>
        <v>22</v>
      </c>
      <c r="F87" s="213">
        <f>'Физика-11 2020 расклад'!L87</f>
        <v>21</v>
      </c>
      <c r="G87" s="214">
        <f>'Физика-11 2021 расклад'!L87</f>
        <v>16</v>
      </c>
      <c r="H87" s="212">
        <f>'Физика-11 2018 расклад'!M87</f>
        <v>7.9991999999999992</v>
      </c>
      <c r="I87" s="213">
        <f>'Физика-11 2019 расклад'!M87</f>
        <v>6.0016000000000007</v>
      </c>
      <c r="J87" s="213"/>
      <c r="K87" s="215">
        <f>'Физика-11 2021 расклад'!M87</f>
        <v>4</v>
      </c>
      <c r="L87" s="216">
        <f>'Физика-11 2018 расклад'!N87</f>
        <v>33.33</v>
      </c>
      <c r="M87" s="217">
        <f>'Физика-11 2019 расклад'!N87</f>
        <v>27.28</v>
      </c>
      <c r="N87" s="217"/>
      <c r="O87" s="218">
        <f>'Физика-11 2021 расклад'!N87</f>
        <v>25</v>
      </c>
      <c r="P87" s="212">
        <f>'Физика-11 2018 расклад'!O87</f>
        <v>0</v>
      </c>
      <c r="Q87" s="213">
        <f>'Физика-11 2019 расклад'!O87</f>
        <v>0</v>
      </c>
      <c r="R87" s="213">
        <f>'Физика-11 2020 расклад'!O87</f>
        <v>3.0008999999999997</v>
      </c>
      <c r="S87" s="215">
        <f>'Физика-11 2021 расклад'!O87</f>
        <v>3</v>
      </c>
      <c r="T87" s="216">
        <f>'Физика-11 2018 расклад'!P87</f>
        <v>0</v>
      </c>
      <c r="U87" s="217">
        <f>'Физика-11 2019 расклад'!P87</f>
        <v>0</v>
      </c>
      <c r="V87" s="217">
        <f>'Физика-11 2020 расклад'!P87</f>
        <v>14.29</v>
      </c>
      <c r="W87" s="219">
        <f>'Физика-11 2021 расклад'!P87</f>
        <v>18.75</v>
      </c>
    </row>
    <row r="88" spans="1:23" s="1" customFormat="1" ht="15" customHeight="1" x14ac:dyDescent="0.25">
      <c r="A88" s="23">
        <v>5</v>
      </c>
      <c r="B88" s="47">
        <v>60180</v>
      </c>
      <c r="C88" s="211" t="s">
        <v>72</v>
      </c>
      <c r="D88" s="212">
        <f>'Физика-11 2018 расклад'!L88</f>
        <v>12</v>
      </c>
      <c r="E88" s="213">
        <f>'Физика-11 2019 расклад'!L88</f>
        <v>8</v>
      </c>
      <c r="F88" s="213">
        <f>'Физика-11 2020 расклад'!L88</f>
        <v>20</v>
      </c>
      <c r="G88" s="214">
        <f>'Физика-11 2021 расклад'!L88</f>
        <v>16</v>
      </c>
      <c r="H88" s="212">
        <f>'Физика-11 2018 расклад'!M88</f>
        <v>0</v>
      </c>
      <c r="I88" s="213"/>
      <c r="J88" s="213"/>
      <c r="K88" s="215">
        <f>'Физика-11 2021 расклад'!M88</f>
        <v>2</v>
      </c>
      <c r="L88" s="216">
        <f>'Физика-11 2018 расклад'!N88</f>
        <v>0</v>
      </c>
      <c r="M88" s="217"/>
      <c r="N88" s="217"/>
      <c r="O88" s="218">
        <f>'Физика-11 2021 расклад'!N88</f>
        <v>12.5</v>
      </c>
      <c r="P88" s="212">
        <f>'Физика-11 2018 расклад'!O88</f>
        <v>0</v>
      </c>
      <c r="Q88" s="213"/>
      <c r="R88" s="213">
        <f>'Физика-11 2020 расклад'!O88</f>
        <v>5</v>
      </c>
      <c r="S88" s="215">
        <f>'Физика-11 2021 расклад'!O88</f>
        <v>0</v>
      </c>
      <c r="T88" s="216">
        <f>'Физика-11 2018 расклад'!P88</f>
        <v>0</v>
      </c>
      <c r="U88" s="217"/>
      <c r="V88" s="217">
        <f>'Физика-11 2020 расклад'!P88</f>
        <v>25</v>
      </c>
      <c r="W88" s="219">
        <f>'Физика-11 2021 расклад'!P88</f>
        <v>0</v>
      </c>
    </row>
    <row r="89" spans="1:23" s="1" customFormat="1" ht="15" customHeight="1" x14ac:dyDescent="0.25">
      <c r="A89" s="23">
        <v>6</v>
      </c>
      <c r="B89" s="47">
        <v>60240</v>
      </c>
      <c r="C89" s="211" t="s">
        <v>73</v>
      </c>
      <c r="D89" s="212">
        <f>'Физика-11 2018 расклад'!L89</f>
        <v>22</v>
      </c>
      <c r="E89" s="213">
        <f>'Физика-11 2019 расклад'!L89</f>
        <v>21</v>
      </c>
      <c r="F89" s="213">
        <f>'Физика-11 2020 расклад'!L89</f>
        <v>21</v>
      </c>
      <c r="G89" s="214">
        <f>'Физика-11 2021 расклад'!L89</f>
        <v>13</v>
      </c>
      <c r="H89" s="212">
        <f>'Физика-11 2018 расклад'!M89</f>
        <v>9.0001999999999995</v>
      </c>
      <c r="I89" s="213"/>
      <c r="J89" s="213"/>
      <c r="K89" s="215">
        <f>'Физика-11 2021 расклад'!M89</f>
        <v>0</v>
      </c>
      <c r="L89" s="216">
        <f>'Физика-11 2018 расклад'!N89</f>
        <v>40.909999999999997</v>
      </c>
      <c r="M89" s="217"/>
      <c r="N89" s="217"/>
      <c r="O89" s="218">
        <f>'Физика-11 2021 расклад'!N89</f>
        <v>0</v>
      </c>
      <c r="P89" s="212">
        <f>'Физика-11 2018 расклад'!O89</f>
        <v>0</v>
      </c>
      <c r="Q89" s="213"/>
      <c r="R89" s="213">
        <f>'Физика-11 2020 расклад'!O89</f>
        <v>0</v>
      </c>
      <c r="S89" s="215">
        <f>'Физика-11 2021 расклад'!O89</f>
        <v>0.99970000000000003</v>
      </c>
      <c r="T89" s="216">
        <f>'Физика-11 2018 расклад'!P89</f>
        <v>0</v>
      </c>
      <c r="U89" s="217"/>
      <c r="V89" s="217">
        <f>'Физика-11 2020 расклад'!P89</f>
        <v>0</v>
      </c>
      <c r="W89" s="219">
        <f>'Физика-11 2021 расклад'!P89</f>
        <v>7.69</v>
      </c>
    </row>
    <row r="90" spans="1:23" s="1" customFormat="1" ht="15" customHeight="1" x14ac:dyDescent="0.25">
      <c r="A90" s="23">
        <v>7</v>
      </c>
      <c r="B90" s="47">
        <v>60560</v>
      </c>
      <c r="C90" s="211" t="s">
        <v>74</v>
      </c>
      <c r="D90" s="212">
        <f>'Физика-11 2018 расклад'!L90</f>
        <v>2</v>
      </c>
      <c r="E90" s="213" t="s">
        <v>134</v>
      </c>
      <c r="F90" s="213">
        <f>'Физика-11 2020 расклад'!L90</f>
        <v>2</v>
      </c>
      <c r="G90" s="214">
        <f>'Физика-11 2021 расклад'!L90</f>
        <v>2</v>
      </c>
      <c r="H90" s="212">
        <f>'Физика-11 2018 расклад'!M90</f>
        <v>0</v>
      </c>
      <c r="I90" s="213"/>
      <c r="J90" s="213"/>
      <c r="K90" s="215">
        <f>'Физика-11 2021 расклад'!M90</f>
        <v>0</v>
      </c>
      <c r="L90" s="216">
        <f>'Физика-11 2018 расклад'!N90</f>
        <v>0</v>
      </c>
      <c r="M90" s="217"/>
      <c r="N90" s="217"/>
      <c r="O90" s="218">
        <f>'Физика-11 2021 расклад'!N90</f>
        <v>0</v>
      </c>
      <c r="P90" s="212">
        <f>'Физика-11 2018 расклад'!O90</f>
        <v>0</v>
      </c>
      <c r="Q90" s="213"/>
      <c r="R90" s="213">
        <f>'Физика-11 2020 расклад'!O90</f>
        <v>0</v>
      </c>
      <c r="S90" s="215">
        <f>'Физика-11 2021 расклад'!O90</f>
        <v>0</v>
      </c>
      <c r="T90" s="216">
        <f>'Физика-11 2018 расклад'!P90</f>
        <v>0</v>
      </c>
      <c r="U90" s="217"/>
      <c r="V90" s="217">
        <f>'Физика-11 2020 расклад'!P90</f>
        <v>0</v>
      </c>
      <c r="W90" s="219">
        <f>'Физика-11 2021 расклад'!P90</f>
        <v>0</v>
      </c>
    </row>
    <row r="91" spans="1:23" s="1" customFormat="1" ht="15" customHeight="1" x14ac:dyDescent="0.25">
      <c r="A91" s="23">
        <v>8</v>
      </c>
      <c r="B91" s="47">
        <v>60660</v>
      </c>
      <c r="C91" s="211" t="s">
        <v>75</v>
      </c>
      <c r="D91" s="212">
        <f>'Физика-11 2018 расклад'!L91</f>
        <v>2</v>
      </c>
      <c r="E91" s="213">
        <f>'Физика-11 2019 расклад'!L91</f>
        <v>4</v>
      </c>
      <c r="F91" s="213">
        <f>'Физика-11 2020 расклад'!L91</f>
        <v>1</v>
      </c>
      <c r="G91" s="214">
        <f>'Физика-11 2021 расклад'!L91</f>
        <v>5</v>
      </c>
      <c r="H91" s="212">
        <f>'Физика-11 2018 расклад'!M91</f>
        <v>0</v>
      </c>
      <c r="I91" s="213"/>
      <c r="J91" s="213"/>
      <c r="K91" s="215">
        <f>'Физика-11 2021 расклад'!M91</f>
        <v>0</v>
      </c>
      <c r="L91" s="216">
        <f>'Физика-11 2018 расклад'!N91</f>
        <v>0</v>
      </c>
      <c r="M91" s="217"/>
      <c r="N91" s="217"/>
      <c r="O91" s="218">
        <f>'Физика-11 2021 расклад'!N91</f>
        <v>0</v>
      </c>
      <c r="P91" s="212">
        <f>'Физика-11 2018 расклад'!O91</f>
        <v>0</v>
      </c>
      <c r="Q91" s="213"/>
      <c r="R91" s="213">
        <f>'Физика-11 2020 расклад'!O91</f>
        <v>0</v>
      </c>
      <c r="S91" s="215">
        <f>'Физика-11 2021 расклад'!O91</f>
        <v>1</v>
      </c>
      <c r="T91" s="216">
        <f>'Физика-11 2018 расклад'!P91</f>
        <v>0</v>
      </c>
      <c r="U91" s="217"/>
      <c r="V91" s="217">
        <f>'Физика-11 2020 расклад'!P91</f>
        <v>0</v>
      </c>
      <c r="W91" s="219">
        <f>'Физика-11 2021 расклад'!P91</f>
        <v>20</v>
      </c>
    </row>
    <row r="92" spans="1:23" s="1" customFormat="1" ht="15" customHeight="1" x14ac:dyDescent="0.25">
      <c r="A92" s="23">
        <v>9</v>
      </c>
      <c r="B92" s="54">
        <v>60001</v>
      </c>
      <c r="C92" s="231" t="s">
        <v>67</v>
      </c>
      <c r="D92" s="212">
        <f>'Физика-11 2018 расклад'!L92</f>
        <v>9</v>
      </c>
      <c r="E92" s="213">
        <f>'Физика-11 2019 расклад'!L92</f>
        <v>1</v>
      </c>
      <c r="F92" s="213">
        <f>'Физика-11 2020 расклад'!L92</f>
        <v>1</v>
      </c>
      <c r="G92" s="214">
        <f>'Физика-11 2021 расклад'!L92</f>
        <v>3</v>
      </c>
      <c r="H92" s="212">
        <f>'Физика-11 2018 расклад'!M92</f>
        <v>0</v>
      </c>
      <c r="I92" s="213">
        <f>'Физика-11 2019 расклад'!M92</f>
        <v>0</v>
      </c>
      <c r="J92" s="213"/>
      <c r="K92" s="215">
        <f>'Физика-11 2021 расклад'!M92</f>
        <v>0</v>
      </c>
      <c r="L92" s="216">
        <f>'Физика-11 2018 расклад'!N92</f>
        <v>0</v>
      </c>
      <c r="M92" s="217">
        <f>'Физика-11 2019 расклад'!N92</f>
        <v>0</v>
      </c>
      <c r="N92" s="217"/>
      <c r="O92" s="218">
        <f>'Физика-11 2021 расклад'!N92</f>
        <v>0</v>
      </c>
      <c r="P92" s="212">
        <f>'Физика-11 2018 расклад'!O92</f>
        <v>0.9998999999999999</v>
      </c>
      <c r="Q92" s="213">
        <f>'Физика-11 2019 расклад'!O92</f>
        <v>1</v>
      </c>
      <c r="R92" s="213">
        <f>'Физика-11 2020 расклад'!O92</f>
        <v>0</v>
      </c>
      <c r="S92" s="215">
        <f>'Физика-11 2021 расклад'!O92</f>
        <v>0</v>
      </c>
      <c r="T92" s="216">
        <f>'Физика-11 2018 расклад'!P92</f>
        <v>11.11</v>
      </c>
      <c r="U92" s="217">
        <f>'Физика-11 2019 расклад'!P92</f>
        <v>100</v>
      </c>
      <c r="V92" s="217">
        <f>'Физика-11 2020 расклад'!P92</f>
        <v>0</v>
      </c>
      <c r="W92" s="219">
        <f>'Физика-11 2021 расклад'!P92</f>
        <v>0</v>
      </c>
    </row>
    <row r="93" spans="1:23" s="1" customFormat="1" ht="15" customHeight="1" x14ac:dyDescent="0.25">
      <c r="A93" s="23">
        <v>10</v>
      </c>
      <c r="B93" s="47">
        <v>60701</v>
      </c>
      <c r="C93" s="211" t="s">
        <v>76</v>
      </c>
      <c r="D93" s="212">
        <f>'Физика-11 2018 расклад'!L93</f>
        <v>3</v>
      </c>
      <c r="E93" s="213">
        <f>'Физика-11 2019 расклад'!L93</f>
        <v>4</v>
      </c>
      <c r="F93" s="213">
        <f>'Физика-11 2020 расклад'!L93</f>
        <v>1</v>
      </c>
      <c r="G93" s="214" t="s">
        <v>134</v>
      </c>
      <c r="H93" s="212">
        <f>'Физика-11 2018 расклад'!M93</f>
        <v>0</v>
      </c>
      <c r="I93" s="213"/>
      <c r="J93" s="213"/>
      <c r="K93" s="215" t="s">
        <v>134</v>
      </c>
      <c r="L93" s="216">
        <f>'Физика-11 2018 расклад'!N93</f>
        <v>0</v>
      </c>
      <c r="M93" s="217"/>
      <c r="N93" s="217"/>
      <c r="O93" s="218" t="s">
        <v>134</v>
      </c>
      <c r="P93" s="212">
        <f>'Физика-11 2018 расклад'!O93</f>
        <v>2.0000999999999998</v>
      </c>
      <c r="Q93" s="213"/>
      <c r="R93" s="213">
        <f>'Физика-11 2020 расклад'!O93</f>
        <v>0</v>
      </c>
      <c r="S93" s="215" t="s">
        <v>134</v>
      </c>
      <c r="T93" s="216">
        <f>'Физика-11 2018 расклад'!P93</f>
        <v>66.67</v>
      </c>
      <c r="U93" s="217"/>
      <c r="V93" s="217">
        <f>'Физика-11 2020 расклад'!P93</f>
        <v>0</v>
      </c>
      <c r="W93" s="219" t="s">
        <v>134</v>
      </c>
    </row>
    <row r="94" spans="1:23" s="1" customFormat="1" ht="15" customHeight="1" x14ac:dyDescent="0.25">
      <c r="A94" s="23">
        <v>11</v>
      </c>
      <c r="B94" s="47">
        <v>60850</v>
      </c>
      <c r="C94" s="211" t="s">
        <v>77</v>
      </c>
      <c r="D94" s="212">
        <f>'Физика-11 2018 расклад'!L94</f>
        <v>8</v>
      </c>
      <c r="E94" s="213">
        <f>'Физика-11 2019 расклад'!L94</f>
        <v>7</v>
      </c>
      <c r="F94" s="213">
        <f>'Физика-11 2020 расклад'!L94</f>
        <v>7</v>
      </c>
      <c r="G94" s="214">
        <f>'Физика-11 2021 расклад'!L94</f>
        <v>9</v>
      </c>
      <c r="H94" s="212">
        <f>'Физика-11 2018 расклад'!M94</f>
        <v>0</v>
      </c>
      <c r="I94" s="213"/>
      <c r="J94" s="213"/>
      <c r="K94" s="215">
        <f>'Физика-11 2021 расклад'!M94</f>
        <v>0</v>
      </c>
      <c r="L94" s="216">
        <f>'Физика-11 2018 расклад'!N94</f>
        <v>0</v>
      </c>
      <c r="M94" s="217"/>
      <c r="N94" s="217"/>
      <c r="O94" s="218">
        <f>'Физика-11 2021 расклад'!N94</f>
        <v>0</v>
      </c>
      <c r="P94" s="212">
        <f>'Физика-11 2018 расклад'!O94</f>
        <v>0</v>
      </c>
      <c r="Q94" s="213"/>
      <c r="R94" s="213">
        <f>'Физика-11 2020 расклад'!O94</f>
        <v>0</v>
      </c>
      <c r="S94" s="215">
        <f>'Физика-11 2021 расклад'!O94</f>
        <v>0</v>
      </c>
      <c r="T94" s="216">
        <f>'Физика-11 2018 расклад'!P94</f>
        <v>0</v>
      </c>
      <c r="U94" s="217"/>
      <c r="V94" s="217">
        <f>'Физика-11 2020 расклад'!P94</f>
        <v>0</v>
      </c>
      <c r="W94" s="219">
        <f>'Физика-11 2021 расклад'!P94</f>
        <v>0</v>
      </c>
    </row>
    <row r="95" spans="1:23" s="1" customFormat="1" ht="15" customHeight="1" x14ac:dyDescent="0.25">
      <c r="A95" s="23">
        <v>12</v>
      </c>
      <c r="B95" s="47">
        <v>60910</v>
      </c>
      <c r="C95" s="211" t="s">
        <v>78</v>
      </c>
      <c r="D95" s="212">
        <f>'Физика-11 2018 расклад'!L95</f>
        <v>3</v>
      </c>
      <c r="E95" s="213">
        <f>'Физика-11 2019 расклад'!L95</f>
        <v>5</v>
      </c>
      <c r="F95" s="213">
        <f>'Физика-11 2020 расклад'!L95</f>
        <v>5</v>
      </c>
      <c r="G95" s="214">
        <f>'Физика-11 2021 расклад'!L95</f>
        <v>2</v>
      </c>
      <c r="H95" s="212">
        <f>'Физика-11 2018 расклад'!M95</f>
        <v>0.9998999999999999</v>
      </c>
      <c r="I95" s="213"/>
      <c r="J95" s="213"/>
      <c r="K95" s="215">
        <f>'Физика-11 2021 расклад'!M95</f>
        <v>0</v>
      </c>
      <c r="L95" s="216">
        <f>'Физика-11 2018 расклад'!N95</f>
        <v>33.33</v>
      </c>
      <c r="M95" s="217"/>
      <c r="N95" s="217"/>
      <c r="O95" s="218">
        <f>'Физика-11 2021 расклад'!N95</f>
        <v>0</v>
      </c>
      <c r="P95" s="212">
        <f>'Физика-11 2018 расклад'!O95</f>
        <v>0</v>
      </c>
      <c r="Q95" s="213"/>
      <c r="R95" s="213">
        <f>'Физика-11 2020 расклад'!O95</f>
        <v>0</v>
      </c>
      <c r="S95" s="215">
        <f>'Физика-11 2021 расклад'!O95</f>
        <v>0</v>
      </c>
      <c r="T95" s="216">
        <f>'Физика-11 2018 расклад'!P95</f>
        <v>0</v>
      </c>
      <c r="U95" s="217"/>
      <c r="V95" s="217">
        <f>'Физика-11 2020 расклад'!P95</f>
        <v>0</v>
      </c>
      <c r="W95" s="219">
        <f>'Физика-11 2021 расклад'!P95</f>
        <v>0</v>
      </c>
    </row>
    <row r="96" spans="1:23" s="1" customFormat="1" ht="15" customHeight="1" x14ac:dyDescent="0.25">
      <c r="A96" s="23">
        <v>13</v>
      </c>
      <c r="B96" s="47">
        <v>60980</v>
      </c>
      <c r="C96" s="211" t="s">
        <v>79</v>
      </c>
      <c r="D96" s="212">
        <f>'Физика-11 2018 расклад'!L96</f>
        <v>4</v>
      </c>
      <c r="E96" s="213">
        <f>'Физика-11 2019 расклад'!L96</f>
        <v>7</v>
      </c>
      <c r="F96" s="213">
        <f>'Физика-11 2020 расклад'!L96</f>
        <v>8</v>
      </c>
      <c r="G96" s="214">
        <f>'Физика-11 2021 расклад'!L96</f>
        <v>6</v>
      </c>
      <c r="H96" s="212">
        <f>'Физика-11 2018 расклад'!M96</f>
        <v>1</v>
      </c>
      <c r="I96" s="213"/>
      <c r="J96" s="213"/>
      <c r="K96" s="215">
        <f>'Физика-11 2021 расклад'!M96</f>
        <v>1.0002000000000002</v>
      </c>
      <c r="L96" s="216">
        <f>'Физика-11 2018 расклад'!N96</f>
        <v>25</v>
      </c>
      <c r="M96" s="217"/>
      <c r="N96" s="217"/>
      <c r="O96" s="218">
        <f>'Физика-11 2021 расклад'!N96</f>
        <v>16.670000000000002</v>
      </c>
      <c r="P96" s="212">
        <f>'Физика-11 2018 расклад'!O96</f>
        <v>0</v>
      </c>
      <c r="Q96" s="213"/>
      <c r="R96" s="213">
        <f>'Физика-11 2020 расклад'!O96</f>
        <v>0</v>
      </c>
      <c r="S96" s="215">
        <f>'Физика-11 2021 расклад'!O96</f>
        <v>0</v>
      </c>
      <c r="T96" s="216">
        <f>'Физика-11 2018 расклад'!P96</f>
        <v>0</v>
      </c>
      <c r="U96" s="217"/>
      <c r="V96" s="217">
        <f>'Физика-11 2020 расклад'!P96</f>
        <v>0</v>
      </c>
      <c r="W96" s="219">
        <f>'Физика-11 2021 расклад'!P96</f>
        <v>0</v>
      </c>
    </row>
    <row r="97" spans="1:23" s="1" customFormat="1" ht="15" customHeight="1" x14ac:dyDescent="0.25">
      <c r="A97" s="23">
        <v>14</v>
      </c>
      <c r="B97" s="47">
        <v>61080</v>
      </c>
      <c r="C97" s="211" t="s">
        <v>80</v>
      </c>
      <c r="D97" s="212">
        <f>'Физика-11 2018 расклад'!L97</f>
        <v>12</v>
      </c>
      <c r="E97" s="213">
        <f>'Физика-11 2019 расклад'!L97</f>
        <v>9</v>
      </c>
      <c r="F97" s="213">
        <f>'Физика-11 2020 расклад'!L97</f>
        <v>15</v>
      </c>
      <c r="G97" s="214">
        <f>'Физика-11 2021 расклад'!L97</f>
        <v>10</v>
      </c>
      <c r="H97" s="212">
        <f>'Физика-11 2018 расклад'!M97</f>
        <v>0</v>
      </c>
      <c r="I97" s="213"/>
      <c r="J97" s="213"/>
      <c r="K97" s="215">
        <f>'Физика-11 2021 расклад'!M97</f>
        <v>0</v>
      </c>
      <c r="L97" s="216">
        <f>'Физика-11 2018 расклад'!N97</f>
        <v>0</v>
      </c>
      <c r="M97" s="217"/>
      <c r="N97" s="217"/>
      <c r="O97" s="218">
        <f>'Физика-11 2021 расклад'!N97</f>
        <v>0</v>
      </c>
      <c r="P97" s="212">
        <f>'Физика-11 2018 расклад'!O97</f>
        <v>0</v>
      </c>
      <c r="Q97" s="213"/>
      <c r="R97" s="213">
        <f>'Физика-11 2020 расклад'!O97</f>
        <v>0</v>
      </c>
      <c r="S97" s="215">
        <f>'Физика-11 2021 расклад'!O97</f>
        <v>3</v>
      </c>
      <c r="T97" s="216">
        <f>'Физика-11 2018 расклад'!P97</f>
        <v>0</v>
      </c>
      <c r="U97" s="217"/>
      <c r="V97" s="217">
        <f>'Физика-11 2020 расклад'!P97</f>
        <v>0</v>
      </c>
      <c r="W97" s="219">
        <f>'Физика-11 2021 расклад'!P97</f>
        <v>30</v>
      </c>
    </row>
    <row r="98" spans="1:23" s="1" customFormat="1" ht="15" customHeight="1" x14ac:dyDescent="0.25">
      <c r="A98" s="23">
        <v>15</v>
      </c>
      <c r="B98" s="47">
        <v>61150</v>
      </c>
      <c r="C98" s="211" t="s">
        <v>81</v>
      </c>
      <c r="D98" s="212">
        <f>'Физика-11 2018 расклад'!L98</f>
        <v>5</v>
      </c>
      <c r="E98" s="213">
        <f>'Физика-11 2019 расклад'!L98</f>
        <v>4</v>
      </c>
      <c r="F98" s="213">
        <f>'Физика-11 2020 расклад'!L98</f>
        <v>6</v>
      </c>
      <c r="G98" s="214">
        <f>'Физика-11 2021 расклад'!L98</f>
        <v>17</v>
      </c>
      <c r="H98" s="212">
        <f>'Физика-11 2018 расклад'!M98</f>
        <v>1</v>
      </c>
      <c r="I98" s="213"/>
      <c r="J98" s="213"/>
      <c r="K98" s="215">
        <f>'Физика-11 2021 расклад'!M98</f>
        <v>0</v>
      </c>
      <c r="L98" s="216">
        <f>'Физика-11 2018 расклад'!N98</f>
        <v>20</v>
      </c>
      <c r="M98" s="217"/>
      <c r="N98" s="217"/>
      <c r="O98" s="218">
        <f>'Физика-11 2021 расклад'!N98</f>
        <v>0</v>
      </c>
      <c r="P98" s="212">
        <f>'Физика-11 2018 расклад'!O98</f>
        <v>0</v>
      </c>
      <c r="Q98" s="213"/>
      <c r="R98" s="213">
        <f>'Физика-11 2020 расклад'!O98</f>
        <v>1.0002000000000002</v>
      </c>
      <c r="S98" s="215">
        <f>'Физика-11 2021 расклад'!O98</f>
        <v>0</v>
      </c>
      <c r="T98" s="216">
        <f>'Физика-11 2018 расклад'!P98</f>
        <v>0</v>
      </c>
      <c r="U98" s="217"/>
      <c r="V98" s="217">
        <f>'Физика-11 2020 расклад'!P98</f>
        <v>16.670000000000002</v>
      </c>
      <c r="W98" s="219">
        <f>'Физика-11 2021 расклад'!P98</f>
        <v>0</v>
      </c>
    </row>
    <row r="99" spans="1:23" s="1" customFormat="1" ht="15" customHeight="1" x14ac:dyDescent="0.25">
      <c r="A99" s="23">
        <v>16</v>
      </c>
      <c r="B99" s="47">
        <v>61210</v>
      </c>
      <c r="C99" s="211" t="s">
        <v>82</v>
      </c>
      <c r="D99" s="212">
        <f>'Физика-11 2018 расклад'!L99</f>
        <v>4</v>
      </c>
      <c r="E99" s="213">
        <f>'Физика-11 2019 расклад'!L99</f>
        <v>3</v>
      </c>
      <c r="F99" s="213">
        <f>'Физика-11 2020 расклад'!L99</f>
        <v>5</v>
      </c>
      <c r="G99" s="214">
        <f>'Физика-11 2021 расклад'!L99</f>
        <v>3</v>
      </c>
      <c r="H99" s="212">
        <f>'Физика-11 2018 расклад'!M99</f>
        <v>0</v>
      </c>
      <c r="I99" s="213"/>
      <c r="J99" s="213"/>
      <c r="K99" s="215">
        <f>'Физика-11 2021 расклад'!M99</f>
        <v>0</v>
      </c>
      <c r="L99" s="216">
        <f>'Физика-11 2018 расклад'!N99</f>
        <v>0</v>
      </c>
      <c r="M99" s="217"/>
      <c r="N99" s="217"/>
      <c r="O99" s="218">
        <f>'Физика-11 2021 расклад'!N99</f>
        <v>0</v>
      </c>
      <c r="P99" s="212">
        <f>'Физика-11 2018 расклад'!O99</f>
        <v>1</v>
      </c>
      <c r="Q99" s="213"/>
      <c r="R99" s="213">
        <f>'Физика-11 2020 расклад'!O99</f>
        <v>1</v>
      </c>
      <c r="S99" s="215">
        <f>'Физика-11 2021 расклад'!O99</f>
        <v>0.9998999999999999</v>
      </c>
      <c r="T99" s="216">
        <f>'Физика-11 2018 расклад'!P99</f>
        <v>25</v>
      </c>
      <c r="U99" s="217"/>
      <c r="V99" s="217">
        <f>'Физика-11 2020 расклад'!P99</f>
        <v>20</v>
      </c>
      <c r="W99" s="219">
        <f>'Физика-11 2021 расклад'!P99</f>
        <v>33.33</v>
      </c>
    </row>
    <row r="100" spans="1:23" s="1" customFormat="1" ht="15" customHeight="1" x14ac:dyDescent="0.25">
      <c r="A100" s="23">
        <v>17</v>
      </c>
      <c r="B100" s="47">
        <v>61290</v>
      </c>
      <c r="C100" s="211" t="s">
        <v>83</v>
      </c>
      <c r="D100" s="212">
        <f>'Физика-11 2018 расклад'!L100</f>
        <v>2</v>
      </c>
      <c r="E100" s="213">
        <f>'Физика-11 2019 расклад'!L100</f>
        <v>3</v>
      </c>
      <c r="F100" s="213">
        <f>'Физика-11 2020 расклад'!L100</f>
        <v>4</v>
      </c>
      <c r="G100" s="214">
        <f>'Физика-11 2021 расклад'!L100</f>
        <v>5</v>
      </c>
      <c r="H100" s="212">
        <f>'Физика-11 2018 расклад'!M100</f>
        <v>0</v>
      </c>
      <c r="I100" s="213"/>
      <c r="J100" s="213"/>
      <c r="K100" s="215">
        <f>'Физика-11 2021 расклад'!M100</f>
        <v>1</v>
      </c>
      <c r="L100" s="216">
        <f>'Физика-11 2018 расклад'!N100</f>
        <v>0</v>
      </c>
      <c r="M100" s="217"/>
      <c r="N100" s="217"/>
      <c r="O100" s="218">
        <f>'Физика-11 2021 расклад'!N100</f>
        <v>20</v>
      </c>
      <c r="P100" s="212">
        <f>'Физика-11 2018 расклад'!O100</f>
        <v>1</v>
      </c>
      <c r="Q100" s="213"/>
      <c r="R100" s="213">
        <f>'Физика-11 2020 расклад'!O100</f>
        <v>0</v>
      </c>
      <c r="S100" s="215">
        <f>'Физика-11 2021 расклад'!O100</f>
        <v>0</v>
      </c>
      <c r="T100" s="216">
        <f>'Физика-11 2018 расклад'!P100</f>
        <v>50</v>
      </c>
      <c r="U100" s="217"/>
      <c r="V100" s="217">
        <f>'Физика-11 2020 расклад'!P100</f>
        <v>0</v>
      </c>
      <c r="W100" s="219">
        <f>'Физика-11 2021 расклад'!P100</f>
        <v>0</v>
      </c>
    </row>
    <row r="101" spans="1:23" s="1" customFormat="1" ht="15" customHeight="1" x14ac:dyDescent="0.25">
      <c r="A101" s="23">
        <v>18</v>
      </c>
      <c r="B101" s="47">
        <v>61340</v>
      </c>
      <c r="C101" s="211" t="s">
        <v>84</v>
      </c>
      <c r="D101" s="212">
        <f>'Физика-11 2018 расклад'!L101</f>
        <v>6</v>
      </c>
      <c r="E101" s="213">
        <f>'Физика-11 2019 расклад'!L101</f>
        <v>9</v>
      </c>
      <c r="F101" s="213">
        <f>'Физика-11 2020 расклад'!L101</f>
        <v>11</v>
      </c>
      <c r="G101" s="214">
        <f>'Физика-11 2021 расклад'!L101</f>
        <v>11</v>
      </c>
      <c r="H101" s="212">
        <f>'Физика-11 2018 расклад'!M101</f>
        <v>1.0002000000000002</v>
      </c>
      <c r="I101" s="213"/>
      <c r="J101" s="213"/>
      <c r="K101" s="215">
        <f>'Физика-11 2021 расклад'!M101</f>
        <v>0.9998999999999999</v>
      </c>
      <c r="L101" s="216">
        <f>'Физика-11 2018 расклад'!N101</f>
        <v>16.670000000000002</v>
      </c>
      <c r="M101" s="217"/>
      <c r="N101" s="217"/>
      <c r="O101" s="218">
        <f>'Физика-11 2021 расклад'!N101</f>
        <v>9.09</v>
      </c>
      <c r="P101" s="212">
        <f>'Физика-11 2018 расклад'!O101</f>
        <v>0</v>
      </c>
      <c r="Q101" s="213"/>
      <c r="R101" s="213">
        <f>'Физика-11 2020 расклад'!O101</f>
        <v>0</v>
      </c>
      <c r="S101" s="215">
        <f>'Физика-11 2021 расклад'!O101</f>
        <v>0</v>
      </c>
      <c r="T101" s="216">
        <f>'Физика-11 2018 расклад'!P101</f>
        <v>0</v>
      </c>
      <c r="U101" s="217"/>
      <c r="V101" s="217">
        <f>'Физика-11 2020 расклад'!P101</f>
        <v>0</v>
      </c>
      <c r="W101" s="219">
        <f>'Физика-11 2021 расклад'!P101</f>
        <v>0</v>
      </c>
    </row>
    <row r="102" spans="1:23" s="1" customFormat="1" ht="15" customHeight="1" x14ac:dyDescent="0.25">
      <c r="A102" s="58">
        <v>19</v>
      </c>
      <c r="B102" s="47">
        <v>61390</v>
      </c>
      <c r="C102" s="211" t="s">
        <v>85</v>
      </c>
      <c r="D102" s="212">
        <f>'Физика-11 2018 расклад'!L102</f>
        <v>4</v>
      </c>
      <c r="E102" s="213">
        <f>'Физика-11 2019 расклад'!L102</f>
        <v>3</v>
      </c>
      <c r="F102" s="213">
        <f>'Физика-11 2020 расклад'!L102</f>
        <v>2</v>
      </c>
      <c r="G102" s="214">
        <f>'Физика-11 2021 расклад'!L102</f>
        <v>5</v>
      </c>
      <c r="H102" s="212">
        <f>'Физика-11 2018 расклад'!M102</f>
        <v>1</v>
      </c>
      <c r="I102" s="213"/>
      <c r="J102" s="213"/>
      <c r="K102" s="215">
        <f>'Физика-11 2021 расклад'!M102</f>
        <v>0</v>
      </c>
      <c r="L102" s="216">
        <f>'Физика-11 2018 расклад'!N102</f>
        <v>25</v>
      </c>
      <c r="M102" s="217"/>
      <c r="N102" s="217"/>
      <c r="O102" s="218">
        <f>'Физика-11 2021 расклад'!N102</f>
        <v>0</v>
      </c>
      <c r="P102" s="212">
        <f>'Физика-11 2018 расклад'!O102</f>
        <v>0</v>
      </c>
      <c r="Q102" s="213"/>
      <c r="R102" s="213">
        <f>'Физика-11 2020 расклад'!O102</f>
        <v>0</v>
      </c>
      <c r="S102" s="215">
        <f>'Физика-11 2021 расклад'!O102</f>
        <v>1</v>
      </c>
      <c r="T102" s="216">
        <f>'Физика-11 2018 расклад'!P102</f>
        <v>0</v>
      </c>
      <c r="U102" s="217"/>
      <c r="V102" s="217">
        <f>'Физика-11 2020 расклад'!P102</f>
        <v>0</v>
      </c>
      <c r="W102" s="219">
        <f>'Физика-11 2021 расклад'!P102</f>
        <v>20</v>
      </c>
    </row>
    <row r="103" spans="1:23" s="1" customFormat="1" ht="15" customHeight="1" x14ac:dyDescent="0.25">
      <c r="A103" s="16">
        <v>20</v>
      </c>
      <c r="B103" s="47">
        <v>61410</v>
      </c>
      <c r="C103" s="211" t="s">
        <v>86</v>
      </c>
      <c r="D103" s="212">
        <f>'Физика-11 2018 расклад'!L103</f>
        <v>8</v>
      </c>
      <c r="E103" s="213">
        <f>'Физика-11 2019 расклад'!L103</f>
        <v>11</v>
      </c>
      <c r="F103" s="213">
        <f>'Физика-11 2020 расклад'!L103</f>
        <v>6</v>
      </c>
      <c r="G103" s="214">
        <f>'Физика-11 2021 расклад'!L103</f>
        <v>8</v>
      </c>
      <c r="H103" s="212">
        <f>'Физика-11 2018 расклад'!M103</f>
        <v>2</v>
      </c>
      <c r="I103" s="213"/>
      <c r="J103" s="213"/>
      <c r="K103" s="215">
        <f>'Физика-11 2021 расклад'!M103</f>
        <v>1</v>
      </c>
      <c r="L103" s="216">
        <f>'Физика-11 2018 расклад'!N103</f>
        <v>25</v>
      </c>
      <c r="M103" s="217"/>
      <c r="N103" s="217"/>
      <c r="O103" s="218">
        <f>'Физика-11 2021 расклад'!N103</f>
        <v>12.5</v>
      </c>
      <c r="P103" s="212">
        <f>'Физика-11 2018 расклад'!O103</f>
        <v>0</v>
      </c>
      <c r="Q103" s="213"/>
      <c r="R103" s="213">
        <f>'Физика-11 2020 расклад'!O103</f>
        <v>0</v>
      </c>
      <c r="S103" s="215">
        <f>'Физика-11 2021 расклад'!O103</f>
        <v>2</v>
      </c>
      <c r="T103" s="216">
        <f>'Физика-11 2018 расклад'!P103</f>
        <v>0</v>
      </c>
      <c r="U103" s="217"/>
      <c r="V103" s="217">
        <f>'Физика-11 2020 расклад'!P103</f>
        <v>0</v>
      </c>
      <c r="W103" s="219">
        <f>'Физика-11 2021 расклад'!P103</f>
        <v>25</v>
      </c>
    </row>
    <row r="104" spans="1:23" s="1" customFormat="1" ht="15" customHeight="1" x14ac:dyDescent="0.25">
      <c r="A104" s="11">
        <v>21</v>
      </c>
      <c r="B104" s="47">
        <v>61430</v>
      </c>
      <c r="C104" s="211" t="s">
        <v>114</v>
      </c>
      <c r="D104" s="212">
        <f>'Физика-11 2018 расклад'!L104</f>
        <v>16</v>
      </c>
      <c r="E104" s="213">
        <f>'Физика-11 2019 расклад'!L104</f>
        <v>36</v>
      </c>
      <c r="F104" s="213">
        <f>'Физика-11 2020 расклад'!L104</f>
        <v>35</v>
      </c>
      <c r="G104" s="214">
        <f>'Физика-11 2021 расклад'!L104</f>
        <v>32</v>
      </c>
      <c r="H104" s="212">
        <f>'Физика-11 2018 расклад'!M104</f>
        <v>9</v>
      </c>
      <c r="I104" s="213"/>
      <c r="J104" s="213"/>
      <c r="K104" s="215">
        <f>'Физика-11 2021 расклад'!M104</f>
        <v>8</v>
      </c>
      <c r="L104" s="216">
        <f>'Физика-11 2018 расклад'!N104</f>
        <v>56.25</v>
      </c>
      <c r="M104" s="217"/>
      <c r="N104" s="217"/>
      <c r="O104" s="218">
        <f>'Физика-11 2021 расклад'!N104</f>
        <v>25</v>
      </c>
      <c r="P104" s="212">
        <f>'Физика-11 2018 расклад'!O104</f>
        <v>0</v>
      </c>
      <c r="Q104" s="213"/>
      <c r="R104" s="213">
        <f>'Физика-11 2020 расклад'!O104</f>
        <v>1.0009999999999999</v>
      </c>
      <c r="S104" s="215">
        <f>'Физика-11 2021 расклад'!O104</f>
        <v>2</v>
      </c>
      <c r="T104" s="216">
        <f>'Физика-11 2018 расклад'!P104</f>
        <v>0</v>
      </c>
      <c r="U104" s="217"/>
      <c r="V104" s="217">
        <f>'Физика-11 2020 расклад'!P104</f>
        <v>2.86</v>
      </c>
      <c r="W104" s="219">
        <f>'Физика-11 2021 расклад'!P104</f>
        <v>6.25</v>
      </c>
    </row>
    <row r="105" spans="1:23" s="1" customFormat="1" ht="15" customHeight="1" x14ac:dyDescent="0.25">
      <c r="A105" s="11">
        <v>22</v>
      </c>
      <c r="B105" s="47">
        <v>61440</v>
      </c>
      <c r="C105" s="211" t="s">
        <v>87</v>
      </c>
      <c r="D105" s="212">
        <f>'Физика-11 2018 расклад'!L105</f>
        <v>12</v>
      </c>
      <c r="E105" s="213">
        <f>'Физика-11 2019 расклад'!L105</f>
        <v>7</v>
      </c>
      <c r="F105" s="213">
        <f>'Физика-11 2020 расклад'!L105</f>
        <v>17</v>
      </c>
      <c r="G105" s="214">
        <f>'Физика-11 2021 расклад'!L105</f>
        <v>12</v>
      </c>
      <c r="H105" s="212">
        <f>'Физика-11 2018 расклад'!M105</f>
        <v>3.9995999999999996</v>
      </c>
      <c r="I105" s="213"/>
      <c r="J105" s="213"/>
      <c r="K105" s="215">
        <f>'Физика-11 2021 расклад'!M105</f>
        <v>0.99960000000000004</v>
      </c>
      <c r="L105" s="216">
        <f>'Физика-11 2018 расклад'!N105</f>
        <v>33.33</v>
      </c>
      <c r="M105" s="217"/>
      <c r="N105" s="217"/>
      <c r="O105" s="218">
        <f>'Физика-11 2021 расклад'!N105</f>
        <v>8.33</v>
      </c>
      <c r="P105" s="212">
        <f>'Физика-11 2018 расклад'!O105</f>
        <v>0</v>
      </c>
      <c r="Q105" s="213"/>
      <c r="R105" s="213">
        <f>'Физика-11 2020 расклад'!O105</f>
        <v>0</v>
      </c>
      <c r="S105" s="215">
        <f>'Физика-11 2021 расклад'!O105</f>
        <v>0</v>
      </c>
      <c r="T105" s="216">
        <f>'Физика-11 2018 расклад'!P105</f>
        <v>0</v>
      </c>
      <c r="U105" s="217"/>
      <c r="V105" s="217">
        <f>'Физика-11 2020 расклад'!P105</f>
        <v>0</v>
      </c>
      <c r="W105" s="219">
        <f>'Физика-11 2021 расклад'!P105</f>
        <v>0</v>
      </c>
    </row>
    <row r="106" spans="1:23" s="1" customFormat="1" ht="15" customHeight="1" x14ac:dyDescent="0.25">
      <c r="A106" s="11">
        <v>23</v>
      </c>
      <c r="B106" s="47">
        <v>61450</v>
      </c>
      <c r="C106" s="211" t="s">
        <v>115</v>
      </c>
      <c r="D106" s="212">
        <f>'Физика-11 2018 расклад'!L106</f>
        <v>26</v>
      </c>
      <c r="E106" s="213">
        <f>'Физика-11 2019 расклад'!L106</f>
        <v>28</v>
      </c>
      <c r="F106" s="213">
        <f>'Физика-11 2020 расклад'!L106</f>
        <v>28</v>
      </c>
      <c r="G106" s="214">
        <f>'Физика-11 2021 расклад'!L106</f>
        <v>18</v>
      </c>
      <c r="H106" s="212">
        <f>'Физика-11 2018 расклад'!M106</f>
        <v>8.0001999999999995</v>
      </c>
      <c r="I106" s="213"/>
      <c r="J106" s="213"/>
      <c r="K106" s="215">
        <f>'Физика-11 2021 расклад'!M106</f>
        <v>5.9993999999999996</v>
      </c>
      <c r="L106" s="216">
        <f>'Физика-11 2018 расклад'!N106</f>
        <v>30.77</v>
      </c>
      <c r="M106" s="217"/>
      <c r="N106" s="217"/>
      <c r="O106" s="218">
        <f>'Физика-11 2021 расклад'!N106</f>
        <v>33.33</v>
      </c>
      <c r="P106" s="212">
        <f>'Физика-11 2018 расклад'!O106</f>
        <v>1.9994000000000001</v>
      </c>
      <c r="Q106" s="213"/>
      <c r="R106" s="213">
        <f>'Физика-11 2020 расклад'!O106</f>
        <v>1.9991999999999999</v>
      </c>
      <c r="S106" s="215">
        <f>'Физика-11 2021 расклад'!O106</f>
        <v>1.0007999999999999</v>
      </c>
      <c r="T106" s="216">
        <f>'Физика-11 2018 расклад'!P106</f>
        <v>7.69</v>
      </c>
      <c r="U106" s="217"/>
      <c r="V106" s="217">
        <f>'Физика-11 2020 расклад'!P106</f>
        <v>7.14</v>
      </c>
      <c r="W106" s="219">
        <f>'Физика-11 2021 расклад'!P106</f>
        <v>5.56</v>
      </c>
    </row>
    <row r="107" spans="1:23" s="1" customFormat="1" ht="15" customHeight="1" x14ac:dyDescent="0.25">
      <c r="A107" s="11">
        <v>24</v>
      </c>
      <c r="B107" s="47">
        <v>61470</v>
      </c>
      <c r="C107" s="211" t="s">
        <v>88</v>
      </c>
      <c r="D107" s="212">
        <f>'Физика-11 2018 расклад'!L107</f>
        <v>10</v>
      </c>
      <c r="E107" s="213">
        <f>'Физика-11 2019 расклад'!L107</f>
        <v>13</v>
      </c>
      <c r="F107" s="213">
        <f>'Физика-11 2020 расклад'!L107</f>
        <v>7</v>
      </c>
      <c r="G107" s="214">
        <f>'Физика-11 2021 расклад'!L107</f>
        <v>6</v>
      </c>
      <c r="H107" s="212">
        <f>'Физика-11 2018 расклад'!M107</f>
        <v>1</v>
      </c>
      <c r="I107" s="213"/>
      <c r="J107" s="213"/>
      <c r="K107" s="215">
        <f>'Физика-11 2021 расклад'!M107</f>
        <v>1.9997999999999998</v>
      </c>
      <c r="L107" s="216">
        <f>'Физика-11 2018 расклад'!N107</f>
        <v>10</v>
      </c>
      <c r="M107" s="217"/>
      <c r="N107" s="217"/>
      <c r="O107" s="218">
        <f>'Физика-11 2021 расклад'!N107</f>
        <v>33.33</v>
      </c>
      <c r="P107" s="212">
        <f>'Физика-11 2018 расклад'!O107</f>
        <v>1</v>
      </c>
      <c r="Q107" s="213"/>
      <c r="R107" s="213">
        <f>'Физика-11 2020 расклад'!O107</f>
        <v>0</v>
      </c>
      <c r="S107" s="215">
        <f>'Физика-11 2021 расклад'!O107</f>
        <v>0</v>
      </c>
      <c r="T107" s="216">
        <f>'Физика-11 2018 расклад'!P107</f>
        <v>10</v>
      </c>
      <c r="U107" s="217"/>
      <c r="V107" s="217">
        <f>'Физика-11 2020 расклад'!P107</f>
        <v>0</v>
      </c>
      <c r="W107" s="219">
        <f>'Физика-11 2021 расклад'!P107</f>
        <v>0</v>
      </c>
    </row>
    <row r="108" spans="1:23" s="1" customFormat="1" ht="15" customHeight="1" x14ac:dyDescent="0.25">
      <c r="A108" s="11">
        <v>25</v>
      </c>
      <c r="B108" s="47">
        <v>61490</v>
      </c>
      <c r="C108" s="211" t="s">
        <v>116</v>
      </c>
      <c r="D108" s="212">
        <f>'Физика-11 2018 расклад'!L108</f>
        <v>18</v>
      </c>
      <c r="E108" s="213">
        <f>'Физика-11 2019 расклад'!L108</f>
        <v>14</v>
      </c>
      <c r="F108" s="213">
        <f>'Физика-11 2020 расклад'!L108</f>
        <v>23</v>
      </c>
      <c r="G108" s="214">
        <f>'Физика-11 2021 расклад'!L108</f>
        <v>26</v>
      </c>
      <c r="H108" s="212">
        <f>'Физика-11 2018 расклад'!M108</f>
        <v>5.0004</v>
      </c>
      <c r="I108" s="213"/>
      <c r="J108" s="213"/>
      <c r="K108" s="215">
        <f>'Физика-11 2021 расклад'!M108</f>
        <v>11.000599999999999</v>
      </c>
      <c r="L108" s="216">
        <f>'Физика-11 2018 расклад'!N108</f>
        <v>27.78</v>
      </c>
      <c r="M108" s="217"/>
      <c r="N108" s="217"/>
      <c r="O108" s="218">
        <f>'Физика-11 2021 расклад'!N108</f>
        <v>42.31</v>
      </c>
      <c r="P108" s="212">
        <f>'Физика-11 2018 расклад'!O108</f>
        <v>0</v>
      </c>
      <c r="Q108" s="213"/>
      <c r="R108" s="213">
        <f>'Физика-11 2020 расклад'!O108</f>
        <v>0</v>
      </c>
      <c r="S108" s="215">
        <f>'Физика-11 2021 расклад'!O108</f>
        <v>1.0010000000000001</v>
      </c>
      <c r="T108" s="216">
        <f>'Физика-11 2018 расклад'!P108</f>
        <v>0</v>
      </c>
      <c r="U108" s="217"/>
      <c r="V108" s="217">
        <f>'Физика-11 2020 расклад'!P108</f>
        <v>0</v>
      </c>
      <c r="W108" s="219">
        <f>'Физика-11 2021 расклад'!P108</f>
        <v>3.85</v>
      </c>
    </row>
    <row r="109" spans="1:23" s="1" customFormat="1" ht="15" customHeight="1" x14ac:dyDescent="0.25">
      <c r="A109" s="11">
        <v>26</v>
      </c>
      <c r="B109" s="47">
        <v>61500</v>
      </c>
      <c r="C109" s="211" t="s">
        <v>117</v>
      </c>
      <c r="D109" s="212">
        <f>'Физика-11 2018 расклад'!L109</f>
        <v>21</v>
      </c>
      <c r="E109" s="213">
        <f>'Физика-11 2019 расклад'!L109</f>
        <v>29</v>
      </c>
      <c r="F109" s="213">
        <f>'Физика-11 2020 расклад'!L109</f>
        <v>17</v>
      </c>
      <c r="G109" s="214">
        <f>'Физика-11 2021 расклад'!L109</f>
        <v>27</v>
      </c>
      <c r="H109" s="212">
        <f>'Физика-11 2018 расклад'!M109</f>
        <v>1.9991999999999999</v>
      </c>
      <c r="I109" s="213"/>
      <c r="J109" s="213"/>
      <c r="K109" s="215">
        <f>'Физика-11 2021 расклад'!M109</f>
        <v>0.99900000000000011</v>
      </c>
      <c r="L109" s="216">
        <f>'Физика-11 2018 расклад'!N109</f>
        <v>9.52</v>
      </c>
      <c r="M109" s="217"/>
      <c r="N109" s="217"/>
      <c r="O109" s="218">
        <f>'Физика-11 2021 расклад'!N109</f>
        <v>3.7</v>
      </c>
      <c r="P109" s="212">
        <f>'Физика-11 2018 расклад'!O109</f>
        <v>0</v>
      </c>
      <c r="Q109" s="213"/>
      <c r="R109" s="213">
        <f>'Физика-11 2020 расклад'!O109</f>
        <v>0</v>
      </c>
      <c r="S109" s="215">
        <f>'Физика-11 2021 расклад'!O109</f>
        <v>0.99900000000000011</v>
      </c>
      <c r="T109" s="216">
        <f>'Физика-11 2018 расклад'!P109</f>
        <v>0</v>
      </c>
      <c r="U109" s="217"/>
      <c r="V109" s="217">
        <f>'Физика-11 2020 расклад'!P109</f>
        <v>0</v>
      </c>
      <c r="W109" s="219">
        <f>'Физика-11 2021 расклад'!P109</f>
        <v>3.7</v>
      </c>
    </row>
    <row r="110" spans="1:23" s="1" customFormat="1" ht="15" customHeight="1" x14ac:dyDescent="0.25">
      <c r="A110" s="11">
        <v>27</v>
      </c>
      <c r="B110" s="47">
        <v>61510</v>
      </c>
      <c r="C110" s="211" t="s">
        <v>89</v>
      </c>
      <c r="D110" s="212">
        <f>'Физика-11 2018 расклад'!L110</f>
        <v>20</v>
      </c>
      <c r="E110" s="213">
        <f>'Физика-11 2019 расклад'!L110</f>
        <v>18</v>
      </c>
      <c r="F110" s="213">
        <f>'Физика-11 2020 расклад'!L110</f>
        <v>14</v>
      </c>
      <c r="G110" s="214">
        <f>'Физика-11 2021 расклад'!L110</f>
        <v>24</v>
      </c>
      <c r="H110" s="212">
        <f>'Физика-11 2018 расклад'!M110</f>
        <v>2</v>
      </c>
      <c r="I110" s="213"/>
      <c r="J110" s="213"/>
      <c r="K110" s="215">
        <f>'Физика-11 2021 расклад'!M110</f>
        <v>1.0007999999999999</v>
      </c>
      <c r="L110" s="216">
        <f>'Физика-11 2018 расклад'!N110</f>
        <v>10</v>
      </c>
      <c r="M110" s="217"/>
      <c r="N110" s="217"/>
      <c r="O110" s="218">
        <f>'Физика-11 2021 расклад'!N110</f>
        <v>4.17</v>
      </c>
      <c r="P110" s="212">
        <f>'Физика-11 2018 расклад'!O110</f>
        <v>1</v>
      </c>
      <c r="Q110" s="213"/>
      <c r="R110" s="213">
        <f>'Физика-11 2020 расклад'!O110</f>
        <v>0</v>
      </c>
      <c r="S110" s="215">
        <f>'Физика-11 2021 расклад'!O110</f>
        <v>0</v>
      </c>
      <c r="T110" s="216">
        <f>'Физика-11 2018 расклад'!P110</f>
        <v>5</v>
      </c>
      <c r="U110" s="217"/>
      <c r="V110" s="217">
        <f>'Физика-11 2020 расклад'!P110</f>
        <v>0</v>
      </c>
      <c r="W110" s="219">
        <f>'Физика-11 2021 расклад'!P110</f>
        <v>0</v>
      </c>
    </row>
    <row r="111" spans="1:23" s="1" customFormat="1" ht="15" customHeight="1" x14ac:dyDescent="0.25">
      <c r="A111" s="11">
        <v>28</v>
      </c>
      <c r="B111" s="49">
        <v>61520</v>
      </c>
      <c r="C111" s="220" t="s">
        <v>118</v>
      </c>
      <c r="D111" s="212">
        <f>'Физика-11 2018 расклад'!L111</f>
        <v>11</v>
      </c>
      <c r="E111" s="213">
        <f>'Физика-11 2019 расклад'!L111</f>
        <v>25</v>
      </c>
      <c r="F111" s="213">
        <f>'Физика-11 2020 расклад'!L111</f>
        <v>23</v>
      </c>
      <c r="G111" s="214">
        <f>'Физика-11 2021 расклад'!L111</f>
        <v>14</v>
      </c>
      <c r="H111" s="212">
        <f>'Физика-11 2018 расклад'!M111</f>
        <v>4.9995000000000003</v>
      </c>
      <c r="I111" s="213"/>
      <c r="J111" s="213"/>
      <c r="K111" s="215">
        <f>'Физика-11 2021 расклад'!M111</f>
        <v>5.0007999999999999</v>
      </c>
      <c r="L111" s="216">
        <f>'Физика-11 2018 расклад'!N111</f>
        <v>45.45</v>
      </c>
      <c r="M111" s="217"/>
      <c r="N111" s="217"/>
      <c r="O111" s="218">
        <f>'Физика-11 2021 расклад'!N111</f>
        <v>35.72</v>
      </c>
      <c r="P111" s="212">
        <f>'Физика-11 2018 расклад'!O111</f>
        <v>0</v>
      </c>
      <c r="Q111" s="213"/>
      <c r="R111" s="213">
        <f>'Физика-11 2020 расклад'!O111</f>
        <v>0</v>
      </c>
      <c r="S111" s="215">
        <f>'Физика-11 2021 расклад'!O111</f>
        <v>0</v>
      </c>
      <c r="T111" s="216">
        <f>'Физика-11 2018 расклад'!P111</f>
        <v>0</v>
      </c>
      <c r="U111" s="217"/>
      <c r="V111" s="217">
        <f>'Физика-11 2020 расклад'!P111</f>
        <v>0</v>
      </c>
      <c r="W111" s="219">
        <f>'Физика-11 2021 расклад'!P111</f>
        <v>0</v>
      </c>
    </row>
    <row r="112" spans="1:23" s="1" customFormat="1" ht="15" customHeight="1" x14ac:dyDescent="0.25">
      <c r="A112" s="15">
        <v>29</v>
      </c>
      <c r="B112" s="49">
        <v>61540</v>
      </c>
      <c r="C112" s="220" t="s">
        <v>119</v>
      </c>
      <c r="D112" s="212" t="s">
        <v>134</v>
      </c>
      <c r="E112" s="213" t="s">
        <v>134</v>
      </c>
      <c r="F112" s="213">
        <f>'Физика-11 2020 расклад'!L112</f>
        <v>14</v>
      </c>
      <c r="G112" s="214">
        <f>'Физика-11 2021 расклад'!L112</f>
        <v>4</v>
      </c>
      <c r="H112" s="212" t="s">
        <v>134</v>
      </c>
      <c r="I112" s="213" t="s">
        <v>134</v>
      </c>
      <c r="J112" s="213"/>
      <c r="K112" s="215">
        <f>'Физика-11 2021 расклад'!M112</f>
        <v>0</v>
      </c>
      <c r="L112" s="216" t="s">
        <v>134</v>
      </c>
      <c r="M112" s="217" t="s">
        <v>134</v>
      </c>
      <c r="N112" s="217"/>
      <c r="O112" s="218">
        <f>'Физика-11 2021 расклад'!N112</f>
        <v>0</v>
      </c>
      <c r="P112" s="212" t="s">
        <v>134</v>
      </c>
      <c r="Q112" s="213" t="s">
        <v>134</v>
      </c>
      <c r="R112" s="213">
        <f>'Физика-11 2020 расклад'!O112</f>
        <v>2.0005999999999999</v>
      </c>
      <c r="S112" s="215">
        <f>'Физика-11 2021 расклад'!O112</f>
        <v>0</v>
      </c>
      <c r="T112" s="216" t="s">
        <v>134</v>
      </c>
      <c r="U112" s="217" t="s">
        <v>134</v>
      </c>
      <c r="V112" s="217">
        <f>'Физика-11 2020 расклад'!P112</f>
        <v>14.29</v>
      </c>
      <c r="W112" s="219">
        <f>'Физика-11 2021 расклад'!P112</f>
        <v>0</v>
      </c>
    </row>
    <row r="113" spans="1:23" s="1" customFormat="1" ht="15" customHeight="1" x14ac:dyDescent="0.25">
      <c r="A113" s="15">
        <v>30</v>
      </c>
      <c r="B113" s="49">
        <v>61560</v>
      </c>
      <c r="C113" s="220" t="s">
        <v>121</v>
      </c>
      <c r="D113" s="212" t="s">
        <v>134</v>
      </c>
      <c r="E113" s="213" t="s">
        <v>134</v>
      </c>
      <c r="F113" s="213" t="s">
        <v>134</v>
      </c>
      <c r="G113" s="214">
        <f>'Физика-11 2021 расклад'!L113</f>
        <v>5</v>
      </c>
      <c r="H113" s="212" t="s">
        <v>134</v>
      </c>
      <c r="I113" s="213" t="s">
        <v>134</v>
      </c>
      <c r="J113" s="213"/>
      <c r="K113" s="215">
        <f>'Физика-11 2021 расклад'!M113</f>
        <v>0</v>
      </c>
      <c r="L113" s="212" t="s">
        <v>134</v>
      </c>
      <c r="M113" s="213" t="s">
        <v>134</v>
      </c>
      <c r="N113" s="217"/>
      <c r="O113" s="218">
        <f>'Физика-11 2021 расклад'!N113</f>
        <v>0</v>
      </c>
      <c r="P113" s="212" t="s">
        <v>134</v>
      </c>
      <c r="Q113" s="213" t="s">
        <v>134</v>
      </c>
      <c r="R113" s="213" t="s">
        <v>134</v>
      </c>
      <c r="S113" s="215">
        <f>'Физика-11 2021 расклад'!O113</f>
        <v>1</v>
      </c>
      <c r="T113" s="212" t="s">
        <v>134</v>
      </c>
      <c r="U113" s="213" t="s">
        <v>134</v>
      </c>
      <c r="V113" s="217" t="s">
        <v>134</v>
      </c>
      <c r="W113" s="219">
        <f>'Физика-11 2021 расклад'!P113</f>
        <v>20</v>
      </c>
    </row>
    <row r="114" spans="1:23" s="1" customFormat="1" ht="15" customHeight="1" thickBot="1" x14ac:dyDescent="0.3">
      <c r="A114" s="12">
        <v>31</v>
      </c>
      <c r="B114" s="49">
        <v>61570</v>
      </c>
      <c r="C114" s="220" t="s">
        <v>123</v>
      </c>
      <c r="D114" s="212" t="s">
        <v>134</v>
      </c>
      <c r="E114" s="213" t="s">
        <v>134</v>
      </c>
      <c r="F114" s="223" t="s">
        <v>134</v>
      </c>
      <c r="G114" s="224" t="s">
        <v>134</v>
      </c>
      <c r="H114" s="222" t="s">
        <v>134</v>
      </c>
      <c r="I114" s="223" t="s">
        <v>134</v>
      </c>
      <c r="J114" s="223" t="s">
        <v>134</v>
      </c>
      <c r="K114" s="225" t="s">
        <v>134</v>
      </c>
      <c r="L114" s="212" t="s">
        <v>134</v>
      </c>
      <c r="M114" s="213" t="s">
        <v>134</v>
      </c>
      <c r="N114" s="227" t="s">
        <v>134</v>
      </c>
      <c r="O114" s="228" t="s">
        <v>134</v>
      </c>
      <c r="P114" s="212" t="s">
        <v>134</v>
      </c>
      <c r="Q114" s="213" t="s">
        <v>134</v>
      </c>
      <c r="R114" s="223" t="s">
        <v>134</v>
      </c>
      <c r="S114" s="225" t="s">
        <v>134</v>
      </c>
      <c r="T114" s="212" t="s">
        <v>134</v>
      </c>
      <c r="U114" s="213" t="s">
        <v>134</v>
      </c>
      <c r="V114" s="227" t="s">
        <v>134</v>
      </c>
      <c r="W114" s="229" t="s">
        <v>134</v>
      </c>
    </row>
    <row r="115" spans="1:23" s="1" customFormat="1" ht="15" customHeight="1" thickBot="1" x14ac:dyDescent="0.3">
      <c r="A115" s="40"/>
      <c r="B115" s="55"/>
      <c r="C115" s="230" t="s">
        <v>107</v>
      </c>
      <c r="D115" s="184">
        <f>'Физика-11 2018 расклад'!L115</f>
        <v>80</v>
      </c>
      <c r="E115" s="185">
        <f>'Физика-11 2019 расклад'!L115</f>
        <v>71</v>
      </c>
      <c r="F115" s="185">
        <f>'Физика-11 2020 расклад'!L115</f>
        <v>92</v>
      </c>
      <c r="G115" s="186">
        <f>'Физика-11 2021 расклад'!L115</f>
        <v>75</v>
      </c>
      <c r="H115" s="184">
        <f>'Физика-11 2018 расклад'!M115</f>
        <v>17</v>
      </c>
      <c r="I115" s="185">
        <f>'Физика-11 2019 расклад'!M115</f>
        <v>8.9998000000000005</v>
      </c>
      <c r="J115" s="185">
        <f>'Физика-11 2020 расклад'!M115</f>
        <v>0</v>
      </c>
      <c r="K115" s="187">
        <f>'Физика-11 2021 расклад'!M115</f>
        <v>12.001899999999999</v>
      </c>
      <c r="L115" s="188">
        <f>'Физика-11 2018 расклад'!N115</f>
        <v>20.65285714285714</v>
      </c>
      <c r="M115" s="189">
        <f>'Физика-11 2019 расклад'!N115</f>
        <v>26.759999999999998</v>
      </c>
      <c r="N115" s="189">
        <f>'Физика-11 2020 расклад'!N115</f>
        <v>0</v>
      </c>
      <c r="O115" s="190">
        <f>'Физика-11 2021 расклад'!N115</f>
        <v>12.38875</v>
      </c>
      <c r="P115" s="184">
        <f>'Физика-11 2018 расклад'!O115</f>
        <v>1.0002000000000002</v>
      </c>
      <c r="Q115" s="185">
        <f>'Физика-11 2019 расклад'!O115</f>
        <v>3.9973000000000001</v>
      </c>
      <c r="R115" s="185">
        <f>'Физика-11 2020 расклад'!O115</f>
        <v>6</v>
      </c>
      <c r="S115" s="187">
        <f>'Физика-11 2021 расклад'!O115</f>
        <v>8.001100000000001</v>
      </c>
      <c r="T115" s="188">
        <f>'Физика-11 2018 расклад'!P115</f>
        <v>2.3814285714285717</v>
      </c>
      <c r="U115" s="189">
        <f>'Физика-11 2019 расклад'!P115</f>
        <v>5.63</v>
      </c>
      <c r="V115" s="189">
        <f>'Физика-11 2020 расклад'!P115</f>
        <v>5</v>
      </c>
      <c r="W115" s="191">
        <f>'Физика-11 2021 расклад'!P115</f>
        <v>16.414999999999999</v>
      </c>
    </row>
    <row r="116" spans="1:23" s="1" customFormat="1" ht="15" customHeight="1" x14ac:dyDescent="0.25">
      <c r="A116" s="10">
        <v>1</v>
      </c>
      <c r="B116" s="48">
        <v>70020</v>
      </c>
      <c r="C116" s="202" t="s">
        <v>90</v>
      </c>
      <c r="D116" s="203">
        <f>'Физика-11 2018 расклад'!L116</f>
        <v>12</v>
      </c>
      <c r="E116" s="204">
        <f>'Физика-11 2019 расклад'!L116</f>
        <v>13</v>
      </c>
      <c r="F116" s="204">
        <f>'Физика-11 2020 расклад'!L116</f>
        <v>14</v>
      </c>
      <c r="G116" s="205">
        <f>'Физика-11 2021 расклад'!L116</f>
        <v>6</v>
      </c>
      <c r="H116" s="203">
        <f>'Физика-11 2018 расклад'!M116</f>
        <v>3</v>
      </c>
      <c r="I116" s="204"/>
      <c r="J116" s="204"/>
      <c r="K116" s="206">
        <f>'Физика-11 2021 расклад'!M116</f>
        <v>1.0002000000000002</v>
      </c>
      <c r="L116" s="207">
        <f>'Физика-11 2018 расклад'!N116</f>
        <v>25</v>
      </c>
      <c r="M116" s="208"/>
      <c r="N116" s="208"/>
      <c r="O116" s="209">
        <f>'Физика-11 2021 расклад'!N116</f>
        <v>16.670000000000002</v>
      </c>
      <c r="P116" s="203">
        <f>'Физика-11 2018 расклад'!O116</f>
        <v>0</v>
      </c>
      <c r="Q116" s="204"/>
      <c r="R116" s="204">
        <f>'Физика-11 2020 расклад'!O116</f>
        <v>0</v>
      </c>
      <c r="S116" s="206">
        <f>'Физика-11 2021 расклад'!O116</f>
        <v>0</v>
      </c>
      <c r="T116" s="207">
        <f>'Физика-11 2018 расклад'!P116</f>
        <v>0</v>
      </c>
      <c r="U116" s="208"/>
      <c r="V116" s="208">
        <f>'Физика-11 2020 расклад'!P116</f>
        <v>0</v>
      </c>
      <c r="W116" s="210">
        <f>'Физика-11 2021 расклад'!P116</f>
        <v>0</v>
      </c>
    </row>
    <row r="117" spans="1:23" s="1" customFormat="1" ht="15" customHeight="1" x14ac:dyDescent="0.25">
      <c r="A117" s="16">
        <v>2</v>
      </c>
      <c r="B117" s="47">
        <v>70110</v>
      </c>
      <c r="C117" s="211" t="s">
        <v>93</v>
      </c>
      <c r="D117" s="212">
        <f>'Физика-11 2018 расклад'!L117</f>
        <v>5</v>
      </c>
      <c r="E117" s="213">
        <f>'Физика-11 2019 расклад'!L117</f>
        <v>9</v>
      </c>
      <c r="F117" s="213">
        <f>'Физика-11 2020 расклад'!L117</f>
        <v>8</v>
      </c>
      <c r="G117" s="214">
        <f>'Физика-11 2021 расклад'!L117</f>
        <v>12</v>
      </c>
      <c r="H117" s="212">
        <f>'Физика-11 2018 расклад'!M117</f>
        <v>1</v>
      </c>
      <c r="I117" s="213"/>
      <c r="J117" s="213"/>
      <c r="K117" s="215">
        <f>'Физика-11 2021 расклад'!M117</f>
        <v>0.99960000000000004</v>
      </c>
      <c r="L117" s="216">
        <f>'Физика-11 2018 расклад'!N117</f>
        <v>20</v>
      </c>
      <c r="M117" s="217"/>
      <c r="N117" s="217"/>
      <c r="O117" s="218">
        <f>'Физика-11 2021 расклад'!N117</f>
        <v>8.33</v>
      </c>
      <c r="P117" s="212">
        <f>'Физика-11 2018 расклад'!O117</f>
        <v>0</v>
      </c>
      <c r="Q117" s="213"/>
      <c r="R117" s="213">
        <f>'Физика-11 2020 расклад'!O117</f>
        <v>0</v>
      </c>
      <c r="S117" s="215">
        <f>'Физика-11 2021 расклад'!O117</f>
        <v>2.0004000000000004</v>
      </c>
      <c r="T117" s="216">
        <f>'Физика-11 2018 расклад'!P117</f>
        <v>0</v>
      </c>
      <c r="U117" s="217"/>
      <c r="V117" s="217">
        <f>'Физика-11 2020 расклад'!P117</f>
        <v>0</v>
      </c>
      <c r="W117" s="219">
        <f>'Физика-11 2021 расклад'!P117</f>
        <v>16.670000000000002</v>
      </c>
    </row>
    <row r="118" spans="1:23" s="1" customFormat="1" ht="15" customHeight="1" x14ac:dyDescent="0.25">
      <c r="A118" s="11">
        <v>3</v>
      </c>
      <c r="B118" s="47">
        <v>70021</v>
      </c>
      <c r="C118" s="211" t="s">
        <v>91</v>
      </c>
      <c r="D118" s="212">
        <f>'Физика-11 2018 расклад'!L118</f>
        <v>23</v>
      </c>
      <c r="E118" s="213">
        <f>'Физика-11 2019 расклад'!L118</f>
        <v>14</v>
      </c>
      <c r="F118" s="213">
        <f>'Физика-11 2020 расклад'!L118</f>
        <v>17</v>
      </c>
      <c r="G118" s="214">
        <f>'Физика-11 2021 расклад'!L118</f>
        <v>18</v>
      </c>
      <c r="H118" s="212">
        <f>'Физика-11 2018 расклад'!M118</f>
        <v>2.0009999999999999</v>
      </c>
      <c r="I118" s="213"/>
      <c r="J118" s="213"/>
      <c r="K118" s="215">
        <f>'Физика-11 2021 расклад'!M118</f>
        <v>2.0015999999999998</v>
      </c>
      <c r="L118" s="216">
        <f>'Физика-11 2018 расклад'!N118</f>
        <v>8.6999999999999993</v>
      </c>
      <c r="M118" s="217"/>
      <c r="N118" s="217"/>
      <c r="O118" s="218">
        <f>'Физика-11 2021 расклад'!N118</f>
        <v>11.12</v>
      </c>
      <c r="P118" s="212">
        <f>'Физика-11 2018 расклад'!O118</f>
        <v>0</v>
      </c>
      <c r="Q118" s="213"/>
      <c r="R118" s="213">
        <f>'Физика-11 2020 расклад'!O118</f>
        <v>0</v>
      </c>
      <c r="S118" s="215">
        <f>'Физика-11 2021 расклад'!O118</f>
        <v>1.0007999999999999</v>
      </c>
      <c r="T118" s="216">
        <f>'Физика-11 2018 расклад'!P118</f>
        <v>0</v>
      </c>
      <c r="U118" s="217"/>
      <c r="V118" s="217">
        <f>'Физика-11 2020 расклад'!P118</f>
        <v>0</v>
      </c>
      <c r="W118" s="219">
        <f>'Физика-11 2021 расклад'!P118</f>
        <v>5.56</v>
      </c>
    </row>
    <row r="119" spans="1:23" s="1" customFormat="1" ht="15" customHeight="1" x14ac:dyDescent="0.25">
      <c r="A119" s="11">
        <v>4</v>
      </c>
      <c r="B119" s="47">
        <v>70040</v>
      </c>
      <c r="C119" s="211" t="s">
        <v>92</v>
      </c>
      <c r="D119" s="212">
        <f>'Физика-11 2018 расклад'!L119</f>
        <v>4</v>
      </c>
      <c r="E119" s="213">
        <f>'Физика-11 2019 расклад'!L119</f>
        <v>3</v>
      </c>
      <c r="F119" s="213">
        <f>'Физика-11 2020 расклад'!L119</f>
        <v>1</v>
      </c>
      <c r="G119" s="214">
        <f>'Физика-11 2021 расклад'!L119</f>
        <v>6</v>
      </c>
      <c r="H119" s="212">
        <f>'Физика-11 2018 расклад'!M119</f>
        <v>1</v>
      </c>
      <c r="I119" s="213"/>
      <c r="J119" s="213"/>
      <c r="K119" s="215">
        <f>'Физика-11 2021 расклад'!M119</f>
        <v>0</v>
      </c>
      <c r="L119" s="216">
        <f>'Физика-11 2018 расклад'!N119</f>
        <v>25</v>
      </c>
      <c r="M119" s="217"/>
      <c r="N119" s="217"/>
      <c r="O119" s="218">
        <f>'Физика-11 2021 расклад'!N119</f>
        <v>0</v>
      </c>
      <c r="P119" s="212">
        <f>'Физика-11 2018 расклад'!O119</f>
        <v>0</v>
      </c>
      <c r="Q119" s="213"/>
      <c r="R119" s="213">
        <f>'Физика-11 2020 расклад'!O119</f>
        <v>0</v>
      </c>
      <c r="S119" s="215">
        <f>'Физика-11 2021 расклад'!O119</f>
        <v>0</v>
      </c>
      <c r="T119" s="216">
        <f>'Физика-11 2018 расклад'!P119</f>
        <v>0</v>
      </c>
      <c r="U119" s="217"/>
      <c r="V119" s="217">
        <f>'Физика-11 2020 расклад'!P119</f>
        <v>0</v>
      </c>
      <c r="W119" s="219">
        <f>'Физика-11 2021 расклад'!P119</f>
        <v>0</v>
      </c>
    </row>
    <row r="120" spans="1:23" s="1" customFormat="1" ht="15" customHeight="1" x14ac:dyDescent="0.25">
      <c r="A120" s="11">
        <v>5</v>
      </c>
      <c r="B120" s="47">
        <v>70100</v>
      </c>
      <c r="C120" s="211" t="s">
        <v>108</v>
      </c>
      <c r="D120" s="212">
        <f>'Физика-11 2018 расклад'!L120</f>
        <v>21</v>
      </c>
      <c r="E120" s="213">
        <f>'Физика-11 2019 расклад'!L120</f>
        <v>17</v>
      </c>
      <c r="F120" s="213">
        <f>'Физика-11 2020 расклад'!L120</f>
        <v>16</v>
      </c>
      <c r="G120" s="214">
        <f>'Физика-11 2021 расклад'!L120</f>
        <v>11</v>
      </c>
      <c r="H120" s="212">
        <f>'Физика-11 2018 расклад'!M120</f>
        <v>7.998899999999999</v>
      </c>
      <c r="I120" s="213">
        <f>'Физика-11 2019 расклад'!M120</f>
        <v>8.9998000000000005</v>
      </c>
      <c r="J120" s="213"/>
      <c r="K120" s="215">
        <f>'Физика-11 2021 расклад'!M120</f>
        <v>2.9996999999999998</v>
      </c>
      <c r="L120" s="216">
        <f>'Физика-11 2018 расклад'!N120</f>
        <v>38.089999999999996</v>
      </c>
      <c r="M120" s="217">
        <f>'Физика-11 2019 расклад'!N120</f>
        <v>52.940000000000005</v>
      </c>
      <c r="N120" s="217"/>
      <c r="O120" s="218">
        <f>'Физика-11 2021 расклад'!N120</f>
        <v>27.27</v>
      </c>
      <c r="P120" s="212">
        <f>'Физика-11 2018 расклад'!O120</f>
        <v>0</v>
      </c>
      <c r="Q120" s="213">
        <f>'Физика-11 2019 расклад'!O120</f>
        <v>0</v>
      </c>
      <c r="R120" s="213">
        <f>'Физика-11 2020 расклад'!O120</f>
        <v>1</v>
      </c>
      <c r="S120" s="215">
        <f>'Физика-11 2021 расклад'!O120</f>
        <v>0.9998999999999999</v>
      </c>
      <c r="T120" s="216">
        <f>'Физика-11 2018 расклад'!P120</f>
        <v>0</v>
      </c>
      <c r="U120" s="217">
        <f>'Физика-11 2019 расклад'!P120</f>
        <v>0</v>
      </c>
      <c r="V120" s="217">
        <f>'Физика-11 2020 расклад'!P120</f>
        <v>6.25</v>
      </c>
      <c r="W120" s="219">
        <f>'Физика-11 2021 расклад'!P120</f>
        <v>9.09</v>
      </c>
    </row>
    <row r="121" spans="1:23" s="1" customFormat="1" ht="15" customHeight="1" x14ac:dyDescent="0.25">
      <c r="A121" s="11">
        <v>6</v>
      </c>
      <c r="B121" s="47">
        <v>70270</v>
      </c>
      <c r="C121" s="211" t="s">
        <v>94</v>
      </c>
      <c r="D121" s="212">
        <f>'Физика-11 2018 расклад'!L121</f>
        <v>6</v>
      </c>
      <c r="E121" s="213">
        <f>'Физика-11 2019 расклад'!L121</f>
        <v>6</v>
      </c>
      <c r="F121" s="213">
        <f>'Физика-11 2020 расклад'!L121</f>
        <v>16</v>
      </c>
      <c r="G121" s="214">
        <f>'Физика-11 2021 расклад'!L121</f>
        <v>2</v>
      </c>
      <c r="H121" s="212">
        <f>'Физика-11 2018 расклад'!M121</f>
        <v>1.0002000000000002</v>
      </c>
      <c r="I121" s="213"/>
      <c r="J121" s="213"/>
      <c r="K121" s="215">
        <f>'Физика-11 2021 расклад'!M121</f>
        <v>0</v>
      </c>
      <c r="L121" s="216">
        <f>'Физика-11 2018 расклад'!N121</f>
        <v>16.670000000000002</v>
      </c>
      <c r="M121" s="217"/>
      <c r="N121" s="217"/>
      <c r="O121" s="218">
        <f>'Физика-11 2021 расклад'!N121</f>
        <v>0</v>
      </c>
      <c r="P121" s="212">
        <f>'Физика-11 2018 расклад'!O121</f>
        <v>1.0002000000000002</v>
      </c>
      <c r="Q121" s="213"/>
      <c r="R121" s="213">
        <f>'Физика-11 2020 расклад'!O121</f>
        <v>3</v>
      </c>
      <c r="S121" s="215">
        <f>'Физика-11 2021 расклад'!O121</f>
        <v>1</v>
      </c>
      <c r="T121" s="216">
        <f>'Физика-11 2018 расклад'!P121</f>
        <v>16.670000000000002</v>
      </c>
      <c r="U121" s="217"/>
      <c r="V121" s="217">
        <f>'Физика-11 2020 расклад'!P121</f>
        <v>18.75</v>
      </c>
      <c r="W121" s="219">
        <f>'Физика-11 2021 расклад'!P121</f>
        <v>50</v>
      </c>
    </row>
    <row r="122" spans="1:23" s="1" customFormat="1" ht="15" customHeight="1" x14ac:dyDescent="0.25">
      <c r="A122" s="11">
        <v>7</v>
      </c>
      <c r="B122" s="47">
        <v>70510</v>
      </c>
      <c r="C122" s="211" t="s">
        <v>95</v>
      </c>
      <c r="D122" s="212" t="s">
        <v>134</v>
      </c>
      <c r="E122" s="213">
        <f>'Физика-11 2019 расклад'!L122</f>
        <v>1</v>
      </c>
      <c r="F122" s="213" t="s">
        <v>134</v>
      </c>
      <c r="G122" s="214" t="s">
        <v>134</v>
      </c>
      <c r="H122" s="212" t="s">
        <v>134</v>
      </c>
      <c r="I122" s="213">
        <f>'Физика-11 2019 расклад'!M122</f>
        <v>0</v>
      </c>
      <c r="J122" s="213"/>
      <c r="K122" s="215" t="s">
        <v>134</v>
      </c>
      <c r="L122" s="216" t="s">
        <v>134</v>
      </c>
      <c r="M122" s="217">
        <f>'Физика-11 2019 расклад'!N122</f>
        <v>0</v>
      </c>
      <c r="N122" s="217"/>
      <c r="O122" s="218" t="s">
        <v>134</v>
      </c>
      <c r="P122" s="212" t="s">
        <v>134</v>
      </c>
      <c r="Q122" s="213">
        <f>'Физика-11 2019 расклад'!O122</f>
        <v>0</v>
      </c>
      <c r="R122" s="213" t="s">
        <v>134</v>
      </c>
      <c r="S122" s="215" t="s">
        <v>134</v>
      </c>
      <c r="T122" s="216" t="s">
        <v>134</v>
      </c>
      <c r="U122" s="217">
        <f>'Физика-11 2019 расклад'!P122</f>
        <v>0</v>
      </c>
      <c r="V122" s="217" t="s">
        <v>134</v>
      </c>
      <c r="W122" s="219" t="s">
        <v>134</v>
      </c>
    </row>
    <row r="123" spans="1:23" s="1" customFormat="1" ht="15" customHeight="1" x14ac:dyDescent="0.25">
      <c r="A123" s="15">
        <v>8</v>
      </c>
      <c r="B123" s="49">
        <v>10880</v>
      </c>
      <c r="C123" s="220" t="s">
        <v>120</v>
      </c>
      <c r="D123" s="212">
        <f>'Физика-11 2018 расклад'!L123</f>
        <v>9</v>
      </c>
      <c r="E123" s="213">
        <f>'Физика-11 2019 расклад'!L123</f>
        <v>8</v>
      </c>
      <c r="F123" s="213">
        <f>'Физика-11 2020 расклад'!L123</f>
        <v>20</v>
      </c>
      <c r="G123" s="214">
        <f>'Физика-11 2021 расклад'!L123</f>
        <v>14</v>
      </c>
      <c r="H123" s="212">
        <f>'Физика-11 2018 расклад'!M123</f>
        <v>0.9998999999999999</v>
      </c>
      <c r="I123" s="213"/>
      <c r="J123" s="213"/>
      <c r="K123" s="215">
        <f>'Физика-11 2021 расклад'!M123</f>
        <v>5.0007999999999999</v>
      </c>
      <c r="L123" s="216">
        <f>'Физика-11 2018 расклад'!N123</f>
        <v>11.11</v>
      </c>
      <c r="M123" s="217"/>
      <c r="N123" s="217"/>
      <c r="O123" s="218">
        <f>'Физика-11 2021 расклад'!N123</f>
        <v>35.72</v>
      </c>
      <c r="P123" s="212">
        <f>'Физика-11 2018 расклад'!O123</f>
        <v>0</v>
      </c>
      <c r="Q123" s="213"/>
      <c r="R123" s="213">
        <f>'Физика-11 2020 расклад'!O123</f>
        <v>2</v>
      </c>
      <c r="S123" s="215">
        <f>'Физика-11 2021 расклад'!O123</f>
        <v>0</v>
      </c>
      <c r="T123" s="216">
        <f>'Физика-11 2018 расклад'!P123</f>
        <v>0</v>
      </c>
      <c r="U123" s="217"/>
      <c r="V123" s="217">
        <f>'Физика-11 2020 расклад'!P123</f>
        <v>10</v>
      </c>
      <c r="W123" s="219">
        <f>'Физика-11 2021 расклад'!P123</f>
        <v>0</v>
      </c>
    </row>
    <row r="124" spans="1:23" s="1" customFormat="1" ht="15" customHeight="1" thickBot="1" x14ac:dyDescent="0.3">
      <c r="A124" s="12">
        <v>9</v>
      </c>
      <c r="B124" s="51">
        <v>10890</v>
      </c>
      <c r="C124" s="221" t="s">
        <v>122</v>
      </c>
      <c r="D124" s="232" t="s">
        <v>134</v>
      </c>
      <c r="E124" s="233" t="s">
        <v>134</v>
      </c>
      <c r="F124" s="233" t="s">
        <v>134</v>
      </c>
      <c r="G124" s="234">
        <f>'Физика-11 2021 расклад'!L124</f>
        <v>6</v>
      </c>
      <c r="H124" s="232" t="s">
        <v>134</v>
      </c>
      <c r="I124" s="233" t="s">
        <v>134</v>
      </c>
      <c r="J124" s="233"/>
      <c r="K124" s="235">
        <f>'Физика-11 2021 расклад'!M124</f>
        <v>0</v>
      </c>
      <c r="L124" s="236" t="s">
        <v>134</v>
      </c>
      <c r="M124" s="237" t="s">
        <v>134</v>
      </c>
      <c r="N124" s="237"/>
      <c r="O124" s="238">
        <f>'Физика-11 2021 расклад'!N124</f>
        <v>0</v>
      </c>
      <c r="P124" s="232" t="s">
        <v>134</v>
      </c>
      <c r="Q124" s="233" t="s">
        <v>134</v>
      </c>
      <c r="R124" s="233" t="s">
        <v>134</v>
      </c>
      <c r="S124" s="235">
        <f>'Физика-11 2021 расклад'!O124</f>
        <v>3</v>
      </c>
      <c r="T124" s="236" t="s">
        <v>134</v>
      </c>
      <c r="U124" s="237" t="s">
        <v>134</v>
      </c>
      <c r="V124" s="237" t="s">
        <v>134</v>
      </c>
      <c r="W124" s="239">
        <f>'Физика-11 2021 расклад'!P124</f>
        <v>50</v>
      </c>
    </row>
    <row r="125" spans="1:23" ht="15" customHeight="1" x14ac:dyDescent="0.25">
      <c r="A125" s="6"/>
      <c r="B125" s="6"/>
      <c r="C125" s="6"/>
    </row>
    <row r="126" spans="1:23" ht="15" customHeight="1" x14ac:dyDescent="0.25">
      <c r="A126" s="6"/>
      <c r="B126" s="6"/>
      <c r="C126" s="6"/>
    </row>
  </sheetData>
  <mergeCells count="10">
    <mergeCell ref="B2:C2"/>
    <mergeCell ref="B6:C6"/>
    <mergeCell ref="A4:A5"/>
    <mergeCell ref="B4:B5"/>
    <mergeCell ref="C4:C5"/>
    <mergeCell ref="D4:G4"/>
    <mergeCell ref="H4:K4"/>
    <mergeCell ref="L4:O4"/>
    <mergeCell ref="P4:S4"/>
    <mergeCell ref="T4:W4"/>
  </mergeCells>
  <conditionalFormatting sqref="L7:O124">
    <cfRule type="cellIs" dxfId="24" priority="19" operator="lessThan">
      <formula>50</formula>
    </cfRule>
    <cfRule type="cellIs" dxfId="23" priority="20" operator="between">
      <formula>50.004</formula>
      <formula>50</formula>
    </cfRule>
    <cfRule type="cellIs" dxfId="22" priority="21" operator="between">
      <formula>50</formula>
      <formula>90</formula>
    </cfRule>
    <cfRule type="cellIs" dxfId="21" priority="22" operator="between">
      <formula>90</formula>
      <formula>100</formula>
    </cfRule>
    <cfRule type="cellIs" dxfId="20" priority="3" operator="equal">
      <formula>"-"</formula>
    </cfRule>
  </conditionalFormatting>
  <conditionalFormatting sqref="P7:W124">
    <cfRule type="cellIs" dxfId="13" priority="6" operator="equal">
      <formula>"-"</formula>
    </cfRule>
    <cfRule type="cellIs" dxfId="14" priority="7" operator="equal">
      <formula>0</formula>
    </cfRule>
    <cfRule type="cellIs" dxfId="15" priority="8" operator="between">
      <formula>0.01</formula>
      <formula>9.99</formula>
    </cfRule>
    <cfRule type="cellIs" dxfId="16" priority="9" operator="greaterThanOrEqual">
      <formula>9.99</formula>
    </cfRule>
    <cfRule type="cellIs" dxfId="17" priority="2" operator="equal">
      <formula>10</formula>
    </cfRule>
    <cfRule type="containsBlanks" dxfId="12" priority="1">
      <formula>LEN(TRIM(P7))=0</formula>
    </cfRule>
  </conditionalFormatting>
  <conditionalFormatting sqref="N7:N124">
    <cfRule type="cellIs" dxfId="19" priority="5" operator="equal">
      <formula>0</formula>
    </cfRule>
  </conditionalFormatting>
  <conditionalFormatting sqref="M7:N124">
    <cfRule type="containsBlanks" dxfId="18" priority="4">
      <formula>LEN(TRIM(M7))=0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241" customWidth="1"/>
    <col min="2" max="2" width="9.7109375" style="241" customWidth="1"/>
    <col min="3" max="3" width="31.7109375" style="241" customWidth="1"/>
    <col min="4" max="4" width="8.7109375" style="241" customWidth="1"/>
    <col min="5" max="9" width="7.7109375" style="241" customWidth="1"/>
    <col min="10" max="10" width="8.7109375" style="243" customWidth="1"/>
    <col min="11" max="11" width="7.85546875" style="241" customWidth="1"/>
    <col min="12" max="16" width="10.7109375" style="241" customWidth="1"/>
    <col min="17" max="17" width="9.28515625" style="241" customWidth="1"/>
    <col min="18" max="16384" width="9.140625" style="241"/>
  </cols>
  <sheetData>
    <row r="1" spans="1:17" ht="18" customHeight="1" x14ac:dyDescent="0.25">
      <c r="L1" s="334"/>
      <c r="M1" s="402" t="s">
        <v>135</v>
      </c>
    </row>
    <row r="2" spans="1:17" ht="18" customHeight="1" x14ac:dyDescent="0.25">
      <c r="A2" s="245"/>
      <c r="B2" s="245"/>
      <c r="C2" s="408" t="s">
        <v>142</v>
      </c>
      <c r="D2" s="408"/>
      <c r="E2" s="298"/>
      <c r="F2" s="298"/>
      <c r="G2" s="298"/>
      <c r="H2" s="298"/>
      <c r="I2" s="298"/>
      <c r="J2" s="266">
        <v>2018</v>
      </c>
      <c r="K2" s="245"/>
      <c r="L2" s="267"/>
      <c r="M2" s="402" t="s">
        <v>136</v>
      </c>
    </row>
    <row r="3" spans="1:17" ht="18" customHeight="1" thickBot="1" x14ac:dyDescent="0.3">
      <c r="A3" s="245"/>
      <c r="B3" s="245"/>
      <c r="C3" s="245"/>
      <c r="D3" s="245"/>
      <c r="E3" s="245"/>
      <c r="F3" s="245"/>
      <c r="G3" s="245"/>
      <c r="H3" s="245"/>
      <c r="I3" s="245"/>
      <c r="J3" s="246"/>
      <c r="K3" s="245"/>
      <c r="L3" s="240"/>
      <c r="M3" s="402" t="s">
        <v>137</v>
      </c>
    </row>
    <row r="4" spans="1:17" ht="18" customHeight="1" thickBot="1" x14ac:dyDescent="0.3">
      <c r="A4" s="411" t="s">
        <v>0</v>
      </c>
      <c r="B4" s="413" t="s">
        <v>1</v>
      </c>
      <c r="C4" s="413" t="s">
        <v>2</v>
      </c>
      <c r="D4" s="418" t="s">
        <v>3</v>
      </c>
      <c r="E4" s="420" t="s">
        <v>130</v>
      </c>
      <c r="F4" s="421"/>
      <c r="G4" s="421"/>
      <c r="H4" s="421"/>
      <c r="I4" s="422"/>
      <c r="J4" s="415" t="s">
        <v>99</v>
      </c>
      <c r="K4" s="245"/>
      <c r="L4" s="258"/>
      <c r="M4" s="402" t="s">
        <v>138</v>
      </c>
    </row>
    <row r="5" spans="1:17" ht="43.5" customHeight="1" thickBot="1" x14ac:dyDescent="0.3">
      <c r="A5" s="412"/>
      <c r="B5" s="414"/>
      <c r="C5" s="414"/>
      <c r="D5" s="419"/>
      <c r="E5" s="359" t="s">
        <v>143</v>
      </c>
      <c r="F5" s="244" t="s">
        <v>144</v>
      </c>
      <c r="G5" s="244" t="s">
        <v>145</v>
      </c>
      <c r="H5" s="244" t="s">
        <v>126</v>
      </c>
      <c r="I5" s="244">
        <v>100</v>
      </c>
      <c r="J5" s="416"/>
      <c r="K5" s="245"/>
      <c r="L5" s="305" t="s">
        <v>125</v>
      </c>
      <c r="M5" s="306" t="s">
        <v>139</v>
      </c>
      <c r="N5" s="306" t="s">
        <v>140</v>
      </c>
      <c r="O5" s="306" t="s">
        <v>127</v>
      </c>
      <c r="P5" s="306" t="s">
        <v>128</v>
      </c>
    </row>
    <row r="6" spans="1:17" ht="15" customHeight="1" thickBot="1" x14ac:dyDescent="0.3">
      <c r="A6" s="268"/>
      <c r="B6" s="269"/>
      <c r="C6" s="269" t="s">
        <v>100</v>
      </c>
      <c r="D6" s="270">
        <f>D7+D8+D17+D30+D48+D68+D83+D115</f>
        <v>937</v>
      </c>
      <c r="E6" s="392">
        <v>3.6886597938144337</v>
      </c>
      <c r="F6" s="392">
        <v>76.520206185567019</v>
      </c>
      <c r="G6" s="392">
        <v>15.537731958762883</v>
      </c>
      <c r="H6" s="392">
        <v>4.0958762886597944</v>
      </c>
      <c r="I6" s="392">
        <v>0.1575257731958763</v>
      </c>
      <c r="J6" s="378">
        <v>54.94</v>
      </c>
      <c r="K6" s="261"/>
      <c r="L6" s="329">
        <f t="shared" ref="L6:L24" si="0">D6</f>
        <v>937</v>
      </c>
      <c r="M6" s="330">
        <f>M7+M8+M17+M30+M48+M68+M83+M115</f>
        <v>227.99519999999995</v>
      </c>
      <c r="N6" s="331">
        <f>G6+H6+I6</f>
        <v>19.791134020618554</v>
      </c>
      <c r="O6" s="330">
        <f>O7+O8+O17+O30+O48+O68+O83+O115</f>
        <v>22.000300000000003</v>
      </c>
      <c r="P6" s="332">
        <f t="shared" ref="P6:P24" si="1">E6</f>
        <v>3.6886597938144337</v>
      </c>
      <c r="Q6" s="293"/>
    </row>
    <row r="7" spans="1:17" ht="15" customHeight="1" thickBot="1" x14ac:dyDescent="0.3">
      <c r="A7" s="349">
        <v>1</v>
      </c>
      <c r="B7" s="347">
        <v>50050</v>
      </c>
      <c r="C7" s="350" t="s">
        <v>55</v>
      </c>
      <c r="D7" s="360">
        <v>2</v>
      </c>
      <c r="E7" s="385"/>
      <c r="F7" s="385">
        <v>50</v>
      </c>
      <c r="G7" s="385">
        <v>50</v>
      </c>
      <c r="H7" s="385"/>
      <c r="I7" s="385"/>
      <c r="J7" s="391">
        <v>58</v>
      </c>
      <c r="K7" s="297"/>
      <c r="L7" s="307">
        <f t="shared" si="0"/>
        <v>2</v>
      </c>
      <c r="M7" s="308">
        <f t="shared" ref="M7" si="2">N7*L7/100</f>
        <v>1</v>
      </c>
      <c r="N7" s="309">
        <f t="shared" ref="N7:N70" si="3">G7+H7+I7</f>
        <v>50</v>
      </c>
      <c r="O7" s="308">
        <f t="shared" ref="O7" si="4">P7*L7/100</f>
        <v>0</v>
      </c>
      <c r="P7" s="310">
        <f t="shared" si="1"/>
        <v>0</v>
      </c>
      <c r="Q7" s="295"/>
    </row>
    <row r="8" spans="1:17" ht="15" customHeight="1" thickBot="1" x14ac:dyDescent="0.3">
      <c r="A8" s="271"/>
      <c r="B8" s="265"/>
      <c r="C8" s="272" t="s">
        <v>101</v>
      </c>
      <c r="D8" s="272">
        <f>SUM(D9:D16)</f>
        <v>100</v>
      </c>
      <c r="E8" s="302">
        <v>1.25</v>
      </c>
      <c r="F8" s="302">
        <v>74.871250000000003</v>
      </c>
      <c r="G8" s="302">
        <v>20.2075</v>
      </c>
      <c r="H8" s="302">
        <v>3.3224999999999998</v>
      </c>
      <c r="I8" s="302">
        <v>0.34749999999999998</v>
      </c>
      <c r="J8" s="279">
        <f>AVERAGE(J9:J16)</f>
        <v>52.4</v>
      </c>
      <c r="K8" s="261"/>
      <c r="L8" s="329">
        <f t="shared" si="0"/>
        <v>100</v>
      </c>
      <c r="M8" s="330">
        <f>SUM(M9:M16)</f>
        <v>30.998100000000001</v>
      </c>
      <c r="N8" s="331">
        <f t="shared" si="3"/>
        <v>23.877500000000001</v>
      </c>
      <c r="O8" s="330">
        <f>SUM(O9:O16)</f>
        <v>1</v>
      </c>
      <c r="P8" s="332">
        <f t="shared" si="1"/>
        <v>1.25</v>
      </c>
      <c r="Q8" s="300"/>
    </row>
    <row r="9" spans="1:17" s="242" customFormat="1" ht="15" customHeight="1" x14ac:dyDescent="0.25">
      <c r="A9" s="252">
        <v>1</v>
      </c>
      <c r="B9" s="283">
        <v>10002</v>
      </c>
      <c r="C9" s="259" t="s">
        <v>5</v>
      </c>
      <c r="D9" s="401">
        <v>10</v>
      </c>
      <c r="E9" s="388">
        <v>10</v>
      </c>
      <c r="F9" s="388">
        <v>70</v>
      </c>
      <c r="G9" s="388">
        <v>20</v>
      </c>
      <c r="H9" s="388"/>
      <c r="I9" s="388"/>
      <c r="J9" s="370">
        <v>50</v>
      </c>
      <c r="K9" s="261"/>
      <c r="L9" s="315">
        <f t="shared" si="0"/>
        <v>10</v>
      </c>
      <c r="M9" s="316">
        <f t="shared" ref="M9:M72" si="5">N9*L9/100</f>
        <v>2</v>
      </c>
      <c r="N9" s="317">
        <f t="shared" si="3"/>
        <v>20</v>
      </c>
      <c r="O9" s="316">
        <f t="shared" ref="O9:O72" si="6">P9*L9/100</f>
        <v>1</v>
      </c>
      <c r="P9" s="318">
        <f t="shared" si="1"/>
        <v>10</v>
      </c>
      <c r="Q9" s="296"/>
    </row>
    <row r="10" spans="1:17" s="242" customFormat="1" ht="15" customHeight="1" x14ac:dyDescent="0.25">
      <c r="A10" s="252">
        <v>2</v>
      </c>
      <c r="B10" s="283">
        <v>10090</v>
      </c>
      <c r="C10" s="259" t="s">
        <v>7</v>
      </c>
      <c r="D10" s="399">
        <v>12</v>
      </c>
      <c r="E10" s="388"/>
      <c r="F10" s="388">
        <v>58.33</v>
      </c>
      <c r="G10" s="388">
        <v>33.33</v>
      </c>
      <c r="H10" s="388">
        <v>8.33</v>
      </c>
      <c r="I10" s="388"/>
      <c r="J10" s="370">
        <v>56</v>
      </c>
      <c r="K10" s="261"/>
      <c r="L10" s="315">
        <f t="shared" si="0"/>
        <v>12</v>
      </c>
      <c r="M10" s="316">
        <f t="shared" si="5"/>
        <v>4.9991999999999992</v>
      </c>
      <c r="N10" s="317">
        <f t="shared" si="3"/>
        <v>41.66</v>
      </c>
      <c r="O10" s="316">
        <f t="shared" si="6"/>
        <v>0</v>
      </c>
      <c r="P10" s="318">
        <f t="shared" si="1"/>
        <v>0</v>
      </c>
      <c r="Q10" s="296"/>
    </row>
    <row r="11" spans="1:17" s="242" customFormat="1" ht="15" customHeight="1" x14ac:dyDescent="0.25">
      <c r="A11" s="252">
        <v>3</v>
      </c>
      <c r="B11" s="285">
        <v>10004</v>
      </c>
      <c r="C11" s="262" t="s">
        <v>6</v>
      </c>
      <c r="D11" s="399">
        <v>36</v>
      </c>
      <c r="E11" s="357"/>
      <c r="F11" s="357">
        <v>52.78</v>
      </c>
      <c r="G11" s="357">
        <v>33.33</v>
      </c>
      <c r="H11" s="357">
        <v>11.11</v>
      </c>
      <c r="I11" s="395">
        <v>2.78</v>
      </c>
      <c r="J11" s="373">
        <v>63</v>
      </c>
      <c r="K11" s="261"/>
      <c r="L11" s="315">
        <f t="shared" si="0"/>
        <v>36</v>
      </c>
      <c r="M11" s="316">
        <f t="shared" si="5"/>
        <v>16.999200000000002</v>
      </c>
      <c r="N11" s="317">
        <f t="shared" si="3"/>
        <v>47.22</v>
      </c>
      <c r="O11" s="316">
        <f t="shared" si="6"/>
        <v>0</v>
      </c>
      <c r="P11" s="318">
        <f t="shared" si="1"/>
        <v>0</v>
      </c>
      <c r="Q11" s="296"/>
    </row>
    <row r="12" spans="1:17" s="242" customFormat="1" ht="14.25" customHeight="1" x14ac:dyDescent="0.25">
      <c r="A12" s="252">
        <v>4</v>
      </c>
      <c r="B12" s="283">
        <v>10001</v>
      </c>
      <c r="C12" s="259" t="s">
        <v>4</v>
      </c>
      <c r="D12" s="399">
        <v>14</v>
      </c>
      <c r="E12" s="357"/>
      <c r="F12" s="357">
        <v>71.430000000000007</v>
      </c>
      <c r="G12" s="357">
        <v>21.43</v>
      </c>
      <c r="H12" s="357">
        <v>7.14</v>
      </c>
      <c r="I12" s="397"/>
      <c r="J12" s="370">
        <v>57.2</v>
      </c>
      <c r="K12" s="261"/>
      <c r="L12" s="315">
        <f t="shared" si="0"/>
        <v>14</v>
      </c>
      <c r="M12" s="316">
        <f t="shared" si="5"/>
        <v>3.9998</v>
      </c>
      <c r="N12" s="317">
        <f t="shared" si="3"/>
        <v>28.57</v>
      </c>
      <c r="O12" s="316">
        <f t="shared" si="6"/>
        <v>0</v>
      </c>
      <c r="P12" s="318">
        <f t="shared" si="1"/>
        <v>0</v>
      </c>
      <c r="Q12" s="296"/>
    </row>
    <row r="13" spans="1:17" s="242" customFormat="1" ht="15" customHeight="1" x14ac:dyDescent="0.25">
      <c r="A13" s="252">
        <v>5</v>
      </c>
      <c r="B13" s="283">
        <v>10120</v>
      </c>
      <c r="C13" s="259" t="s">
        <v>8</v>
      </c>
      <c r="D13" s="401">
        <v>3</v>
      </c>
      <c r="E13" s="357"/>
      <c r="F13" s="357">
        <v>100</v>
      </c>
      <c r="G13" s="357"/>
      <c r="H13" s="357"/>
      <c r="I13" s="357"/>
      <c r="J13" s="370">
        <v>45</v>
      </c>
      <c r="K13" s="261"/>
      <c r="L13" s="315">
        <f t="shared" si="0"/>
        <v>3</v>
      </c>
      <c r="M13" s="316">
        <f t="shared" si="5"/>
        <v>0</v>
      </c>
      <c r="N13" s="317">
        <f t="shared" si="3"/>
        <v>0</v>
      </c>
      <c r="O13" s="316">
        <f t="shared" si="6"/>
        <v>0</v>
      </c>
      <c r="P13" s="318">
        <f t="shared" si="1"/>
        <v>0</v>
      </c>
      <c r="Q13" s="296"/>
    </row>
    <row r="14" spans="1:17" s="242" customFormat="1" ht="15" customHeight="1" x14ac:dyDescent="0.25">
      <c r="A14" s="252">
        <v>6</v>
      </c>
      <c r="B14" s="283">
        <v>10190</v>
      </c>
      <c r="C14" s="259" t="s">
        <v>9</v>
      </c>
      <c r="D14" s="399">
        <v>7</v>
      </c>
      <c r="E14" s="388"/>
      <c r="F14" s="388">
        <v>71.430000000000007</v>
      </c>
      <c r="G14" s="388">
        <v>28.57</v>
      </c>
      <c r="H14" s="388"/>
      <c r="I14" s="388"/>
      <c r="J14" s="370">
        <v>51</v>
      </c>
      <c r="K14" s="261"/>
      <c r="L14" s="315">
        <f t="shared" si="0"/>
        <v>7</v>
      </c>
      <c r="M14" s="316">
        <f t="shared" si="5"/>
        <v>1.9999</v>
      </c>
      <c r="N14" s="317">
        <f t="shared" si="3"/>
        <v>28.57</v>
      </c>
      <c r="O14" s="316">
        <f t="shared" si="6"/>
        <v>0</v>
      </c>
      <c r="P14" s="318">
        <f t="shared" si="1"/>
        <v>0</v>
      </c>
      <c r="Q14" s="299"/>
    </row>
    <row r="15" spans="1:17" s="242" customFormat="1" ht="15" customHeight="1" x14ac:dyDescent="0.25">
      <c r="A15" s="252">
        <v>7</v>
      </c>
      <c r="B15" s="283">
        <v>10320</v>
      </c>
      <c r="C15" s="259" t="s">
        <v>10</v>
      </c>
      <c r="D15" s="399">
        <v>4</v>
      </c>
      <c r="E15" s="357"/>
      <c r="F15" s="357">
        <v>75</v>
      </c>
      <c r="G15" s="357">
        <v>25</v>
      </c>
      <c r="H15" s="357"/>
      <c r="I15" s="397"/>
      <c r="J15" s="370">
        <v>52</v>
      </c>
      <c r="K15" s="261"/>
      <c r="L15" s="315">
        <f t="shared" si="0"/>
        <v>4</v>
      </c>
      <c r="M15" s="316">
        <f t="shared" si="5"/>
        <v>1</v>
      </c>
      <c r="N15" s="317">
        <f t="shared" si="3"/>
        <v>25</v>
      </c>
      <c r="O15" s="316">
        <f t="shared" si="6"/>
        <v>0</v>
      </c>
      <c r="P15" s="318">
        <f t="shared" si="1"/>
        <v>0</v>
      </c>
      <c r="Q15" s="296"/>
    </row>
    <row r="16" spans="1:17" s="242" customFormat="1" ht="15" customHeight="1" thickBot="1" x14ac:dyDescent="0.3">
      <c r="A16" s="253">
        <v>8</v>
      </c>
      <c r="B16" s="287">
        <v>10860</v>
      </c>
      <c r="C16" s="260" t="s">
        <v>112</v>
      </c>
      <c r="D16" s="399">
        <v>14</v>
      </c>
      <c r="E16" s="357"/>
      <c r="F16" s="357">
        <v>100</v>
      </c>
      <c r="G16" s="357"/>
      <c r="H16" s="357"/>
      <c r="I16" s="357"/>
      <c r="J16" s="372">
        <v>45</v>
      </c>
      <c r="K16" s="261"/>
      <c r="L16" s="319">
        <f t="shared" si="0"/>
        <v>14</v>
      </c>
      <c r="M16" s="320">
        <f t="shared" si="5"/>
        <v>0</v>
      </c>
      <c r="N16" s="321">
        <f t="shared" si="3"/>
        <v>0</v>
      </c>
      <c r="O16" s="320">
        <f t="shared" si="6"/>
        <v>0</v>
      </c>
      <c r="P16" s="322">
        <f t="shared" si="1"/>
        <v>0</v>
      </c>
      <c r="Q16" s="296"/>
    </row>
    <row r="17" spans="1:17" s="242" customFormat="1" ht="15" customHeight="1" thickBot="1" x14ac:dyDescent="0.3">
      <c r="A17" s="273"/>
      <c r="B17" s="286"/>
      <c r="C17" s="275" t="s">
        <v>102</v>
      </c>
      <c r="D17" s="363">
        <f>SUM(D18:D29)</f>
        <v>108</v>
      </c>
      <c r="E17" s="276">
        <v>1.8522222222222224</v>
      </c>
      <c r="F17" s="276">
        <v>69.61</v>
      </c>
      <c r="G17" s="276">
        <v>22.899999999999995</v>
      </c>
      <c r="H17" s="276">
        <v>5.6377777777777771</v>
      </c>
      <c r="I17" s="276">
        <v>0</v>
      </c>
      <c r="J17" s="277">
        <f>AVERAGE(J18:J29)</f>
        <v>54.227777777777781</v>
      </c>
      <c r="K17" s="261"/>
      <c r="L17" s="329">
        <f t="shared" si="0"/>
        <v>108</v>
      </c>
      <c r="M17" s="330">
        <f>SUM(M18:M29)</f>
        <v>36.998399999999997</v>
      </c>
      <c r="N17" s="331">
        <f t="shared" si="3"/>
        <v>28.537777777777773</v>
      </c>
      <c r="O17" s="330">
        <f>SUM(O18:O29)</f>
        <v>1.0002000000000002</v>
      </c>
      <c r="P17" s="332">
        <f t="shared" si="1"/>
        <v>1.8522222222222224</v>
      </c>
      <c r="Q17" s="296"/>
    </row>
    <row r="18" spans="1:17" s="242" customFormat="1" ht="15" customHeight="1" x14ac:dyDescent="0.25">
      <c r="A18" s="251">
        <v>1</v>
      </c>
      <c r="B18" s="284">
        <v>20040</v>
      </c>
      <c r="C18" s="254" t="s">
        <v>11</v>
      </c>
      <c r="D18" s="399">
        <v>9</v>
      </c>
      <c r="E18" s="388"/>
      <c r="F18" s="388">
        <v>66.67</v>
      </c>
      <c r="G18" s="388">
        <v>33.33</v>
      </c>
      <c r="H18" s="388"/>
      <c r="I18" s="388"/>
      <c r="J18" s="369">
        <v>55.89</v>
      </c>
      <c r="K18" s="261"/>
      <c r="L18" s="311">
        <f t="shared" si="0"/>
        <v>9</v>
      </c>
      <c r="M18" s="312">
        <f t="shared" ref="M18:M20" si="7">N18*L18/100</f>
        <v>2.9996999999999998</v>
      </c>
      <c r="N18" s="313">
        <f t="shared" si="3"/>
        <v>33.33</v>
      </c>
      <c r="O18" s="312">
        <f t="shared" ref="O18:O20" si="8">P18*L18/100</f>
        <v>0</v>
      </c>
      <c r="P18" s="314">
        <f t="shared" si="1"/>
        <v>0</v>
      </c>
      <c r="Q18" s="296"/>
    </row>
    <row r="19" spans="1:17" s="242" customFormat="1" ht="15" customHeight="1" x14ac:dyDescent="0.25">
      <c r="A19" s="257">
        <v>2</v>
      </c>
      <c r="B19" s="283">
        <v>20061</v>
      </c>
      <c r="C19" s="259" t="s">
        <v>13</v>
      </c>
      <c r="D19" s="401">
        <v>8</v>
      </c>
      <c r="E19" s="388"/>
      <c r="F19" s="388">
        <v>62.5</v>
      </c>
      <c r="G19" s="388">
        <v>37.5</v>
      </c>
      <c r="H19" s="388"/>
      <c r="I19" s="388"/>
      <c r="J19" s="370">
        <v>57.63</v>
      </c>
      <c r="K19" s="261"/>
      <c r="L19" s="315">
        <f t="shared" si="0"/>
        <v>8</v>
      </c>
      <c r="M19" s="316">
        <f t="shared" si="7"/>
        <v>3</v>
      </c>
      <c r="N19" s="317">
        <f t="shared" si="3"/>
        <v>37.5</v>
      </c>
      <c r="O19" s="316">
        <f t="shared" si="8"/>
        <v>0</v>
      </c>
      <c r="P19" s="318">
        <f t="shared" si="1"/>
        <v>0</v>
      </c>
      <c r="Q19" s="296"/>
    </row>
    <row r="20" spans="1:17" s="242" customFormat="1" ht="15" customHeight="1" x14ac:dyDescent="0.25">
      <c r="A20" s="257">
        <v>3</v>
      </c>
      <c r="B20" s="283">
        <v>21020</v>
      </c>
      <c r="C20" s="259" t="s">
        <v>21</v>
      </c>
      <c r="D20" s="399">
        <v>9</v>
      </c>
      <c r="E20" s="388"/>
      <c r="F20" s="388">
        <v>55.56</v>
      </c>
      <c r="G20" s="388">
        <v>33.33</v>
      </c>
      <c r="H20" s="388">
        <v>11.11</v>
      </c>
      <c r="I20" s="388"/>
      <c r="J20" s="370">
        <v>59.44</v>
      </c>
      <c r="K20" s="261"/>
      <c r="L20" s="315">
        <f t="shared" si="0"/>
        <v>9</v>
      </c>
      <c r="M20" s="316">
        <f t="shared" si="7"/>
        <v>3.9995999999999996</v>
      </c>
      <c r="N20" s="317">
        <f t="shared" si="3"/>
        <v>44.44</v>
      </c>
      <c r="O20" s="316">
        <f t="shared" si="8"/>
        <v>0</v>
      </c>
      <c r="P20" s="318">
        <f t="shared" si="1"/>
        <v>0</v>
      </c>
      <c r="Q20" s="296"/>
    </row>
    <row r="21" spans="1:17" s="242" customFormat="1" ht="15" customHeight="1" x14ac:dyDescent="0.25">
      <c r="A21" s="252">
        <v>4</v>
      </c>
      <c r="B21" s="283">
        <v>20060</v>
      </c>
      <c r="C21" s="259" t="s">
        <v>12</v>
      </c>
      <c r="D21" s="399">
        <v>34</v>
      </c>
      <c r="E21" s="357"/>
      <c r="F21" s="357">
        <v>50</v>
      </c>
      <c r="G21" s="357">
        <v>32.35</v>
      </c>
      <c r="H21" s="357">
        <v>17.649999999999999</v>
      </c>
      <c r="I21" s="357"/>
      <c r="J21" s="370">
        <v>63.29</v>
      </c>
      <c r="K21" s="261"/>
      <c r="L21" s="315">
        <f t="shared" si="0"/>
        <v>34</v>
      </c>
      <c r="M21" s="316">
        <f t="shared" si="5"/>
        <v>17</v>
      </c>
      <c r="N21" s="317">
        <f t="shared" si="3"/>
        <v>50</v>
      </c>
      <c r="O21" s="316">
        <f t="shared" si="6"/>
        <v>0</v>
      </c>
      <c r="P21" s="318">
        <f t="shared" si="1"/>
        <v>0</v>
      </c>
      <c r="Q21" s="296"/>
    </row>
    <row r="22" spans="1:17" s="242" customFormat="1" ht="15" customHeight="1" x14ac:dyDescent="0.25">
      <c r="A22" s="252">
        <v>5</v>
      </c>
      <c r="B22" s="283">
        <v>20400</v>
      </c>
      <c r="C22" s="259" t="s">
        <v>15</v>
      </c>
      <c r="D22" s="399">
        <v>7</v>
      </c>
      <c r="E22" s="357"/>
      <c r="F22" s="357">
        <v>57.14</v>
      </c>
      <c r="G22" s="357">
        <v>28.57</v>
      </c>
      <c r="H22" s="357">
        <v>14.29</v>
      </c>
      <c r="I22" s="357"/>
      <c r="J22" s="370">
        <v>55.57</v>
      </c>
      <c r="K22" s="261"/>
      <c r="L22" s="315">
        <f t="shared" si="0"/>
        <v>7</v>
      </c>
      <c r="M22" s="316">
        <f t="shared" si="5"/>
        <v>3.0002</v>
      </c>
      <c r="N22" s="317">
        <f t="shared" si="3"/>
        <v>42.86</v>
      </c>
      <c r="O22" s="316">
        <f t="shared" si="6"/>
        <v>0</v>
      </c>
      <c r="P22" s="318">
        <f t="shared" si="1"/>
        <v>0</v>
      </c>
      <c r="Q22" s="296"/>
    </row>
    <row r="23" spans="1:17" s="242" customFormat="1" ht="15" customHeight="1" x14ac:dyDescent="0.25">
      <c r="A23" s="252">
        <v>6</v>
      </c>
      <c r="B23" s="283">
        <v>20080</v>
      </c>
      <c r="C23" s="259" t="s">
        <v>14</v>
      </c>
      <c r="D23" s="399">
        <v>15</v>
      </c>
      <c r="E23" s="398"/>
      <c r="F23" s="398">
        <v>66.67</v>
      </c>
      <c r="G23" s="398">
        <v>33.33</v>
      </c>
      <c r="H23" s="398"/>
      <c r="I23" s="393"/>
      <c r="J23" s="370">
        <v>59.07</v>
      </c>
      <c r="K23" s="261"/>
      <c r="L23" s="315">
        <f t="shared" si="0"/>
        <v>15</v>
      </c>
      <c r="M23" s="316">
        <f t="shared" si="5"/>
        <v>4.9995000000000003</v>
      </c>
      <c r="N23" s="317">
        <f t="shared" si="3"/>
        <v>33.33</v>
      </c>
      <c r="O23" s="316">
        <f t="shared" si="6"/>
        <v>0</v>
      </c>
      <c r="P23" s="318">
        <f t="shared" si="1"/>
        <v>0</v>
      </c>
    </row>
    <row r="24" spans="1:17" s="242" customFormat="1" ht="15" customHeight="1" x14ac:dyDescent="0.25">
      <c r="A24" s="252">
        <v>7</v>
      </c>
      <c r="B24" s="283">
        <v>20460</v>
      </c>
      <c r="C24" s="259" t="s">
        <v>16</v>
      </c>
      <c r="D24" s="399">
        <v>13</v>
      </c>
      <c r="E24" s="388"/>
      <c r="F24" s="388">
        <v>84.62</v>
      </c>
      <c r="G24" s="388">
        <v>7.69</v>
      </c>
      <c r="H24" s="388">
        <v>7.69</v>
      </c>
      <c r="I24" s="388"/>
      <c r="J24" s="370">
        <v>52.54</v>
      </c>
      <c r="K24" s="261"/>
      <c r="L24" s="315">
        <f t="shared" si="0"/>
        <v>13</v>
      </c>
      <c r="M24" s="316">
        <f t="shared" si="5"/>
        <v>1.9994000000000001</v>
      </c>
      <c r="N24" s="317">
        <f t="shared" si="3"/>
        <v>15.38</v>
      </c>
      <c r="O24" s="316">
        <f t="shared" si="6"/>
        <v>0</v>
      </c>
      <c r="P24" s="318">
        <f t="shared" si="1"/>
        <v>0</v>
      </c>
    </row>
    <row r="25" spans="1:17" s="242" customFormat="1" ht="15" customHeight="1" x14ac:dyDescent="0.25">
      <c r="A25" s="252">
        <v>8</v>
      </c>
      <c r="B25" s="283">
        <v>20550</v>
      </c>
      <c r="C25" s="259" t="s">
        <v>17</v>
      </c>
      <c r="D25" s="351"/>
      <c r="E25" s="357"/>
      <c r="F25" s="357"/>
      <c r="G25" s="357"/>
      <c r="H25" s="357"/>
      <c r="I25" s="345"/>
      <c r="J25" s="280"/>
      <c r="K25" s="261"/>
      <c r="L25" s="315"/>
      <c r="M25" s="316"/>
      <c r="N25" s="317"/>
      <c r="O25" s="333"/>
      <c r="P25" s="318"/>
    </row>
    <row r="26" spans="1:17" s="242" customFormat="1" ht="15" customHeight="1" x14ac:dyDescent="0.25">
      <c r="A26" s="252">
        <v>9</v>
      </c>
      <c r="B26" s="283">
        <v>20630</v>
      </c>
      <c r="C26" s="259" t="s">
        <v>18</v>
      </c>
      <c r="D26" s="351">
        <v>6</v>
      </c>
      <c r="E26" s="357">
        <v>16.670000000000002</v>
      </c>
      <c r="F26" s="357">
        <v>83.33</v>
      </c>
      <c r="G26" s="357"/>
      <c r="H26" s="357"/>
      <c r="I26" s="388"/>
      <c r="J26" s="370">
        <v>40.33</v>
      </c>
      <c r="K26" s="261"/>
      <c r="L26" s="315">
        <f>D26</f>
        <v>6</v>
      </c>
      <c r="M26" s="316">
        <f t="shared" si="5"/>
        <v>0</v>
      </c>
      <c r="N26" s="317">
        <f t="shared" si="3"/>
        <v>0</v>
      </c>
      <c r="O26" s="333">
        <f t="shared" si="6"/>
        <v>1.0002000000000002</v>
      </c>
      <c r="P26" s="318">
        <f>E26</f>
        <v>16.670000000000002</v>
      </c>
    </row>
    <row r="27" spans="1:17" s="242" customFormat="1" ht="15" customHeight="1" x14ac:dyDescent="0.25">
      <c r="A27" s="252">
        <v>10</v>
      </c>
      <c r="B27" s="283">
        <v>20810</v>
      </c>
      <c r="C27" s="259" t="s">
        <v>19</v>
      </c>
      <c r="D27" s="335"/>
      <c r="E27" s="345"/>
      <c r="F27" s="345"/>
      <c r="G27" s="345"/>
      <c r="H27" s="345"/>
      <c r="I27" s="345"/>
      <c r="J27" s="280"/>
      <c r="K27" s="261"/>
      <c r="L27" s="315"/>
      <c r="M27" s="316"/>
      <c r="N27" s="317"/>
      <c r="O27" s="333"/>
      <c r="P27" s="318"/>
    </row>
    <row r="28" spans="1:17" s="242" customFormat="1" ht="15" customHeight="1" x14ac:dyDescent="0.25">
      <c r="A28" s="252">
        <v>11</v>
      </c>
      <c r="B28" s="283">
        <v>20900</v>
      </c>
      <c r="C28" s="259" t="s">
        <v>20</v>
      </c>
      <c r="D28" s="379">
        <v>7</v>
      </c>
      <c r="E28" s="388"/>
      <c r="F28" s="388">
        <v>100</v>
      </c>
      <c r="G28" s="388"/>
      <c r="H28" s="388"/>
      <c r="I28" s="388"/>
      <c r="J28" s="370">
        <v>44.29</v>
      </c>
      <c r="K28" s="261"/>
      <c r="L28" s="315">
        <f t="shared" ref="L28:L42" si="9">D28</f>
        <v>7</v>
      </c>
      <c r="M28" s="316">
        <f t="shared" si="5"/>
        <v>0</v>
      </c>
      <c r="N28" s="317">
        <f t="shared" si="3"/>
        <v>0</v>
      </c>
      <c r="O28" s="333">
        <f t="shared" si="6"/>
        <v>0</v>
      </c>
      <c r="P28" s="318">
        <f t="shared" ref="P28:P42" si="10">E28</f>
        <v>0</v>
      </c>
    </row>
    <row r="29" spans="1:17" s="242" customFormat="1" ht="15" customHeight="1" thickBot="1" x14ac:dyDescent="0.3">
      <c r="A29" s="253">
        <v>12</v>
      </c>
      <c r="B29" s="287">
        <v>21350</v>
      </c>
      <c r="C29" s="260" t="s">
        <v>22</v>
      </c>
      <c r="D29" s="336"/>
      <c r="E29" s="337"/>
      <c r="F29" s="337"/>
      <c r="G29" s="337"/>
      <c r="H29" s="337"/>
      <c r="I29" s="338"/>
      <c r="J29" s="281"/>
      <c r="K29" s="261"/>
      <c r="L29" s="319"/>
      <c r="M29" s="320"/>
      <c r="N29" s="321"/>
      <c r="O29" s="346"/>
      <c r="P29" s="322"/>
    </row>
    <row r="30" spans="1:17" s="242" customFormat="1" ht="15" customHeight="1" thickBot="1" x14ac:dyDescent="0.3">
      <c r="A30" s="273"/>
      <c r="B30" s="286"/>
      <c r="C30" s="275" t="s">
        <v>103</v>
      </c>
      <c r="D30" s="274">
        <f>SUM(D31:D47)</f>
        <v>97</v>
      </c>
      <c r="E30" s="276">
        <v>1.7943750000000001</v>
      </c>
      <c r="F30" s="276">
        <v>79.891249999999999</v>
      </c>
      <c r="G30" s="276">
        <v>17.834374999999998</v>
      </c>
      <c r="H30" s="276">
        <v>0.48062500000000002</v>
      </c>
      <c r="I30" s="276">
        <v>0</v>
      </c>
      <c r="J30" s="277">
        <f>AVERAGE(J31:J47)</f>
        <v>51.377499999999998</v>
      </c>
      <c r="K30" s="261"/>
      <c r="L30" s="329">
        <f t="shared" si="9"/>
        <v>97</v>
      </c>
      <c r="M30" s="330">
        <f>SUM(M31:M47)</f>
        <v>13.999799999999999</v>
      </c>
      <c r="N30" s="331">
        <f t="shared" si="3"/>
        <v>18.314999999999998</v>
      </c>
      <c r="O30" s="330">
        <f>SUM(O31:O47)</f>
        <v>4.0004999999999997</v>
      </c>
      <c r="P30" s="332">
        <f t="shared" si="10"/>
        <v>1.7943750000000001</v>
      </c>
    </row>
    <row r="31" spans="1:17" s="242" customFormat="1" ht="15" customHeight="1" x14ac:dyDescent="0.25">
      <c r="A31" s="251">
        <v>1</v>
      </c>
      <c r="B31" s="284">
        <v>30070</v>
      </c>
      <c r="C31" s="254" t="s">
        <v>24</v>
      </c>
      <c r="D31" s="351">
        <v>11</v>
      </c>
      <c r="E31" s="357"/>
      <c r="F31" s="357">
        <v>72.73</v>
      </c>
      <c r="G31" s="357">
        <v>27.27</v>
      </c>
      <c r="H31" s="357"/>
      <c r="I31" s="357"/>
      <c r="J31" s="369">
        <v>56.09</v>
      </c>
      <c r="K31" s="248"/>
      <c r="L31" s="311">
        <f t="shared" si="9"/>
        <v>11</v>
      </c>
      <c r="M31" s="312">
        <f t="shared" si="5"/>
        <v>2.9996999999999998</v>
      </c>
      <c r="N31" s="313">
        <f t="shared" si="3"/>
        <v>27.27</v>
      </c>
      <c r="O31" s="312">
        <f t="shared" si="6"/>
        <v>0</v>
      </c>
      <c r="P31" s="314">
        <f t="shared" si="10"/>
        <v>0</v>
      </c>
    </row>
    <row r="32" spans="1:17" s="242" customFormat="1" ht="15" customHeight="1" x14ac:dyDescent="0.25">
      <c r="A32" s="252">
        <v>2</v>
      </c>
      <c r="B32" s="283">
        <v>30480</v>
      </c>
      <c r="C32" s="259" t="s">
        <v>111</v>
      </c>
      <c r="D32" s="379">
        <v>6</v>
      </c>
      <c r="E32" s="388"/>
      <c r="F32" s="388">
        <v>100</v>
      </c>
      <c r="G32" s="388"/>
      <c r="H32" s="388"/>
      <c r="I32" s="388"/>
      <c r="J32" s="370">
        <v>49.33</v>
      </c>
      <c r="K32" s="248"/>
      <c r="L32" s="315">
        <f t="shared" si="9"/>
        <v>6</v>
      </c>
      <c r="M32" s="316">
        <f t="shared" si="5"/>
        <v>0</v>
      </c>
      <c r="N32" s="317">
        <f t="shared" si="3"/>
        <v>0</v>
      </c>
      <c r="O32" s="316">
        <f t="shared" si="6"/>
        <v>0</v>
      </c>
      <c r="P32" s="318">
        <f t="shared" si="10"/>
        <v>0</v>
      </c>
    </row>
    <row r="33" spans="1:16" s="242" customFormat="1" ht="15" customHeight="1" x14ac:dyDescent="0.25">
      <c r="A33" s="252">
        <v>3</v>
      </c>
      <c r="B33" s="285">
        <v>30460</v>
      </c>
      <c r="C33" s="262" t="s">
        <v>29</v>
      </c>
      <c r="D33" s="351">
        <v>6</v>
      </c>
      <c r="E33" s="357"/>
      <c r="F33" s="357">
        <v>100</v>
      </c>
      <c r="G33" s="357"/>
      <c r="H33" s="357"/>
      <c r="I33" s="357"/>
      <c r="J33" s="373">
        <v>46.5</v>
      </c>
      <c r="K33" s="248"/>
      <c r="L33" s="315">
        <f t="shared" si="9"/>
        <v>6</v>
      </c>
      <c r="M33" s="316">
        <f t="shared" si="5"/>
        <v>0</v>
      </c>
      <c r="N33" s="317">
        <f t="shared" si="3"/>
        <v>0</v>
      </c>
      <c r="O33" s="316">
        <f t="shared" si="6"/>
        <v>0</v>
      </c>
      <c r="P33" s="318">
        <f t="shared" si="10"/>
        <v>0</v>
      </c>
    </row>
    <row r="34" spans="1:16" s="242" customFormat="1" ht="15" customHeight="1" x14ac:dyDescent="0.25">
      <c r="A34" s="252">
        <v>4</v>
      </c>
      <c r="B34" s="283">
        <v>30030</v>
      </c>
      <c r="C34" s="259" t="s">
        <v>23</v>
      </c>
      <c r="D34" s="351">
        <v>13</v>
      </c>
      <c r="E34" s="357"/>
      <c r="F34" s="357">
        <v>53.85</v>
      </c>
      <c r="G34" s="357">
        <v>38.46</v>
      </c>
      <c r="H34" s="357">
        <v>7.69</v>
      </c>
      <c r="I34" s="394"/>
      <c r="J34" s="370">
        <v>60</v>
      </c>
      <c r="K34" s="248"/>
      <c r="L34" s="315">
        <f t="shared" si="9"/>
        <v>13</v>
      </c>
      <c r="M34" s="316">
        <f t="shared" si="5"/>
        <v>5.9994999999999994</v>
      </c>
      <c r="N34" s="317">
        <f t="shared" si="3"/>
        <v>46.15</v>
      </c>
      <c r="O34" s="316">
        <f t="shared" si="6"/>
        <v>0</v>
      </c>
      <c r="P34" s="318">
        <f t="shared" si="10"/>
        <v>0</v>
      </c>
    </row>
    <row r="35" spans="1:16" s="242" customFormat="1" ht="15" customHeight="1" x14ac:dyDescent="0.25">
      <c r="A35" s="252">
        <v>5</v>
      </c>
      <c r="B35" s="283">
        <v>31000</v>
      </c>
      <c r="C35" s="259" t="s">
        <v>37</v>
      </c>
      <c r="D35" s="351">
        <v>11</v>
      </c>
      <c r="E35" s="357"/>
      <c r="F35" s="357">
        <v>90.91</v>
      </c>
      <c r="G35" s="357">
        <v>9.09</v>
      </c>
      <c r="H35" s="357"/>
      <c r="I35" s="397"/>
      <c r="J35" s="370">
        <v>52.36</v>
      </c>
      <c r="K35" s="248"/>
      <c r="L35" s="315">
        <f t="shared" si="9"/>
        <v>11</v>
      </c>
      <c r="M35" s="316">
        <f t="shared" si="5"/>
        <v>0.9998999999999999</v>
      </c>
      <c r="N35" s="317">
        <f t="shared" si="3"/>
        <v>9.09</v>
      </c>
      <c r="O35" s="316">
        <f t="shared" si="6"/>
        <v>0</v>
      </c>
      <c r="P35" s="318">
        <f t="shared" si="10"/>
        <v>0</v>
      </c>
    </row>
    <row r="36" spans="1:16" s="242" customFormat="1" ht="15" customHeight="1" x14ac:dyDescent="0.25">
      <c r="A36" s="252">
        <v>6</v>
      </c>
      <c r="B36" s="283">
        <v>30130</v>
      </c>
      <c r="C36" s="259" t="s">
        <v>25</v>
      </c>
      <c r="D36" s="379">
        <v>2</v>
      </c>
      <c r="E36" s="388"/>
      <c r="F36" s="388">
        <v>100</v>
      </c>
      <c r="G36" s="388"/>
      <c r="H36" s="388"/>
      <c r="I36" s="388"/>
      <c r="J36" s="370">
        <v>51.5</v>
      </c>
      <c r="K36" s="248"/>
      <c r="L36" s="315">
        <f t="shared" si="9"/>
        <v>2</v>
      </c>
      <c r="M36" s="316">
        <f t="shared" si="5"/>
        <v>0</v>
      </c>
      <c r="N36" s="317">
        <f t="shared" si="3"/>
        <v>0</v>
      </c>
      <c r="O36" s="316">
        <f t="shared" si="6"/>
        <v>0</v>
      </c>
      <c r="P36" s="318">
        <f t="shared" si="10"/>
        <v>0</v>
      </c>
    </row>
    <row r="37" spans="1:16" s="242" customFormat="1" ht="15" customHeight="1" x14ac:dyDescent="0.25">
      <c r="A37" s="252">
        <v>7</v>
      </c>
      <c r="B37" s="283">
        <v>30160</v>
      </c>
      <c r="C37" s="259" t="s">
        <v>26</v>
      </c>
      <c r="D37" s="351">
        <v>1</v>
      </c>
      <c r="E37" s="357"/>
      <c r="F37" s="357"/>
      <c r="G37" s="357">
        <v>100</v>
      </c>
      <c r="H37" s="357"/>
      <c r="I37" s="388"/>
      <c r="J37" s="370">
        <v>68</v>
      </c>
      <c r="K37" s="248"/>
      <c r="L37" s="315">
        <f t="shared" si="9"/>
        <v>1</v>
      </c>
      <c r="M37" s="316">
        <f t="shared" ref="M37:M40" si="11">N37*L37/100</f>
        <v>1</v>
      </c>
      <c r="N37" s="317">
        <f t="shared" si="3"/>
        <v>100</v>
      </c>
      <c r="O37" s="333">
        <f t="shared" ref="O37:O40" si="12">P37*L37/100</f>
        <v>0</v>
      </c>
      <c r="P37" s="318">
        <f t="shared" si="10"/>
        <v>0</v>
      </c>
    </row>
    <row r="38" spans="1:16" s="242" customFormat="1" ht="15" customHeight="1" x14ac:dyDescent="0.25">
      <c r="A38" s="252">
        <v>8</v>
      </c>
      <c r="B38" s="283">
        <v>30310</v>
      </c>
      <c r="C38" s="259" t="s">
        <v>27</v>
      </c>
      <c r="D38" s="379">
        <v>3</v>
      </c>
      <c r="E38" s="388"/>
      <c r="F38" s="388">
        <v>100</v>
      </c>
      <c r="G38" s="388"/>
      <c r="H38" s="388"/>
      <c r="I38" s="388"/>
      <c r="J38" s="370">
        <v>41.7</v>
      </c>
      <c r="K38" s="248"/>
      <c r="L38" s="315">
        <f t="shared" si="9"/>
        <v>3</v>
      </c>
      <c r="M38" s="316">
        <f t="shared" si="11"/>
        <v>0</v>
      </c>
      <c r="N38" s="317">
        <f t="shared" si="3"/>
        <v>0</v>
      </c>
      <c r="O38" s="333">
        <f t="shared" si="12"/>
        <v>0</v>
      </c>
      <c r="P38" s="318">
        <f t="shared" si="10"/>
        <v>0</v>
      </c>
    </row>
    <row r="39" spans="1:16" s="242" customFormat="1" ht="15" customHeight="1" x14ac:dyDescent="0.25">
      <c r="A39" s="252">
        <v>9</v>
      </c>
      <c r="B39" s="283">
        <v>30440</v>
      </c>
      <c r="C39" s="259" t="s">
        <v>28</v>
      </c>
      <c r="D39" s="379">
        <v>2</v>
      </c>
      <c r="E39" s="388"/>
      <c r="F39" s="388">
        <v>100</v>
      </c>
      <c r="G39" s="388"/>
      <c r="H39" s="388"/>
      <c r="I39" s="388"/>
      <c r="J39" s="370">
        <v>42.5</v>
      </c>
      <c r="K39" s="248"/>
      <c r="L39" s="315">
        <f t="shared" si="9"/>
        <v>2</v>
      </c>
      <c r="M39" s="316">
        <f t="shared" si="11"/>
        <v>0</v>
      </c>
      <c r="N39" s="317">
        <f t="shared" si="3"/>
        <v>0</v>
      </c>
      <c r="O39" s="333">
        <f t="shared" si="12"/>
        <v>0</v>
      </c>
      <c r="P39" s="318">
        <f t="shared" si="10"/>
        <v>0</v>
      </c>
    </row>
    <row r="40" spans="1:16" s="242" customFormat="1" ht="15" customHeight="1" x14ac:dyDescent="0.25">
      <c r="A40" s="252">
        <v>10</v>
      </c>
      <c r="B40" s="283">
        <v>30500</v>
      </c>
      <c r="C40" s="259" t="s">
        <v>30</v>
      </c>
      <c r="D40" s="379">
        <v>1</v>
      </c>
      <c r="E40" s="388"/>
      <c r="F40" s="388">
        <v>100</v>
      </c>
      <c r="G40" s="388"/>
      <c r="H40" s="388"/>
      <c r="I40" s="388"/>
      <c r="J40" s="370">
        <v>41</v>
      </c>
      <c r="K40" s="248"/>
      <c r="L40" s="315">
        <f t="shared" si="9"/>
        <v>1</v>
      </c>
      <c r="M40" s="316">
        <f t="shared" si="11"/>
        <v>0</v>
      </c>
      <c r="N40" s="317">
        <f t="shared" si="3"/>
        <v>0</v>
      </c>
      <c r="O40" s="333">
        <f t="shared" si="12"/>
        <v>0</v>
      </c>
      <c r="P40" s="318">
        <f t="shared" si="10"/>
        <v>0</v>
      </c>
    </row>
    <row r="41" spans="1:16" s="242" customFormat="1" ht="15" customHeight="1" x14ac:dyDescent="0.25">
      <c r="A41" s="252">
        <v>11</v>
      </c>
      <c r="B41" s="283">
        <v>30530</v>
      </c>
      <c r="C41" s="259" t="s">
        <v>31</v>
      </c>
      <c r="D41" s="351">
        <v>4</v>
      </c>
      <c r="E41" s="357"/>
      <c r="F41" s="357">
        <v>100</v>
      </c>
      <c r="G41" s="357"/>
      <c r="H41" s="357"/>
      <c r="I41" s="357"/>
      <c r="J41" s="370">
        <v>46.5</v>
      </c>
      <c r="K41" s="248"/>
      <c r="L41" s="315">
        <f t="shared" si="9"/>
        <v>4</v>
      </c>
      <c r="M41" s="316">
        <f t="shared" ref="M41:M42" si="13">N41*L41/100</f>
        <v>0</v>
      </c>
      <c r="N41" s="317">
        <f t="shared" si="3"/>
        <v>0</v>
      </c>
      <c r="O41" s="333">
        <f t="shared" ref="O41:O42" si="14">P41*L41/100</f>
        <v>0</v>
      </c>
      <c r="P41" s="318">
        <f t="shared" si="10"/>
        <v>0</v>
      </c>
    </row>
    <row r="42" spans="1:16" s="242" customFormat="1" ht="15" customHeight="1" x14ac:dyDescent="0.25">
      <c r="A42" s="252">
        <v>12</v>
      </c>
      <c r="B42" s="283">
        <v>30640</v>
      </c>
      <c r="C42" s="259" t="s">
        <v>32</v>
      </c>
      <c r="D42" s="379">
        <v>1</v>
      </c>
      <c r="E42" s="388"/>
      <c r="F42" s="388">
        <v>100</v>
      </c>
      <c r="G42" s="388"/>
      <c r="H42" s="388"/>
      <c r="I42" s="388"/>
      <c r="J42" s="370">
        <v>61</v>
      </c>
      <c r="K42" s="248"/>
      <c r="L42" s="315">
        <f t="shared" si="9"/>
        <v>1</v>
      </c>
      <c r="M42" s="316">
        <f t="shared" si="13"/>
        <v>0</v>
      </c>
      <c r="N42" s="317">
        <f t="shared" si="3"/>
        <v>0</v>
      </c>
      <c r="O42" s="316">
        <f t="shared" si="14"/>
        <v>0</v>
      </c>
      <c r="P42" s="318">
        <f t="shared" si="10"/>
        <v>0</v>
      </c>
    </row>
    <row r="43" spans="1:16" s="242" customFormat="1" ht="15" customHeight="1" x14ac:dyDescent="0.25">
      <c r="A43" s="252">
        <v>13</v>
      </c>
      <c r="B43" s="283">
        <v>30650</v>
      </c>
      <c r="C43" s="259" t="s">
        <v>33</v>
      </c>
      <c r="D43" s="351"/>
      <c r="E43" s="357"/>
      <c r="F43" s="357"/>
      <c r="G43" s="357"/>
      <c r="H43" s="357"/>
      <c r="I43" s="357"/>
      <c r="J43" s="280"/>
      <c r="K43" s="248"/>
      <c r="L43" s="315"/>
      <c r="M43" s="316"/>
      <c r="N43" s="317"/>
      <c r="O43" s="316"/>
      <c r="P43" s="318"/>
    </row>
    <row r="44" spans="1:16" s="242" customFormat="1" ht="15" customHeight="1" x14ac:dyDescent="0.25">
      <c r="A44" s="252">
        <v>14</v>
      </c>
      <c r="B44" s="283">
        <v>30790</v>
      </c>
      <c r="C44" s="259" t="s">
        <v>34</v>
      </c>
      <c r="D44" s="379">
        <v>1</v>
      </c>
      <c r="E44" s="388"/>
      <c r="F44" s="388"/>
      <c r="G44" s="388">
        <v>100</v>
      </c>
      <c r="H44" s="388"/>
      <c r="I44" s="388"/>
      <c r="J44" s="370">
        <v>66</v>
      </c>
      <c r="K44" s="248"/>
      <c r="L44" s="315">
        <f t="shared" ref="L44:L58" si="15">D44</f>
        <v>1</v>
      </c>
      <c r="M44" s="316">
        <f t="shared" ref="M44" si="16">N44*L44/100</f>
        <v>1</v>
      </c>
      <c r="N44" s="317">
        <f t="shared" si="3"/>
        <v>100</v>
      </c>
      <c r="O44" s="333">
        <f t="shared" ref="O44" si="17">P44*L44/100</f>
        <v>0</v>
      </c>
      <c r="P44" s="318">
        <f t="shared" ref="P44:P58" si="18">E44</f>
        <v>0</v>
      </c>
    </row>
    <row r="45" spans="1:16" s="242" customFormat="1" ht="15" customHeight="1" x14ac:dyDescent="0.25">
      <c r="A45" s="252">
        <v>15</v>
      </c>
      <c r="B45" s="283">
        <v>30890</v>
      </c>
      <c r="C45" s="259" t="s">
        <v>35</v>
      </c>
      <c r="D45" s="379">
        <v>5</v>
      </c>
      <c r="E45" s="388"/>
      <c r="F45" s="388">
        <v>100</v>
      </c>
      <c r="G45" s="388"/>
      <c r="H45" s="388"/>
      <c r="I45" s="388"/>
      <c r="J45" s="370">
        <v>48.4</v>
      </c>
      <c r="K45" s="248"/>
      <c r="L45" s="315">
        <f t="shared" si="15"/>
        <v>5</v>
      </c>
      <c r="M45" s="316">
        <f t="shared" ref="M45:M47" si="19">N45*L45/100</f>
        <v>0</v>
      </c>
      <c r="N45" s="317">
        <f t="shared" si="3"/>
        <v>0</v>
      </c>
      <c r="O45" s="316">
        <f t="shared" ref="O45:O47" si="20">P45*L45/100</f>
        <v>0</v>
      </c>
      <c r="P45" s="318">
        <f t="shared" si="18"/>
        <v>0</v>
      </c>
    </row>
    <row r="46" spans="1:16" s="242" customFormat="1" ht="15" customHeight="1" x14ac:dyDescent="0.25">
      <c r="A46" s="252">
        <v>16</v>
      </c>
      <c r="B46" s="283">
        <v>30940</v>
      </c>
      <c r="C46" s="259" t="s">
        <v>36</v>
      </c>
      <c r="D46" s="396">
        <v>11</v>
      </c>
      <c r="E46" s="398">
        <v>18.18</v>
      </c>
      <c r="F46" s="398">
        <v>81.819999999999993</v>
      </c>
      <c r="G46" s="398"/>
      <c r="H46" s="398"/>
      <c r="I46" s="388"/>
      <c r="J46" s="370">
        <v>45.27</v>
      </c>
      <c r="K46" s="248"/>
      <c r="L46" s="315">
        <f t="shared" si="15"/>
        <v>11</v>
      </c>
      <c r="M46" s="316">
        <f t="shared" si="19"/>
        <v>0</v>
      </c>
      <c r="N46" s="317">
        <f t="shared" si="3"/>
        <v>0</v>
      </c>
      <c r="O46" s="316">
        <f t="shared" si="20"/>
        <v>1.9997999999999998</v>
      </c>
      <c r="P46" s="318">
        <f t="shared" si="18"/>
        <v>18.18</v>
      </c>
    </row>
    <row r="47" spans="1:16" s="242" customFormat="1" ht="15" customHeight="1" thickBot="1" x14ac:dyDescent="0.3">
      <c r="A47" s="252">
        <v>17</v>
      </c>
      <c r="B47" s="287">
        <v>31480</v>
      </c>
      <c r="C47" s="260" t="s">
        <v>38</v>
      </c>
      <c r="D47" s="380">
        <v>19</v>
      </c>
      <c r="E47" s="381">
        <v>10.53</v>
      </c>
      <c r="F47" s="381">
        <v>78.94</v>
      </c>
      <c r="G47" s="381">
        <v>10.53</v>
      </c>
      <c r="H47" s="381"/>
      <c r="I47" s="382"/>
      <c r="J47" s="372">
        <v>45.89</v>
      </c>
      <c r="K47" s="248"/>
      <c r="L47" s="319">
        <f t="shared" si="15"/>
        <v>19</v>
      </c>
      <c r="M47" s="320">
        <f t="shared" si="19"/>
        <v>2.0007000000000001</v>
      </c>
      <c r="N47" s="321">
        <f t="shared" si="3"/>
        <v>10.53</v>
      </c>
      <c r="O47" s="320">
        <f t="shared" si="20"/>
        <v>2.0007000000000001</v>
      </c>
      <c r="P47" s="322">
        <f t="shared" si="18"/>
        <v>10.53</v>
      </c>
    </row>
    <row r="48" spans="1:16" s="242" customFormat="1" ht="15" customHeight="1" thickBot="1" x14ac:dyDescent="0.3">
      <c r="A48" s="273"/>
      <c r="B48" s="286"/>
      <c r="C48" s="275" t="s">
        <v>104</v>
      </c>
      <c r="D48" s="274">
        <f>SUM(D49:D67)</f>
        <v>165</v>
      </c>
      <c r="E48" s="303">
        <v>3.90625</v>
      </c>
      <c r="F48" s="303">
        <v>70.708749999999995</v>
      </c>
      <c r="G48" s="303">
        <v>19.868749999999999</v>
      </c>
      <c r="H48" s="303">
        <v>5.5162500000000003</v>
      </c>
      <c r="I48" s="303">
        <v>0</v>
      </c>
      <c r="J48" s="279">
        <f>AVERAGE(J49:J67)</f>
        <v>54.503124999999997</v>
      </c>
      <c r="K48" s="261"/>
      <c r="L48" s="329">
        <f t="shared" si="15"/>
        <v>165</v>
      </c>
      <c r="M48" s="330">
        <f>SUM(M49:M67)</f>
        <v>55.000899999999987</v>
      </c>
      <c r="N48" s="331">
        <f t="shared" si="3"/>
        <v>25.384999999999998</v>
      </c>
      <c r="O48" s="330">
        <f>SUM(O49:O67)</f>
        <v>2</v>
      </c>
      <c r="P48" s="332">
        <f t="shared" si="18"/>
        <v>3.90625</v>
      </c>
    </row>
    <row r="49" spans="1:16" s="242" customFormat="1" ht="15" customHeight="1" x14ac:dyDescent="0.25">
      <c r="A49" s="294">
        <v>1</v>
      </c>
      <c r="B49" s="284">
        <v>40010</v>
      </c>
      <c r="C49" s="254" t="s">
        <v>39</v>
      </c>
      <c r="D49" s="351">
        <v>20</v>
      </c>
      <c r="E49" s="357"/>
      <c r="F49" s="357">
        <v>50</v>
      </c>
      <c r="G49" s="357">
        <v>30</v>
      </c>
      <c r="H49" s="357">
        <v>20</v>
      </c>
      <c r="I49" s="357"/>
      <c r="J49" s="369">
        <v>63</v>
      </c>
      <c r="K49" s="261"/>
      <c r="L49" s="311">
        <f t="shared" si="15"/>
        <v>20</v>
      </c>
      <c r="M49" s="312">
        <f t="shared" ref="M49:M56" si="21">N49*L49/100</f>
        <v>10</v>
      </c>
      <c r="N49" s="313">
        <f t="shared" si="3"/>
        <v>50</v>
      </c>
      <c r="O49" s="312">
        <f t="shared" ref="O49:O56" si="22">P49*L49/100</f>
        <v>0</v>
      </c>
      <c r="P49" s="314">
        <f t="shared" si="18"/>
        <v>0</v>
      </c>
    </row>
    <row r="50" spans="1:16" s="242" customFormat="1" ht="15" customHeight="1" x14ac:dyDescent="0.25">
      <c r="A50" s="263">
        <v>2</v>
      </c>
      <c r="B50" s="283">
        <v>40030</v>
      </c>
      <c r="C50" s="259" t="s">
        <v>41</v>
      </c>
      <c r="D50" s="379">
        <v>8</v>
      </c>
      <c r="E50" s="388"/>
      <c r="F50" s="388">
        <v>50</v>
      </c>
      <c r="G50" s="388">
        <v>25</v>
      </c>
      <c r="H50" s="388">
        <v>25</v>
      </c>
      <c r="I50" s="388"/>
      <c r="J50" s="370">
        <v>64</v>
      </c>
      <c r="K50" s="261"/>
      <c r="L50" s="315">
        <f t="shared" si="15"/>
        <v>8</v>
      </c>
      <c r="M50" s="316">
        <f t="shared" si="21"/>
        <v>4</v>
      </c>
      <c r="N50" s="317">
        <f t="shared" si="3"/>
        <v>50</v>
      </c>
      <c r="O50" s="316">
        <f t="shared" si="22"/>
        <v>0</v>
      </c>
      <c r="P50" s="318">
        <f t="shared" si="18"/>
        <v>0</v>
      </c>
    </row>
    <row r="51" spans="1:16" s="242" customFormat="1" ht="15" customHeight="1" x14ac:dyDescent="0.25">
      <c r="A51" s="263">
        <v>3</v>
      </c>
      <c r="B51" s="283">
        <v>40410</v>
      </c>
      <c r="C51" s="259" t="s">
        <v>48</v>
      </c>
      <c r="D51" s="379">
        <v>31</v>
      </c>
      <c r="E51" s="388"/>
      <c r="F51" s="388">
        <v>38.71</v>
      </c>
      <c r="G51" s="388">
        <v>22.58</v>
      </c>
      <c r="H51" s="388">
        <v>38.71</v>
      </c>
      <c r="I51" s="388"/>
      <c r="J51" s="370">
        <v>69</v>
      </c>
      <c r="K51" s="261"/>
      <c r="L51" s="315">
        <f t="shared" si="15"/>
        <v>31</v>
      </c>
      <c r="M51" s="316">
        <f t="shared" si="21"/>
        <v>18.9999</v>
      </c>
      <c r="N51" s="317">
        <f t="shared" si="3"/>
        <v>61.29</v>
      </c>
      <c r="O51" s="316">
        <f t="shared" si="22"/>
        <v>0</v>
      </c>
      <c r="P51" s="318">
        <f t="shared" si="18"/>
        <v>0</v>
      </c>
    </row>
    <row r="52" spans="1:16" s="242" customFormat="1" ht="15" customHeight="1" x14ac:dyDescent="0.25">
      <c r="A52" s="263">
        <v>4</v>
      </c>
      <c r="B52" s="283">
        <v>40011</v>
      </c>
      <c r="C52" s="259" t="s">
        <v>40</v>
      </c>
      <c r="D52" s="379">
        <v>22</v>
      </c>
      <c r="E52" s="388"/>
      <c r="F52" s="388">
        <v>77.27</v>
      </c>
      <c r="G52" s="388">
        <v>18.18</v>
      </c>
      <c r="H52" s="388">
        <v>4.55</v>
      </c>
      <c r="I52" s="388"/>
      <c r="J52" s="370">
        <v>54</v>
      </c>
      <c r="K52" s="261"/>
      <c r="L52" s="315">
        <f t="shared" si="15"/>
        <v>22</v>
      </c>
      <c r="M52" s="316">
        <f t="shared" si="21"/>
        <v>5.0006000000000004</v>
      </c>
      <c r="N52" s="317">
        <f t="shared" si="3"/>
        <v>22.73</v>
      </c>
      <c r="O52" s="316">
        <f t="shared" si="22"/>
        <v>0</v>
      </c>
      <c r="P52" s="318">
        <f t="shared" si="18"/>
        <v>0</v>
      </c>
    </row>
    <row r="53" spans="1:16" s="242" customFormat="1" ht="15" customHeight="1" x14ac:dyDescent="0.25">
      <c r="A53" s="263">
        <v>5</v>
      </c>
      <c r="B53" s="283">
        <v>40080</v>
      </c>
      <c r="C53" s="259" t="s">
        <v>96</v>
      </c>
      <c r="D53" s="351">
        <v>10</v>
      </c>
      <c r="E53" s="357"/>
      <c r="F53" s="357">
        <v>100</v>
      </c>
      <c r="G53" s="357"/>
      <c r="H53" s="357"/>
      <c r="I53" s="357"/>
      <c r="J53" s="370">
        <v>50.2</v>
      </c>
      <c r="K53" s="261"/>
      <c r="L53" s="315">
        <f t="shared" si="15"/>
        <v>10</v>
      </c>
      <c r="M53" s="316">
        <f t="shared" si="21"/>
        <v>0</v>
      </c>
      <c r="N53" s="317">
        <f t="shared" si="3"/>
        <v>0</v>
      </c>
      <c r="O53" s="316">
        <f t="shared" si="22"/>
        <v>0</v>
      </c>
      <c r="P53" s="318">
        <f t="shared" si="18"/>
        <v>0</v>
      </c>
    </row>
    <row r="54" spans="1:16" s="242" customFormat="1" ht="15" customHeight="1" x14ac:dyDescent="0.25">
      <c r="A54" s="263">
        <v>6</v>
      </c>
      <c r="B54" s="283">
        <v>40100</v>
      </c>
      <c r="C54" s="259" t="s">
        <v>42</v>
      </c>
      <c r="D54" s="351">
        <v>19</v>
      </c>
      <c r="E54" s="357"/>
      <c r="F54" s="357">
        <v>84.21</v>
      </c>
      <c r="G54" s="357">
        <v>15.79</v>
      </c>
      <c r="H54" s="357"/>
      <c r="I54" s="357"/>
      <c r="J54" s="370">
        <v>53.57</v>
      </c>
      <c r="K54" s="261"/>
      <c r="L54" s="315">
        <f t="shared" si="15"/>
        <v>19</v>
      </c>
      <c r="M54" s="316">
        <f t="shared" si="21"/>
        <v>3.0000999999999998</v>
      </c>
      <c r="N54" s="317">
        <f t="shared" si="3"/>
        <v>15.79</v>
      </c>
      <c r="O54" s="316">
        <f t="shared" si="22"/>
        <v>0</v>
      </c>
      <c r="P54" s="318">
        <f t="shared" si="18"/>
        <v>0</v>
      </c>
    </row>
    <row r="55" spans="1:16" s="242" customFormat="1" ht="15" customHeight="1" x14ac:dyDescent="0.25">
      <c r="A55" s="263">
        <v>7</v>
      </c>
      <c r="B55" s="283">
        <v>40020</v>
      </c>
      <c r="C55" s="259" t="s">
        <v>110</v>
      </c>
      <c r="D55" s="379">
        <v>2</v>
      </c>
      <c r="E55" s="388"/>
      <c r="F55" s="388">
        <v>50</v>
      </c>
      <c r="G55" s="388">
        <v>50</v>
      </c>
      <c r="H55" s="388"/>
      <c r="I55" s="388"/>
      <c r="J55" s="370">
        <v>60.5</v>
      </c>
      <c r="K55" s="261"/>
      <c r="L55" s="315">
        <f t="shared" si="15"/>
        <v>2</v>
      </c>
      <c r="M55" s="316">
        <f t="shared" si="21"/>
        <v>1</v>
      </c>
      <c r="N55" s="317">
        <f t="shared" si="3"/>
        <v>50</v>
      </c>
      <c r="O55" s="333">
        <f t="shared" si="22"/>
        <v>0</v>
      </c>
      <c r="P55" s="318">
        <f t="shared" si="18"/>
        <v>0</v>
      </c>
    </row>
    <row r="56" spans="1:16" s="242" customFormat="1" ht="15" customHeight="1" x14ac:dyDescent="0.25">
      <c r="A56" s="263">
        <v>8</v>
      </c>
      <c r="B56" s="283">
        <v>40031</v>
      </c>
      <c r="C56" s="259" t="s">
        <v>113</v>
      </c>
      <c r="D56" s="379">
        <v>8</v>
      </c>
      <c r="E56" s="388">
        <v>12.5</v>
      </c>
      <c r="F56" s="388">
        <v>87.5</v>
      </c>
      <c r="G56" s="388"/>
      <c r="H56" s="388"/>
      <c r="I56" s="388"/>
      <c r="J56" s="370">
        <v>49.5</v>
      </c>
      <c r="K56" s="261"/>
      <c r="L56" s="315">
        <f t="shared" si="15"/>
        <v>8</v>
      </c>
      <c r="M56" s="316">
        <f t="shared" si="21"/>
        <v>0</v>
      </c>
      <c r="N56" s="317">
        <f t="shared" si="3"/>
        <v>0</v>
      </c>
      <c r="O56" s="316">
        <f t="shared" si="22"/>
        <v>1</v>
      </c>
      <c r="P56" s="318">
        <f t="shared" si="18"/>
        <v>12.5</v>
      </c>
    </row>
    <row r="57" spans="1:16" s="242" customFormat="1" ht="15" customHeight="1" x14ac:dyDescent="0.25">
      <c r="A57" s="263">
        <v>9</v>
      </c>
      <c r="B57" s="283">
        <v>40210</v>
      </c>
      <c r="C57" s="259" t="s">
        <v>44</v>
      </c>
      <c r="D57" s="351">
        <v>2</v>
      </c>
      <c r="E57" s="357">
        <v>50</v>
      </c>
      <c r="F57" s="357">
        <v>50</v>
      </c>
      <c r="G57" s="357"/>
      <c r="H57" s="357"/>
      <c r="I57" s="388"/>
      <c r="J57" s="370">
        <v>40</v>
      </c>
      <c r="K57" s="261"/>
      <c r="L57" s="315">
        <f t="shared" si="15"/>
        <v>2</v>
      </c>
      <c r="M57" s="316">
        <f t="shared" si="5"/>
        <v>0</v>
      </c>
      <c r="N57" s="317">
        <f t="shared" si="3"/>
        <v>0</v>
      </c>
      <c r="O57" s="333">
        <f t="shared" si="6"/>
        <v>1</v>
      </c>
      <c r="P57" s="318">
        <f t="shared" si="18"/>
        <v>50</v>
      </c>
    </row>
    <row r="58" spans="1:16" s="242" customFormat="1" ht="15" customHeight="1" x14ac:dyDescent="0.25">
      <c r="A58" s="263">
        <v>10</v>
      </c>
      <c r="B58" s="283">
        <v>40300</v>
      </c>
      <c r="C58" s="259" t="s">
        <v>45</v>
      </c>
      <c r="D58" s="351"/>
      <c r="E58" s="357"/>
      <c r="F58" s="357"/>
      <c r="G58" s="357"/>
      <c r="H58" s="357"/>
      <c r="I58" s="345"/>
      <c r="J58" s="280"/>
      <c r="K58" s="261"/>
      <c r="L58" s="315"/>
      <c r="M58" s="316"/>
      <c r="N58" s="317"/>
      <c r="O58" s="316"/>
      <c r="P58" s="318"/>
    </row>
    <row r="59" spans="1:16" s="242" customFormat="1" ht="15" customHeight="1" x14ac:dyDescent="0.25">
      <c r="A59" s="263">
        <v>11</v>
      </c>
      <c r="B59" s="283">
        <v>40360</v>
      </c>
      <c r="C59" s="259" t="s">
        <v>46</v>
      </c>
      <c r="D59" s="379">
        <v>3</v>
      </c>
      <c r="E59" s="388"/>
      <c r="F59" s="388">
        <v>100</v>
      </c>
      <c r="G59" s="388"/>
      <c r="H59" s="388"/>
      <c r="I59" s="388"/>
      <c r="J59" s="370">
        <v>50</v>
      </c>
      <c r="K59" s="261"/>
      <c r="L59" s="315">
        <f t="shared" ref="L59:L60" si="23">D59</f>
        <v>3</v>
      </c>
      <c r="M59" s="316">
        <f t="shared" si="5"/>
        <v>0</v>
      </c>
      <c r="N59" s="317">
        <f t="shared" si="3"/>
        <v>0</v>
      </c>
      <c r="O59" s="316">
        <f t="shared" si="6"/>
        <v>0</v>
      </c>
      <c r="P59" s="318">
        <f t="shared" ref="P59:P60" si="24">E59</f>
        <v>0</v>
      </c>
    </row>
    <row r="60" spans="1:16" s="242" customFormat="1" ht="15" customHeight="1" x14ac:dyDescent="0.25">
      <c r="A60" s="263">
        <v>12</v>
      </c>
      <c r="B60" s="283">
        <v>40390</v>
      </c>
      <c r="C60" s="259" t="s">
        <v>47</v>
      </c>
      <c r="D60" s="379">
        <v>1</v>
      </c>
      <c r="E60" s="388"/>
      <c r="F60" s="388">
        <v>100</v>
      </c>
      <c r="G60" s="388"/>
      <c r="H60" s="388"/>
      <c r="I60" s="388"/>
      <c r="J60" s="370">
        <v>47</v>
      </c>
      <c r="K60" s="261"/>
      <c r="L60" s="315">
        <f t="shared" si="23"/>
        <v>1</v>
      </c>
      <c r="M60" s="316">
        <f t="shared" si="5"/>
        <v>0</v>
      </c>
      <c r="N60" s="317">
        <f t="shared" si="3"/>
        <v>0</v>
      </c>
      <c r="O60" s="316">
        <f t="shared" si="6"/>
        <v>0</v>
      </c>
      <c r="P60" s="318">
        <f t="shared" si="24"/>
        <v>0</v>
      </c>
    </row>
    <row r="61" spans="1:16" s="242" customFormat="1" ht="15" customHeight="1" x14ac:dyDescent="0.25">
      <c r="A61" s="263">
        <v>13</v>
      </c>
      <c r="B61" s="283">
        <v>40720</v>
      </c>
      <c r="C61" s="259" t="s">
        <v>109</v>
      </c>
      <c r="D61" s="379">
        <v>6</v>
      </c>
      <c r="E61" s="388"/>
      <c r="F61" s="388">
        <v>16.670000000000002</v>
      </c>
      <c r="G61" s="388">
        <v>83.33</v>
      </c>
      <c r="H61" s="388"/>
      <c r="I61" s="388"/>
      <c r="J61" s="370">
        <v>63</v>
      </c>
      <c r="K61" s="261"/>
      <c r="L61" s="315">
        <f t="shared" ref="L61:L78" si="25">D61</f>
        <v>6</v>
      </c>
      <c r="M61" s="316">
        <f t="shared" ref="M61:M63" si="26">N61*L61/100</f>
        <v>4.9998000000000005</v>
      </c>
      <c r="N61" s="317">
        <f t="shared" si="3"/>
        <v>83.33</v>
      </c>
      <c r="O61" s="316">
        <f t="shared" ref="O61:O63" si="27">P61*L61/100</f>
        <v>0</v>
      </c>
      <c r="P61" s="318">
        <f t="shared" ref="P61:P78" si="28">E61</f>
        <v>0</v>
      </c>
    </row>
    <row r="62" spans="1:16" s="242" customFormat="1" ht="15" customHeight="1" x14ac:dyDescent="0.25">
      <c r="A62" s="263">
        <v>14</v>
      </c>
      <c r="B62" s="283">
        <v>40730</v>
      </c>
      <c r="C62" s="259" t="s">
        <v>49</v>
      </c>
      <c r="D62" s="351"/>
      <c r="E62" s="357"/>
      <c r="F62" s="357"/>
      <c r="G62" s="357"/>
      <c r="H62" s="345"/>
      <c r="I62" s="345"/>
      <c r="J62" s="280"/>
      <c r="K62" s="261"/>
      <c r="L62" s="315"/>
      <c r="M62" s="316"/>
      <c r="N62" s="317"/>
      <c r="O62" s="333"/>
      <c r="P62" s="318"/>
    </row>
    <row r="63" spans="1:16" s="242" customFormat="1" ht="15" customHeight="1" x14ac:dyDescent="0.25">
      <c r="A63" s="263">
        <v>15</v>
      </c>
      <c r="B63" s="283">
        <v>40820</v>
      </c>
      <c r="C63" s="259" t="s">
        <v>50</v>
      </c>
      <c r="D63" s="379">
        <v>7</v>
      </c>
      <c r="E63" s="388"/>
      <c r="F63" s="388">
        <v>71.430000000000007</v>
      </c>
      <c r="G63" s="388">
        <v>28.57</v>
      </c>
      <c r="H63" s="388"/>
      <c r="I63" s="388"/>
      <c r="J63" s="370">
        <v>56</v>
      </c>
      <c r="K63" s="261"/>
      <c r="L63" s="315">
        <f t="shared" si="25"/>
        <v>7</v>
      </c>
      <c r="M63" s="316">
        <f t="shared" si="26"/>
        <v>1.9999</v>
      </c>
      <c r="N63" s="317">
        <f t="shared" si="3"/>
        <v>28.57</v>
      </c>
      <c r="O63" s="333">
        <f t="shared" si="27"/>
        <v>0</v>
      </c>
      <c r="P63" s="318">
        <f t="shared" si="28"/>
        <v>0</v>
      </c>
    </row>
    <row r="64" spans="1:16" s="242" customFormat="1" ht="15" customHeight="1" x14ac:dyDescent="0.25">
      <c r="A64" s="263">
        <v>16</v>
      </c>
      <c r="B64" s="283">
        <v>40840</v>
      </c>
      <c r="C64" s="259" t="s">
        <v>51</v>
      </c>
      <c r="D64" s="351">
        <v>2</v>
      </c>
      <c r="E64" s="357"/>
      <c r="F64" s="357">
        <v>100</v>
      </c>
      <c r="G64" s="364"/>
      <c r="H64" s="397"/>
      <c r="I64" s="397"/>
      <c r="J64" s="370">
        <v>46</v>
      </c>
      <c r="K64" s="261"/>
      <c r="L64" s="315">
        <f t="shared" si="25"/>
        <v>2</v>
      </c>
      <c r="M64" s="316">
        <f t="shared" si="5"/>
        <v>0</v>
      </c>
      <c r="N64" s="317">
        <f t="shared" si="3"/>
        <v>0</v>
      </c>
      <c r="O64" s="333">
        <f t="shared" si="6"/>
        <v>0</v>
      </c>
      <c r="P64" s="318">
        <f t="shared" si="28"/>
        <v>0</v>
      </c>
    </row>
    <row r="65" spans="1:16" s="242" customFormat="1" ht="15" customHeight="1" x14ac:dyDescent="0.25">
      <c r="A65" s="263">
        <v>17</v>
      </c>
      <c r="B65" s="283">
        <v>40950</v>
      </c>
      <c r="C65" s="259" t="s">
        <v>52</v>
      </c>
      <c r="D65" s="351">
        <v>6</v>
      </c>
      <c r="E65" s="357"/>
      <c r="F65" s="357">
        <v>83.33</v>
      </c>
      <c r="G65" s="357">
        <v>16.670000000000002</v>
      </c>
      <c r="H65" s="357"/>
      <c r="I65" s="397"/>
      <c r="J65" s="370">
        <v>50</v>
      </c>
      <c r="K65" s="261"/>
      <c r="L65" s="315">
        <f t="shared" si="25"/>
        <v>6</v>
      </c>
      <c r="M65" s="316">
        <f t="shared" si="5"/>
        <v>1.0002000000000002</v>
      </c>
      <c r="N65" s="317">
        <f t="shared" si="3"/>
        <v>16.670000000000002</v>
      </c>
      <c r="O65" s="333">
        <f t="shared" si="6"/>
        <v>0</v>
      </c>
      <c r="P65" s="318">
        <f t="shared" si="28"/>
        <v>0</v>
      </c>
    </row>
    <row r="66" spans="1:16" s="242" customFormat="1" ht="15" customHeight="1" x14ac:dyDescent="0.25">
      <c r="A66" s="263">
        <v>18</v>
      </c>
      <c r="B66" s="285">
        <v>40990</v>
      </c>
      <c r="C66" s="262" t="s">
        <v>53</v>
      </c>
      <c r="D66" s="351">
        <v>18</v>
      </c>
      <c r="E66" s="357"/>
      <c r="F66" s="357">
        <v>72.22</v>
      </c>
      <c r="G66" s="357">
        <v>27.78</v>
      </c>
      <c r="H66" s="357"/>
      <c r="I66" s="357"/>
      <c r="J66" s="373">
        <v>56.28</v>
      </c>
      <c r="K66" s="261"/>
      <c r="L66" s="315">
        <f t="shared" si="25"/>
        <v>18</v>
      </c>
      <c r="M66" s="316">
        <f t="shared" si="5"/>
        <v>5.0004</v>
      </c>
      <c r="N66" s="317">
        <f t="shared" si="3"/>
        <v>27.78</v>
      </c>
      <c r="O66" s="333">
        <f t="shared" si="6"/>
        <v>0</v>
      </c>
      <c r="P66" s="318">
        <f t="shared" si="28"/>
        <v>0</v>
      </c>
    </row>
    <row r="67" spans="1:16" s="242" customFormat="1" ht="15" customHeight="1" thickBot="1" x14ac:dyDescent="0.3">
      <c r="A67" s="264">
        <v>19</v>
      </c>
      <c r="B67" s="283">
        <v>40133</v>
      </c>
      <c r="C67" s="259" t="s">
        <v>43</v>
      </c>
      <c r="D67" s="351"/>
      <c r="E67" s="357"/>
      <c r="F67" s="357"/>
      <c r="G67" s="357"/>
      <c r="H67" s="357"/>
      <c r="I67" s="357"/>
      <c r="J67" s="280"/>
      <c r="K67" s="261"/>
      <c r="L67" s="319"/>
      <c r="M67" s="320"/>
      <c r="N67" s="321"/>
      <c r="O67" s="346"/>
      <c r="P67" s="322"/>
    </row>
    <row r="68" spans="1:16" s="242" customFormat="1" ht="15" customHeight="1" thickBot="1" x14ac:dyDescent="0.3">
      <c r="A68" s="273"/>
      <c r="B68" s="286"/>
      <c r="C68" s="275" t="s">
        <v>105</v>
      </c>
      <c r="D68" s="274">
        <f>SUM(D69:D82)</f>
        <v>82</v>
      </c>
      <c r="E68" s="276">
        <v>3.0558333333333336</v>
      </c>
      <c r="F68" s="276">
        <v>82.340833333333336</v>
      </c>
      <c r="G68" s="276">
        <v>8.5525000000000002</v>
      </c>
      <c r="H68" s="276">
        <v>6.0516666666666667</v>
      </c>
      <c r="I68" s="276">
        <v>0</v>
      </c>
      <c r="J68" s="277">
        <f>AVERAGE(J69:J82)</f>
        <v>53.416666666666664</v>
      </c>
      <c r="K68" s="261"/>
      <c r="L68" s="329">
        <f t="shared" si="25"/>
        <v>82</v>
      </c>
      <c r="M68" s="330">
        <f>SUM(M69:M82)</f>
        <v>11.000799999999998</v>
      </c>
      <c r="N68" s="331">
        <f t="shared" si="3"/>
        <v>14.604166666666668</v>
      </c>
      <c r="O68" s="362">
        <f>SUM(O69:O82)</f>
        <v>2.0002000000000004</v>
      </c>
      <c r="P68" s="332">
        <f t="shared" si="28"/>
        <v>3.0558333333333336</v>
      </c>
    </row>
    <row r="69" spans="1:16" s="242" customFormat="1" ht="15" customHeight="1" x14ac:dyDescent="0.25">
      <c r="A69" s="257">
        <v>1</v>
      </c>
      <c r="B69" s="283">
        <v>50040</v>
      </c>
      <c r="C69" s="259" t="s">
        <v>54</v>
      </c>
      <c r="D69" s="351">
        <v>12</v>
      </c>
      <c r="E69" s="357"/>
      <c r="F69" s="357">
        <v>75</v>
      </c>
      <c r="G69" s="357">
        <v>16.670000000000002</v>
      </c>
      <c r="H69" s="357">
        <v>8.33</v>
      </c>
      <c r="I69" s="357"/>
      <c r="J69" s="370">
        <v>55</v>
      </c>
      <c r="K69" s="261"/>
      <c r="L69" s="311">
        <f t="shared" si="25"/>
        <v>12</v>
      </c>
      <c r="M69" s="312">
        <f t="shared" si="5"/>
        <v>3</v>
      </c>
      <c r="N69" s="313">
        <f t="shared" si="3"/>
        <v>25</v>
      </c>
      <c r="O69" s="361">
        <f t="shared" si="6"/>
        <v>0</v>
      </c>
      <c r="P69" s="314">
        <f t="shared" si="28"/>
        <v>0</v>
      </c>
    </row>
    <row r="70" spans="1:16" s="242" customFormat="1" ht="15" customHeight="1" x14ac:dyDescent="0.25">
      <c r="A70" s="252">
        <v>2</v>
      </c>
      <c r="B70" s="283">
        <v>50003</v>
      </c>
      <c r="C70" s="259" t="s">
        <v>97</v>
      </c>
      <c r="D70" s="351">
        <v>10</v>
      </c>
      <c r="E70" s="357"/>
      <c r="F70" s="357">
        <v>90</v>
      </c>
      <c r="G70" s="357">
        <v>10</v>
      </c>
      <c r="H70" s="357"/>
      <c r="I70" s="397"/>
      <c r="J70" s="370">
        <v>51</v>
      </c>
      <c r="K70" s="261"/>
      <c r="L70" s="315">
        <f t="shared" si="25"/>
        <v>10</v>
      </c>
      <c r="M70" s="316">
        <f t="shared" si="5"/>
        <v>1</v>
      </c>
      <c r="N70" s="317">
        <f t="shared" si="3"/>
        <v>10</v>
      </c>
      <c r="O70" s="316">
        <f t="shared" si="6"/>
        <v>0</v>
      </c>
      <c r="P70" s="318">
        <f t="shared" si="28"/>
        <v>0</v>
      </c>
    </row>
    <row r="71" spans="1:16" s="242" customFormat="1" ht="15" customHeight="1" x14ac:dyDescent="0.25">
      <c r="A71" s="252">
        <v>3</v>
      </c>
      <c r="B71" s="283">
        <v>50060</v>
      </c>
      <c r="C71" s="259" t="s">
        <v>56</v>
      </c>
      <c r="D71" s="379">
        <v>5</v>
      </c>
      <c r="E71" s="388"/>
      <c r="F71" s="388">
        <v>100</v>
      </c>
      <c r="G71" s="388"/>
      <c r="H71" s="388"/>
      <c r="I71" s="388"/>
      <c r="J71" s="370">
        <v>48</v>
      </c>
      <c r="K71" s="261"/>
      <c r="L71" s="315">
        <f t="shared" si="25"/>
        <v>5</v>
      </c>
      <c r="M71" s="316">
        <f t="shared" si="5"/>
        <v>0</v>
      </c>
      <c r="N71" s="317">
        <f t="shared" ref="N71:N123" si="29">G71+H71+I71</f>
        <v>0</v>
      </c>
      <c r="O71" s="316">
        <f t="shared" si="6"/>
        <v>0</v>
      </c>
      <c r="P71" s="318">
        <f t="shared" si="28"/>
        <v>0</v>
      </c>
    </row>
    <row r="72" spans="1:16" s="242" customFormat="1" ht="15" customHeight="1" x14ac:dyDescent="0.25">
      <c r="A72" s="252">
        <v>4</v>
      </c>
      <c r="B72" s="289">
        <v>50170</v>
      </c>
      <c r="C72" s="259" t="s">
        <v>57</v>
      </c>
      <c r="D72" s="379">
        <v>6</v>
      </c>
      <c r="E72" s="388"/>
      <c r="F72" s="388">
        <v>100</v>
      </c>
      <c r="G72" s="388"/>
      <c r="H72" s="388"/>
      <c r="I72" s="388"/>
      <c r="J72" s="370">
        <v>49</v>
      </c>
      <c r="K72" s="261"/>
      <c r="L72" s="315">
        <f t="shared" si="25"/>
        <v>6</v>
      </c>
      <c r="M72" s="316">
        <f t="shared" si="5"/>
        <v>0</v>
      </c>
      <c r="N72" s="317">
        <f t="shared" si="29"/>
        <v>0</v>
      </c>
      <c r="O72" s="333">
        <f t="shared" si="6"/>
        <v>0</v>
      </c>
      <c r="P72" s="318">
        <f t="shared" si="28"/>
        <v>0</v>
      </c>
    </row>
    <row r="73" spans="1:16" s="242" customFormat="1" ht="15" customHeight="1" x14ac:dyDescent="0.25">
      <c r="A73" s="252">
        <v>5</v>
      </c>
      <c r="B73" s="283">
        <v>50230</v>
      </c>
      <c r="C73" s="259" t="s">
        <v>58</v>
      </c>
      <c r="D73" s="351">
        <v>5</v>
      </c>
      <c r="E73" s="357"/>
      <c r="F73" s="357">
        <v>80</v>
      </c>
      <c r="G73" s="357">
        <v>20</v>
      </c>
      <c r="H73" s="357"/>
      <c r="I73" s="388"/>
      <c r="J73" s="370">
        <v>55</v>
      </c>
      <c r="K73" s="261"/>
      <c r="L73" s="315">
        <f t="shared" si="25"/>
        <v>5</v>
      </c>
      <c r="M73" s="316">
        <f t="shared" ref="M73:M123" si="30">N73*L73/100</f>
        <v>1</v>
      </c>
      <c r="N73" s="317">
        <f t="shared" si="29"/>
        <v>20</v>
      </c>
      <c r="O73" s="316">
        <f t="shared" ref="O73:O78" si="31">P73*L73/100</f>
        <v>0</v>
      </c>
      <c r="P73" s="318">
        <f t="shared" si="28"/>
        <v>0</v>
      </c>
    </row>
    <row r="74" spans="1:16" s="242" customFormat="1" ht="15" customHeight="1" x14ac:dyDescent="0.25">
      <c r="A74" s="252">
        <v>6</v>
      </c>
      <c r="B74" s="283">
        <v>50340</v>
      </c>
      <c r="C74" s="259" t="s">
        <v>59</v>
      </c>
      <c r="D74" s="379">
        <v>4</v>
      </c>
      <c r="E74" s="388"/>
      <c r="F74" s="388">
        <v>75</v>
      </c>
      <c r="G74" s="388"/>
      <c r="H74" s="388">
        <v>25</v>
      </c>
      <c r="I74" s="388"/>
      <c r="J74" s="370">
        <v>60</v>
      </c>
      <c r="K74" s="261"/>
      <c r="L74" s="315">
        <f t="shared" si="25"/>
        <v>4</v>
      </c>
      <c r="M74" s="316">
        <f t="shared" si="30"/>
        <v>1</v>
      </c>
      <c r="N74" s="317">
        <f t="shared" si="29"/>
        <v>25</v>
      </c>
      <c r="O74" s="316">
        <f t="shared" si="31"/>
        <v>0</v>
      </c>
      <c r="P74" s="318">
        <f t="shared" si="28"/>
        <v>0</v>
      </c>
    </row>
    <row r="75" spans="1:16" s="242" customFormat="1" ht="15" customHeight="1" x14ac:dyDescent="0.25">
      <c r="A75" s="252">
        <v>7</v>
      </c>
      <c r="B75" s="283">
        <v>50420</v>
      </c>
      <c r="C75" s="259" t="s">
        <v>60</v>
      </c>
      <c r="D75" s="379">
        <v>4</v>
      </c>
      <c r="E75" s="388"/>
      <c r="F75" s="388">
        <v>50</v>
      </c>
      <c r="G75" s="388">
        <v>25</v>
      </c>
      <c r="H75" s="388">
        <v>25</v>
      </c>
      <c r="I75" s="388"/>
      <c r="J75" s="370">
        <v>69</v>
      </c>
      <c r="K75" s="261"/>
      <c r="L75" s="315">
        <f t="shared" si="25"/>
        <v>4</v>
      </c>
      <c r="M75" s="316">
        <f t="shared" si="30"/>
        <v>2</v>
      </c>
      <c r="N75" s="317">
        <f t="shared" si="29"/>
        <v>50</v>
      </c>
      <c r="O75" s="316">
        <f t="shared" si="31"/>
        <v>0</v>
      </c>
      <c r="P75" s="318">
        <f t="shared" si="28"/>
        <v>0</v>
      </c>
    </row>
    <row r="76" spans="1:16" s="242" customFormat="1" ht="15" customHeight="1" x14ac:dyDescent="0.25">
      <c r="A76" s="252">
        <v>8</v>
      </c>
      <c r="B76" s="283">
        <v>50450</v>
      </c>
      <c r="C76" s="259" t="s">
        <v>61</v>
      </c>
      <c r="D76" s="396">
        <v>6</v>
      </c>
      <c r="E76" s="398">
        <v>16.670000000000002</v>
      </c>
      <c r="F76" s="398">
        <v>66.67</v>
      </c>
      <c r="G76" s="398">
        <v>16.670000000000002</v>
      </c>
      <c r="H76" s="398"/>
      <c r="I76" s="397"/>
      <c r="J76" s="370">
        <v>48</v>
      </c>
      <c r="K76" s="261"/>
      <c r="L76" s="315">
        <f t="shared" si="25"/>
        <v>6</v>
      </c>
      <c r="M76" s="316">
        <f t="shared" si="30"/>
        <v>1.0002000000000002</v>
      </c>
      <c r="N76" s="317">
        <f t="shared" si="29"/>
        <v>16.670000000000002</v>
      </c>
      <c r="O76" s="316">
        <f t="shared" si="31"/>
        <v>1.0002000000000002</v>
      </c>
      <c r="P76" s="318">
        <f t="shared" si="28"/>
        <v>16.670000000000002</v>
      </c>
    </row>
    <row r="77" spans="1:16" s="242" customFormat="1" ht="15" customHeight="1" x14ac:dyDescent="0.25">
      <c r="A77" s="252">
        <v>9</v>
      </c>
      <c r="B77" s="283">
        <v>50620</v>
      </c>
      <c r="C77" s="259" t="s">
        <v>62</v>
      </c>
      <c r="D77" s="396">
        <v>5</v>
      </c>
      <c r="E77" s="398">
        <v>20</v>
      </c>
      <c r="F77" s="398">
        <v>80</v>
      </c>
      <c r="G77" s="398"/>
      <c r="H77" s="398"/>
      <c r="I77" s="398"/>
      <c r="J77" s="370">
        <v>44</v>
      </c>
      <c r="K77" s="261"/>
      <c r="L77" s="315">
        <f t="shared" si="25"/>
        <v>5</v>
      </c>
      <c r="M77" s="316">
        <f t="shared" si="30"/>
        <v>0</v>
      </c>
      <c r="N77" s="317">
        <f t="shared" si="29"/>
        <v>0</v>
      </c>
      <c r="O77" s="316">
        <f t="shared" si="31"/>
        <v>1</v>
      </c>
      <c r="P77" s="318">
        <f t="shared" si="28"/>
        <v>20</v>
      </c>
    </row>
    <row r="78" spans="1:16" s="242" customFormat="1" ht="15" customHeight="1" x14ac:dyDescent="0.25">
      <c r="A78" s="252">
        <v>10</v>
      </c>
      <c r="B78" s="283">
        <v>50760</v>
      </c>
      <c r="C78" s="259" t="s">
        <v>63</v>
      </c>
      <c r="D78" s="396">
        <v>7</v>
      </c>
      <c r="E78" s="398"/>
      <c r="F78" s="398">
        <v>85.71</v>
      </c>
      <c r="G78" s="398">
        <v>14.29</v>
      </c>
      <c r="H78" s="398"/>
      <c r="I78" s="397"/>
      <c r="J78" s="370">
        <v>57</v>
      </c>
      <c r="K78" s="261"/>
      <c r="L78" s="315">
        <f t="shared" si="25"/>
        <v>7</v>
      </c>
      <c r="M78" s="316">
        <f t="shared" si="30"/>
        <v>1.0003</v>
      </c>
      <c r="N78" s="317">
        <f t="shared" si="29"/>
        <v>14.29</v>
      </c>
      <c r="O78" s="333">
        <f t="shared" si="31"/>
        <v>0</v>
      </c>
      <c r="P78" s="318">
        <f t="shared" si="28"/>
        <v>0</v>
      </c>
    </row>
    <row r="79" spans="1:16" s="242" customFormat="1" ht="15" customHeight="1" x14ac:dyDescent="0.25">
      <c r="A79" s="252">
        <v>11</v>
      </c>
      <c r="B79" s="283">
        <v>50780</v>
      </c>
      <c r="C79" s="259" t="s">
        <v>64</v>
      </c>
      <c r="D79" s="335"/>
      <c r="E79" s="345"/>
      <c r="F79" s="345"/>
      <c r="G79" s="345"/>
      <c r="H79" s="345"/>
      <c r="I79" s="345"/>
      <c r="J79" s="280"/>
      <c r="K79" s="261"/>
      <c r="L79" s="315"/>
      <c r="M79" s="316"/>
      <c r="N79" s="317"/>
      <c r="O79" s="333"/>
      <c r="P79" s="318"/>
    </row>
    <row r="80" spans="1:16" s="242" customFormat="1" ht="15" customHeight="1" x14ac:dyDescent="0.25">
      <c r="A80" s="252">
        <v>12</v>
      </c>
      <c r="B80" s="283">
        <v>50930</v>
      </c>
      <c r="C80" s="259" t="s">
        <v>65</v>
      </c>
      <c r="D80" s="379">
        <v>11</v>
      </c>
      <c r="E80" s="388"/>
      <c r="F80" s="388">
        <v>100</v>
      </c>
      <c r="G80" s="388"/>
      <c r="H80" s="388"/>
      <c r="I80" s="388"/>
      <c r="J80" s="370">
        <v>51</v>
      </c>
      <c r="K80" s="261"/>
      <c r="L80" s="315">
        <f>D80</f>
        <v>11</v>
      </c>
      <c r="M80" s="316">
        <f t="shared" ref="M80:M81" si="32">N80*L80/100</f>
        <v>0</v>
      </c>
      <c r="N80" s="317">
        <f t="shared" si="29"/>
        <v>0</v>
      </c>
      <c r="O80" s="316">
        <f t="shared" ref="O80:O81" si="33">P80*L80/100</f>
        <v>0</v>
      </c>
      <c r="P80" s="318">
        <f>E80</f>
        <v>0</v>
      </c>
    </row>
    <row r="81" spans="1:16" s="242" customFormat="1" ht="15" customHeight="1" x14ac:dyDescent="0.25">
      <c r="A81" s="256">
        <v>13</v>
      </c>
      <c r="B81" s="285">
        <v>51370</v>
      </c>
      <c r="C81" s="262" t="s">
        <v>66</v>
      </c>
      <c r="D81" s="379">
        <v>7</v>
      </c>
      <c r="E81" s="388"/>
      <c r="F81" s="388">
        <v>85.71</v>
      </c>
      <c r="G81" s="388"/>
      <c r="H81" s="388">
        <v>14.29</v>
      </c>
      <c r="I81" s="388"/>
      <c r="J81" s="373">
        <v>54</v>
      </c>
      <c r="K81" s="261"/>
      <c r="L81" s="315">
        <f>D81</f>
        <v>7</v>
      </c>
      <c r="M81" s="316">
        <f t="shared" si="32"/>
        <v>1.0003</v>
      </c>
      <c r="N81" s="317">
        <f t="shared" si="29"/>
        <v>14.29</v>
      </c>
      <c r="O81" s="316">
        <f t="shared" si="33"/>
        <v>0</v>
      </c>
      <c r="P81" s="318">
        <f>E81</f>
        <v>0</v>
      </c>
    </row>
    <row r="82" spans="1:16" s="242" customFormat="1" ht="15" customHeight="1" thickBot="1" x14ac:dyDescent="0.3">
      <c r="A82" s="256">
        <v>14</v>
      </c>
      <c r="B82" s="285">
        <v>51580</v>
      </c>
      <c r="C82" s="262" t="s">
        <v>124</v>
      </c>
      <c r="D82" s="339"/>
      <c r="E82" s="340"/>
      <c r="F82" s="340"/>
      <c r="G82" s="340"/>
      <c r="H82" s="340"/>
      <c r="I82" s="341"/>
      <c r="J82" s="282"/>
      <c r="K82" s="261"/>
      <c r="L82" s="319"/>
      <c r="M82" s="320"/>
      <c r="N82" s="321"/>
      <c r="O82" s="320"/>
      <c r="P82" s="322"/>
    </row>
    <row r="83" spans="1:16" s="242" customFormat="1" ht="15" customHeight="1" thickBot="1" x14ac:dyDescent="0.3">
      <c r="A83" s="273"/>
      <c r="B83" s="286"/>
      <c r="C83" s="275" t="s">
        <v>106</v>
      </c>
      <c r="D83" s="274">
        <f>SUM(D84:D114)</f>
        <v>303</v>
      </c>
      <c r="E83" s="276">
        <v>6.6635714285714283</v>
      </c>
      <c r="F83" s="276">
        <v>77.162500000000009</v>
      </c>
      <c r="G83" s="276">
        <v>11.656785714285714</v>
      </c>
      <c r="H83" s="276">
        <v>4.0703571428571426</v>
      </c>
      <c r="I83" s="276">
        <v>0.44642857142857145</v>
      </c>
      <c r="J83" s="277">
        <f>AVERAGE(J84:J114)</f>
        <v>52.110714285714273</v>
      </c>
      <c r="K83" s="261"/>
      <c r="L83" s="329">
        <f t="shared" ref="L83:L111" si="34">D83</f>
        <v>303</v>
      </c>
      <c r="M83" s="330">
        <f>SUM(M84:M114)</f>
        <v>61.997199999999999</v>
      </c>
      <c r="N83" s="331">
        <f t="shared" si="29"/>
        <v>16.173571428571428</v>
      </c>
      <c r="O83" s="330">
        <f>SUM(O84:O114)</f>
        <v>10.9992</v>
      </c>
      <c r="P83" s="332">
        <f t="shared" ref="P83:P111" si="35">E83</f>
        <v>6.6635714285714283</v>
      </c>
    </row>
    <row r="84" spans="1:16" s="242" customFormat="1" ht="15" customHeight="1" x14ac:dyDescent="0.25">
      <c r="A84" s="294">
        <v>1</v>
      </c>
      <c r="B84" s="288">
        <v>60010</v>
      </c>
      <c r="C84" s="259" t="s">
        <v>68</v>
      </c>
      <c r="D84" s="351">
        <v>18</v>
      </c>
      <c r="E84" s="357">
        <v>11.11</v>
      </c>
      <c r="F84" s="357">
        <v>88.89</v>
      </c>
      <c r="G84" s="357"/>
      <c r="H84" s="357"/>
      <c r="I84" s="357"/>
      <c r="J84" s="370">
        <v>45.83</v>
      </c>
      <c r="K84" s="261"/>
      <c r="L84" s="311">
        <f t="shared" si="34"/>
        <v>18</v>
      </c>
      <c r="M84" s="312">
        <f t="shared" si="30"/>
        <v>0</v>
      </c>
      <c r="N84" s="313">
        <f t="shared" si="29"/>
        <v>0</v>
      </c>
      <c r="O84" s="312">
        <f t="shared" ref="O84:O111" si="36">P84*L84/100</f>
        <v>1.9997999999999998</v>
      </c>
      <c r="P84" s="314">
        <f t="shared" si="35"/>
        <v>11.11</v>
      </c>
    </row>
    <row r="85" spans="1:16" s="242" customFormat="1" ht="15" customHeight="1" x14ac:dyDescent="0.25">
      <c r="A85" s="263">
        <v>2</v>
      </c>
      <c r="B85" s="283">
        <v>60020</v>
      </c>
      <c r="C85" s="259" t="s">
        <v>69</v>
      </c>
      <c r="D85" s="379">
        <v>2</v>
      </c>
      <c r="E85" s="388"/>
      <c r="F85" s="388">
        <v>100</v>
      </c>
      <c r="G85" s="388"/>
      <c r="H85" s="388"/>
      <c r="I85" s="388"/>
      <c r="J85" s="370">
        <v>49</v>
      </c>
      <c r="K85" s="261"/>
      <c r="L85" s="315">
        <f t="shared" si="34"/>
        <v>2</v>
      </c>
      <c r="M85" s="316">
        <f t="shared" si="30"/>
        <v>0</v>
      </c>
      <c r="N85" s="317">
        <f t="shared" si="29"/>
        <v>0</v>
      </c>
      <c r="O85" s="333">
        <f t="shared" si="36"/>
        <v>0</v>
      </c>
      <c r="P85" s="318">
        <f t="shared" si="35"/>
        <v>0</v>
      </c>
    </row>
    <row r="86" spans="1:16" s="242" customFormat="1" ht="15" customHeight="1" x14ac:dyDescent="0.25">
      <c r="A86" s="263">
        <v>3</v>
      </c>
      <c r="B86" s="283">
        <v>60050</v>
      </c>
      <c r="C86" s="259" t="s">
        <v>70</v>
      </c>
      <c r="D86" s="379">
        <v>19</v>
      </c>
      <c r="E86" s="388"/>
      <c r="F86" s="388">
        <v>89.48</v>
      </c>
      <c r="G86" s="388">
        <v>5.26</v>
      </c>
      <c r="H86" s="388">
        <v>5.26</v>
      </c>
      <c r="I86" s="388"/>
      <c r="J86" s="370">
        <v>52.26</v>
      </c>
      <c r="K86" s="261"/>
      <c r="L86" s="315">
        <f t="shared" si="34"/>
        <v>19</v>
      </c>
      <c r="M86" s="316">
        <f t="shared" ref="M86:M89" si="37">N86*L86/100</f>
        <v>1.9987999999999999</v>
      </c>
      <c r="N86" s="317">
        <f t="shared" si="29"/>
        <v>10.52</v>
      </c>
      <c r="O86" s="316">
        <f t="shared" ref="O86:O89" si="38">P86*L86/100</f>
        <v>0</v>
      </c>
      <c r="P86" s="318">
        <f t="shared" si="35"/>
        <v>0</v>
      </c>
    </row>
    <row r="87" spans="1:16" s="242" customFormat="1" ht="15" customHeight="1" x14ac:dyDescent="0.25">
      <c r="A87" s="263">
        <v>4</v>
      </c>
      <c r="B87" s="283">
        <v>60070</v>
      </c>
      <c r="C87" s="259" t="s">
        <v>71</v>
      </c>
      <c r="D87" s="379">
        <v>24</v>
      </c>
      <c r="E87" s="388"/>
      <c r="F87" s="388">
        <v>66.67</v>
      </c>
      <c r="G87" s="388">
        <v>12.5</v>
      </c>
      <c r="H87" s="388">
        <v>20.83</v>
      </c>
      <c r="I87" s="388"/>
      <c r="J87" s="370">
        <v>58.92</v>
      </c>
      <c r="K87" s="261"/>
      <c r="L87" s="315">
        <f t="shared" si="34"/>
        <v>24</v>
      </c>
      <c r="M87" s="316">
        <f t="shared" si="37"/>
        <v>7.9991999999999992</v>
      </c>
      <c r="N87" s="317">
        <f t="shared" si="29"/>
        <v>33.33</v>
      </c>
      <c r="O87" s="316">
        <f t="shared" si="38"/>
        <v>0</v>
      </c>
      <c r="P87" s="318">
        <f t="shared" si="35"/>
        <v>0</v>
      </c>
    </row>
    <row r="88" spans="1:16" s="242" customFormat="1" ht="15" customHeight="1" x14ac:dyDescent="0.25">
      <c r="A88" s="263">
        <v>5</v>
      </c>
      <c r="B88" s="283">
        <v>60180</v>
      </c>
      <c r="C88" s="259" t="s">
        <v>72</v>
      </c>
      <c r="D88" s="379">
        <v>12</v>
      </c>
      <c r="E88" s="388"/>
      <c r="F88" s="388">
        <v>100</v>
      </c>
      <c r="G88" s="388"/>
      <c r="H88" s="388"/>
      <c r="I88" s="388"/>
      <c r="J88" s="370">
        <v>49.83</v>
      </c>
      <c r="K88" s="261"/>
      <c r="L88" s="315">
        <f t="shared" si="34"/>
        <v>12</v>
      </c>
      <c r="M88" s="316">
        <f t="shared" si="37"/>
        <v>0</v>
      </c>
      <c r="N88" s="317">
        <f t="shared" si="29"/>
        <v>0</v>
      </c>
      <c r="O88" s="316">
        <f t="shared" si="38"/>
        <v>0</v>
      </c>
      <c r="P88" s="318">
        <f t="shared" si="35"/>
        <v>0</v>
      </c>
    </row>
    <row r="89" spans="1:16" s="242" customFormat="1" ht="15" customHeight="1" x14ac:dyDescent="0.25">
      <c r="A89" s="263">
        <v>6</v>
      </c>
      <c r="B89" s="283">
        <v>60240</v>
      </c>
      <c r="C89" s="259" t="s">
        <v>73</v>
      </c>
      <c r="D89" s="379">
        <v>22</v>
      </c>
      <c r="E89" s="388"/>
      <c r="F89" s="388">
        <v>59.09</v>
      </c>
      <c r="G89" s="388">
        <v>36.36</v>
      </c>
      <c r="H89" s="388">
        <v>4.55</v>
      </c>
      <c r="I89" s="388"/>
      <c r="J89" s="370">
        <v>58.68</v>
      </c>
      <c r="K89" s="261"/>
      <c r="L89" s="315">
        <f t="shared" si="34"/>
        <v>22</v>
      </c>
      <c r="M89" s="316">
        <f t="shared" si="37"/>
        <v>9.0001999999999995</v>
      </c>
      <c r="N89" s="317">
        <f t="shared" si="29"/>
        <v>40.909999999999997</v>
      </c>
      <c r="O89" s="333">
        <f t="shared" si="38"/>
        <v>0</v>
      </c>
      <c r="P89" s="318">
        <f t="shared" si="35"/>
        <v>0</v>
      </c>
    </row>
    <row r="90" spans="1:16" s="242" customFormat="1" ht="15" customHeight="1" x14ac:dyDescent="0.25">
      <c r="A90" s="263">
        <v>7</v>
      </c>
      <c r="B90" s="283">
        <v>60560</v>
      </c>
      <c r="C90" s="259" t="s">
        <v>74</v>
      </c>
      <c r="D90" s="396">
        <v>2</v>
      </c>
      <c r="E90" s="398"/>
      <c r="F90" s="398">
        <v>100</v>
      </c>
      <c r="G90" s="398"/>
      <c r="H90" s="398"/>
      <c r="I90" s="398"/>
      <c r="J90" s="370">
        <v>52</v>
      </c>
      <c r="K90" s="261"/>
      <c r="L90" s="315">
        <f t="shared" si="34"/>
        <v>2</v>
      </c>
      <c r="M90" s="316">
        <f t="shared" si="30"/>
        <v>0</v>
      </c>
      <c r="N90" s="317">
        <f t="shared" si="29"/>
        <v>0</v>
      </c>
      <c r="O90" s="316">
        <f t="shared" si="36"/>
        <v>0</v>
      </c>
      <c r="P90" s="318">
        <f t="shared" si="35"/>
        <v>0</v>
      </c>
    </row>
    <row r="91" spans="1:16" s="242" customFormat="1" ht="15" customHeight="1" x14ac:dyDescent="0.25">
      <c r="A91" s="263">
        <v>8</v>
      </c>
      <c r="B91" s="283">
        <v>60660</v>
      </c>
      <c r="C91" s="259" t="s">
        <v>75</v>
      </c>
      <c r="D91" s="396">
        <v>2</v>
      </c>
      <c r="E91" s="398"/>
      <c r="F91" s="398">
        <v>100</v>
      </c>
      <c r="G91" s="398"/>
      <c r="H91" s="398"/>
      <c r="I91" s="397"/>
      <c r="J91" s="370">
        <v>54.5</v>
      </c>
      <c r="K91" s="261"/>
      <c r="L91" s="315">
        <f t="shared" si="34"/>
        <v>2</v>
      </c>
      <c r="M91" s="316">
        <f t="shared" si="30"/>
        <v>0</v>
      </c>
      <c r="N91" s="317">
        <f t="shared" si="29"/>
        <v>0</v>
      </c>
      <c r="O91" s="333">
        <f t="shared" si="36"/>
        <v>0</v>
      </c>
      <c r="P91" s="318">
        <f t="shared" si="35"/>
        <v>0</v>
      </c>
    </row>
    <row r="92" spans="1:16" s="242" customFormat="1" ht="15" customHeight="1" x14ac:dyDescent="0.25">
      <c r="A92" s="263">
        <v>9</v>
      </c>
      <c r="B92" s="290">
        <v>60001</v>
      </c>
      <c r="C92" s="255" t="s">
        <v>67</v>
      </c>
      <c r="D92" s="396">
        <v>9</v>
      </c>
      <c r="E92" s="398">
        <v>11.11</v>
      </c>
      <c r="F92" s="398">
        <v>88.89</v>
      </c>
      <c r="G92" s="398"/>
      <c r="H92" s="398"/>
      <c r="I92" s="397"/>
      <c r="J92" s="370">
        <v>45.44</v>
      </c>
      <c r="K92" s="261"/>
      <c r="L92" s="315">
        <f t="shared" si="34"/>
        <v>9</v>
      </c>
      <c r="M92" s="316">
        <f t="shared" si="30"/>
        <v>0</v>
      </c>
      <c r="N92" s="317">
        <f t="shared" si="29"/>
        <v>0</v>
      </c>
      <c r="O92" s="333">
        <f t="shared" si="36"/>
        <v>0.9998999999999999</v>
      </c>
      <c r="P92" s="318">
        <f t="shared" si="35"/>
        <v>11.11</v>
      </c>
    </row>
    <row r="93" spans="1:16" s="242" customFormat="1" ht="15" customHeight="1" x14ac:dyDescent="0.25">
      <c r="A93" s="263">
        <v>10</v>
      </c>
      <c r="B93" s="283">
        <v>60701</v>
      </c>
      <c r="C93" s="259" t="s">
        <v>76</v>
      </c>
      <c r="D93" s="396">
        <v>3</v>
      </c>
      <c r="E93" s="398">
        <v>66.67</v>
      </c>
      <c r="F93" s="398">
        <v>33.33</v>
      </c>
      <c r="G93" s="398"/>
      <c r="H93" s="398"/>
      <c r="I93" s="397"/>
      <c r="J93" s="371">
        <v>33</v>
      </c>
      <c r="K93" s="261"/>
      <c r="L93" s="315">
        <f t="shared" si="34"/>
        <v>3</v>
      </c>
      <c r="M93" s="316">
        <f t="shared" si="30"/>
        <v>0</v>
      </c>
      <c r="N93" s="317">
        <f t="shared" si="29"/>
        <v>0</v>
      </c>
      <c r="O93" s="333">
        <f t="shared" si="36"/>
        <v>2.0000999999999998</v>
      </c>
      <c r="P93" s="318">
        <f t="shared" si="35"/>
        <v>66.67</v>
      </c>
    </row>
    <row r="94" spans="1:16" s="242" customFormat="1" ht="15" customHeight="1" x14ac:dyDescent="0.25">
      <c r="A94" s="263">
        <v>11</v>
      </c>
      <c r="B94" s="283">
        <v>60850</v>
      </c>
      <c r="C94" s="259" t="s">
        <v>77</v>
      </c>
      <c r="D94" s="396">
        <v>8</v>
      </c>
      <c r="E94" s="398"/>
      <c r="F94" s="398">
        <v>100</v>
      </c>
      <c r="G94" s="398"/>
      <c r="H94" s="398"/>
      <c r="I94" s="397"/>
      <c r="J94" s="370">
        <v>54</v>
      </c>
      <c r="K94" s="261"/>
      <c r="L94" s="315">
        <f t="shared" si="34"/>
        <v>8</v>
      </c>
      <c r="M94" s="316">
        <f t="shared" si="30"/>
        <v>0</v>
      </c>
      <c r="N94" s="317">
        <f t="shared" si="29"/>
        <v>0</v>
      </c>
      <c r="O94" s="333">
        <f t="shared" si="36"/>
        <v>0</v>
      </c>
      <c r="P94" s="318">
        <f t="shared" si="35"/>
        <v>0</v>
      </c>
    </row>
    <row r="95" spans="1:16" s="242" customFormat="1" ht="15" customHeight="1" x14ac:dyDescent="0.25">
      <c r="A95" s="263">
        <v>12</v>
      </c>
      <c r="B95" s="283">
        <v>60910</v>
      </c>
      <c r="C95" s="259" t="s">
        <v>78</v>
      </c>
      <c r="D95" s="379">
        <v>3</v>
      </c>
      <c r="E95" s="388"/>
      <c r="F95" s="388">
        <v>66.67</v>
      </c>
      <c r="G95" s="388">
        <v>33.33</v>
      </c>
      <c r="H95" s="388"/>
      <c r="I95" s="388"/>
      <c r="J95" s="370">
        <v>53</v>
      </c>
      <c r="K95" s="261"/>
      <c r="L95" s="315">
        <f t="shared" si="34"/>
        <v>3</v>
      </c>
      <c r="M95" s="316">
        <f t="shared" si="30"/>
        <v>0.9998999999999999</v>
      </c>
      <c r="N95" s="317">
        <f t="shared" si="29"/>
        <v>33.33</v>
      </c>
      <c r="O95" s="316">
        <f t="shared" si="36"/>
        <v>0</v>
      </c>
      <c r="P95" s="318">
        <f t="shared" si="35"/>
        <v>0</v>
      </c>
    </row>
    <row r="96" spans="1:16" s="242" customFormat="1" ht="15" customHeight="1" x14ac:dyDescent="0.25">
      <c r="A96" s="263">
        <v>13</v>
      </c>
      <c r="B96" s="283">
        <v>60980</v>
      </c>
      <c r="C96" s="259" t="s">
        <v>79</v>
      </c>
      <c r="D96" s="396">
        <v>4</v>
      </c>
      <c r="E96" s="398"/>
      <c r="F96" s="398">
        <v>75</v>
      </c>
      <c r="G96" s="398">
        <v>25</v>
      </c>
      <c r="H96" s="398"/>
      <c r="I96" s="398"/>
      <c r="J96" s="370">
        <v>55.75</v>
      </c>
      <c r="K96" s="261"/>
      <c r="L96" s="315">
        <f t="shared" si="34"/>
        <v>4</v>
      </c>
      <c r="M96" s="316">
        <f t="shared" si="30"/>
        <v>1</v>
      </c>
      <c r="N96" s="317">
        <f t="shared" si="29"/>
        <v>25</v>
      </c>
      <c r="O96" s="316">
        <f t="shared" si="36"/>
        <v>0</v>
      </c>
      <c r="P96" s="318">
        <f t="shared" si="35"/>
        <v>0</v>
      </c>
    </row>
    <row r="97" spans="1:16" s="242" customFormat="1" ht="15" customHeight="1" x14ac:dyDescent="0.25">
      <c r="A97" s="263">
        <v>14</v>
      </c>
      <c r="B97" s="283">
        <v>61080</v>
      </c>
      <c r="C97" s="259" t="s">
        <v>80</v>
      </c>
      <c r="D97" s="351">
        <v>12</v>
      </c>
      <c r="E97" s="357"/>
      <c r="F97" s="357">
        <v>100</v>
      </c>
      <c r="G97" s="357"/>
      <c r="H97" s="357"/>
      <c r="I97" s="357"/>
      <c r="J97" s="370">
        <v>50.92</v>
      </c>
      <c r="K97" s="261"/>
      <c r="L97" s="315">
        <f t="shared" si="34"/>
        <v>12</v>
      </c>
      <c r="M97" s="316">
        <f t="shared" si="30"/>
        <v>0</v>
      </c>
      <c r="N97" s="317">
        <f t="shared" si="29"/>
        <v>0</v>
      </c>
      <c r="O97" s="316">
        <f t="shared" si="36"/>
        <v>0</v>
      </c>
      <c r="P97" s="318">
        <f t="shared" si="35"/>
        <v>0</v>
      </c>
    </row>
    <row r="98" spans="1:16" s="242" customFormat="1" ht="15" customHeight="1" x14ac:dyDescent="0.25">
      <c r="A98" s="263">
        <v>15</v>
      </c>
      <c r="B98" s="283">
        <v>61150</v>
      </c>
      <c r="C98" s="259" t="s">
        <v>81</v>
      </c>
      <c r="D98" s="379">
        <v>5</v>
      </c>
      <c r="E98" s="388"/>
      <c r="F98" s="388">
        <v>80</v>
      </c>
      <c r="G98" s="388">
        <v>20</v>
      </c>
      <c r="H98" s="388"/>
      <c r="I98" s="388"/>
      <c r="J98" s="370">
        <v>54.8</v>
      </c>
      <c r="K98" s="261"/>
      <c r="L98" s="315">
        <f t="shared" si="34"/>
        <v>5</v>
      </c>
      <c r="M98" s="316">
        <f t="shared" si="30"/>
        <v>1</v>
      </c>
      <c r="N98" s="317">
        <f t="shared" si="29"/>
        <v>20</v>
      </c>
      <c r="O98" s="316">
        <f t="shared" si="36"/>
        <v>0</v>
      </c>
      <c r="P98" s="318">
        <f t="shared" si="35"/>
        <v>0</v>
      </c>
    </row>
    <row r="99" spans="1:16" s="242" customFormat="1" ht="15" customHeight="1" x14ac:dyDescent="0.25">
      <c r="A99" s="263">
        <v>16</v>
      </c>
      <c r="B99" s="283">
        <v>61210</v>
      </c>
      <c r="C99" s="259" t="s">
        <v>82</v>
      </c>
      <c r="D99" s="379">
        <v>4</v>
      </c>
      <c r="E99" s="388">
        <v>25</v>
      </c>
      <c r="F99" s="388">
        <v>75</v>
      </c>
      <c r="G99" s="388"/>
      <c r="H99" s="388"/>
      <c r="I99" s="388"/>
      <c r="J99" s="370">
        <v>39.5</v>
      </c>
      <c r="K99" s="261"/>
      <c r="L99" s="315">
        <f t="shared" si="34"/>
        <v>4</v>
      </c>
      <c r="M99" s="316">
        <f t="shared" si="30"/>
        <v>0</v>
      </c>
      <c r="N99" s="317">
        <f t="shared" si="29"/>
        <v>0</v>
      </c>
      <c r="O99" s="316">
        <f t="shared" si="36"/>
        <v>1</v>
      </c>
      <c r="P99" s="318">
        <f t="shared" si="35"/>
        <v>25</v>
      </c>
    </row>
    <row r="100" spans="1:16" s="242" customFormat="1" ht="15" customHeight="1" x14ac:dyDescent="0.25">
      <c r="A100" s="263">
        <v>17</v>
      </c>
      <c r="B100" s="283">
        <v>61290</v>
      </c>
      <c r="C100" s="259" t="s">
        <v>83</v>
      </c>
      <c r="D100" s="379">
        <v>2</v>
      </c>
      <c r="E100" s="388">
        <v>50</v>
      </c>
      <c r="F100" s="388">
        <v>50</v>
      </c>
      <c r="G100" s="388"/>
      <c r="H100" s="388"/>
      <c r="I100" s="388"/>
      <c r="J100" s="370">
        <v>31</v>
      </c>
      <c r="K100" s="261"/>
      <c r="L100" s="315">
        <f t="shared" si="34"/>
        <v>2</v>
      </c>
      <c r="M100" s="316">
        <f t="shared" si="30"/>
        <v>0</v>
      </c>
      <c r="N100" s="317">
        <f t="shared" si="29"/>
        <v>0</v>
      </c>
      <c r="O100" s="333">
        <f t="shared" si="36"/>
        <v>1</v>
      </c>
      <c r="P100" s="318">
        <f t="shared" si="35"/>
        <v>50</v>
      </c>
    </row>
    <row r="101" spans="1:16" s="242" customFormat="1" ht="15" customHeight="1" x14ac:dyDescent="0.25">
      <c r="A101" s="263">
        <v>18</v>
      </c>
      <c r="B101" s="283">
        <v>61340</v>
      </c>
      <c r="C101" s="259" t="s">
        <v>84</v>
      </c>
      <c r="D101" s="379">
        <v>6</v>
      </c>
      <c r="E101" s="388"/>
      <c r="F101" s="388">
        <v>83.33</v>
      </c>
      <c r="G101" s="388">
        <v>16.670000000000002</v>
      </c>
      <c r="H101" s="388"/>
      <c r="I101" s="388"/>
      <c r="J101" s="370">
        <v>53.5</v>
      </c>
      <c r="K101" s="261"/>
      <c r="L101" s="315">
        <f t="shared" si="34"/>
        <v>6</v>
      </c>
      <c r="M101" s="316">
        <f t="shared" si="30"/>
        <v>1.0002000000000002</v>
      </c>
      <c r="N101" s="317">
        <f t="shared" si="29"/>
        <v>16.670000000000002</v>
      </c>
      <c r="O101" s="333">
        <f t="shared" si="36"/>
        <v>0</v>
      </c>
      <c r="P101" s="318">
        <f t="shared" si="35"/>
        <v>0</v>
      </c>
    </row>
    <row r="102" spans="1:16" s="242" customFormat="1" ht="15" customHeight="1" x14ac:dyDescent="0.25">
      <c r="A102" s="294">
        <v>19</v>
      </c>
      <c r="B102" s="283">
        <v>61390</v>
      </c>
      <c r="C102" s="259" t="s">
        <v>85</v>
      </c>
      <c r="D102" s="351">
        <v>4</v>
      </c>
      <c r="E102" s="357"/>
      <c r="F102" s="357">
        <v>75</v>
      </c>
      <c r="G102" s="357"/>
      <c r="H102" s="357">
        <v>25</v>
      </c>
      <c r="I102" s="388"/>
      <c r="J102" s="370">
        <v>54.5</v>
      </c>
      <c r="K102" s="261"/>
      <c r="L102" s="315">
        <f t="shared" si="34"/>
        <v>4</v>
      </c>
      <c r="M102" s="316">
        <f t="shared" si="30"/>
        <v>1</v>
      </c>
      <c r="N102" s="317">
        <f t="shared" si="29"/>
        <v>25</v>
      </c>
      <c r="O102" s="316">
        <f t="shared" si="36"/>
        <v>0</v>
      </c>
      <c r="P102" s="318">
        <f t="shared" si="35"/>
        <v>0</v>
      </c>
    </row>
    <row r="103" spans="1:16" s="242" customFormat="1" ht="15" customHeight="1" x14ac:dyDescent="0.25">
      <c r="A103" s="257">
        <v>20</v>
      </c>
      <c r="B103" s="283">
        <v>61410</v>
      </c>
      <c r="C103" s="259" t="s">
        <v>86</v>
      </c>
      <c r="D103" s="379">
        <v>8</v>
      </c>
      <c r="E103" s="388"/>
      <c r="F103" s="388">
        <v>75</v>
      </c>
      <c r="G103" s="388">
        <v>25</v>
      </c>
      <c r="H103" s="388"/>
      <c r="I103" s="388"/>
      <c r="J103" s="370">
        <v>52.5</v>
      </c>
      <c r="K103" s="261"/>
      <c r="L103" s="315">
        <f t="shared" si="34"/>
        <v>8</v>
      </c>
      <c r="M103" s="316">
        <f t="shared" si="30"/>
        <v>2</v>
      </c>
      <c r="N103" s="317">
        <f t="shared" si="29"/>
        <v>25</v>
      </c>
      <c r="O103" s="316">
        <f t="shared" si="36"/>
        <v>0</v>
      </c>
      <c r="P103" s="318">
        <f t="shared" si="35"/>
        <v>0</v>
      </c>
    </row>
    <row r="104" spans="1:16" s="242" customFormat="1" ht="15" customHeight="1" x14ac:dyDescent="0.25">
      <c r="A104" s="252">
        <v>21</v>
      </c>
      <c r="B104" s="283">
        <v>61430</v>
      </c>
      <c r="C104" s="259" t="s">
        <v>114</v>
      </c>
      <c r="D104" s="351">
        <v>16</v>
      </c>
      <c r="E104" s="357"/>
      <c r="F104" s="357">
        <v>43.75</v>
      </c>
      <c r="G104" s="357">
        <v>31.25</v>
      </c>
      <c r="H104" s="357">
        <v>12.5</v>
      </c>
      <c r="I104" s="357">
        <v>12.5</v>
      </c>
      <c r="J104" s="370">
        <v>67.25</v>
      </c>
      <c r="K104" s="261"/>
      <c r="L104" s="315">
        <f t="shared" si="34"/>
        <v>16</v>
      </c>
      <c r="M104" s="316">
        <f t="shared" si="30"/>
        <v>9</v>
      </c>
      <c r="N104" s="317">
        <f t="shared" si="29"/>
        <v>56.25</v>
      </c>
      <c r="O104" s="316">
        <f t="shared" si="36"/>
        <v>0</v>
      </c>
      <c r="P104" s="318">
        <f t="shared" si="35"/>
        <v>0</v>
      </c>
    </row>
    <row r="105" spans="1:16" s="242" customFormat="1" ht="15" customHeight="1" x14ac:dyDescent="0.25">
      <c r="A105" s="252">
        <v>22</v>
      </c>
      <c r="B105" s="283">
        <v>61440</v>
      </c>
      <c r="C105" s="259" t="s">
        <v>87</v>
      </c>
      <c r="D105" s="379">
        <v>12</v>
      </c>
      <c r="E105" s="388"/>
      <c r="F105" s="388">
        <v>66.67</v>
      </c>
      <c r="G105" s="388">
        <v>33.33</v>
      </c>
      <c r="H105" s="388"/>
      <c r="I105" s="388"/>
      <c r="J105" s="370">
        <v>58.67</v>
      </c>
      <c r="K105" s="261"/>
      <c r="L105" s="315">
        <f t="shared" si="34"/>
        <v>12</v>
      </c>
      <c r="M105" s="316">
        <f t="shared" si="30"/>
        <v>3.9995999999999996</v>
      </c>
      <c r="N105" s="317">
        <f t="shared" si="29"/>
        <v>33.33</v>
      </c>
      <c r="O105" s="316">
        <f t="shared" si="36"/>
        <v>0</v>
      </c>
      <c r="P105" s="318">
        <f t="shared" si="35"/>
        <v>0</v>
      </c>
    </row>
    <row r="106" spans="1:16" s="242" customFormat="1" ht="15" customHeight="1" x14ac:dyDescent="0.25">
      <c r="A106" s="252">
        <v>23</v>
      </c>
      <c r="B106" s="283">
        <v>61450</v>
      </c>
      <c r="C106" s="259" t="s">
        <v>115</v>
      </c>
      <c r="D106" s="379">
        <v>26</v>
      </c>
      <c r="E106" s="388">
        <v>7.69</v>
      </c>
      <c r="F106" s="388">
        <v>61.54</v>
      </c>
      <c r="G106" s="388">
        <v>19.23</v>
      </c>
      <c r="H106" s="388">
        <v>11.54</v>
      </c>
      <c r="I106" s="388"/>
      <c r="J106" s="370">
        <v>58.15</v>
      </c>
      <c r="K106" s="261"/>
      <c r="L106" s="315">
        <f t="shared" si="34"/>
        <v>26</v>
      </c>
      <c r="M106" s="316">
        <f t="shared" si="30"/>
        <v>8.0001999999999995</v>
      </c>
      <c r="N106" s="317">
        <f t="shared" si="29"/>
        <v>30.77</v>
      </c>
      <c r="O106" s="316">
        <f t="shared" si="36"/>
        <v>1.9994000000000001</v>
      </c>
      <c r="P106" s="318">
        <f t="shared" si="35"/>
        <v>7.69</v>
      </c>
    </row>
    <row r="107" spans="1:16" s="242" customFormat="1" ht="15" customHeight="1" x14ac:dyDescent="0.25">
      <c r="A107" s="252">
        <v>24</v>
      </c>
      <c r="B107" s="283">
        <v>61470</v>
      </c>
      <c r="C107" s="259" t="s">
        <v>88</v>
      </c>
      <c r="D107" s="379">
        <v>10</v>
      </c>
      <c r="E107" s="388">
        <v>10</v>
      </c>
      <c r="F107" s="388">
        <v>80</v>
      </c>
      <c r="G107" s="388">
        <v>10</v>
      </c>
      <c r="H107" s="388"/>
      <c r="I107" s="388"/>
      <c r="J107" s="370">
        <v>48.1</v>
      </c>
      <c r="K107" s="261"/>
      <c r="L107" s="315">
        <f t="shared" si="34"/>
        <v>10</v>
      </c>
      <c r="M107" s="316">
        <f t="shared" si="30"/>
        <v>1</v>
      </c>
      <c r="N107" s="317">
        <f t="shared" si="29"/>
        <v>10</v>
      </c>
      <c r="O107" s="316">
        <f t="shared" si="36"/>
        <v>1</v>
      </c>
      <c r="P107" s="318">
        <f t="shared" si="35"/>
        <v>10</v>
      </c>
    </row>
    <row r="108" spans="1:16" s="242" customFormat="1" ht="15" customHeight="1" x14ac:dyDescent="0.25">
      <c r="A108" s="252">
        <v>25</v>
      </c>
      <c r="B108" s="283">
        <v>61490</v>
      </c>
      <c r="C108" s="259" t="s">
        <v>116</v>
      </c>
      <c r="D108" s="351">
        <v>18</v>
      </c>
      <c r="E108" s="357"/>
      <c r="F108" s="357">
        <v>72.22</v>
      </c>
      <c r="G108" s="357">
        <v>16.670000000000002</v>
      </c>
      <c r="H108" s="357">
        <v>11.11</v>
      </c>
      <c r="I108" s="397"/>
      <c r="J108" s="370">
        <v>58.5</v>
      </c>
      <c r="K108" s="261"/>
      <c r="L108" s="315">
        <f t="shared" si="34"/>
        <v>18</v>
      </c>
      <c r="M108" s="316">
        <f t="shared" si="30"/>
        <v>5.0004</v>
      </c>
      <c r="N108" s="317">
        <f t="shared" si="29"/>
        <v>27.78</v>
      </c>
      <c r="O108" s="316">
        <f t="shared" si="36"/>
        <v>0</v>
      </c>
      <c r="P108" s="318">
        <f t="shared" si="35"/>
        <v>0</v>
      </c>
    </row>
    <row r="109" spans="1:16" s="242" customFormat="1" ht="15" customHeight="1" x14ac:dyDescent="0.25">
      <c r="A109" s="252">
        <v>26</v>
      </c>
      <c r="B109" s="283">
        <v>61500</v>
      </c>
      <c r="C109" s="259" t="s">
        <v>117</v>
      </c>
      <c r="D109" s="351">
        <v>21</v>
      </c>
      <c r="E109" s="357"/>
      <c r="F109" s="357">
        <v>90.48</v>
      </c>
      <c r="G109" s="357">
        <v>9.52</v>
      </c>
      <c r="H109" s="357"/>
      <c r="I109" s="357"/>
      <c r="J109" s="370">
        <v>53.1</v>
      </c>
      <c r="K109" s="261"/>
      <c r="L109" s="315">
        <f t="shared" si="34"/>
        <v>21</v>
      </c>
      <c r="M109" s="316">
        <f t="shared" si="30"/>
        <v>1.9991999999999999</v>
      </c>
      <c r="N109" s="317">
        <f t="shared" si="29"/>
        <v>9.52</v>
      </c>
      <c r="O109" s="316">
        <f t="shared" si="36"/>
        <v>0</v>
      </c>
      <c r="P109" s="318">
        <f t="shared" si="35"/>
        <v>0</v>
      </c>
    </row>
    <row r="110" spans="1:16" s="242" customFormat="1" ht="15" customHeight="1" x14ac:dyDescent="0.25">
      <c r="A110" s="252">
        <v>27</v>
      </c>
      <c r="B110" s="283">
        <v>61510</v>
      </c>
      <c r="C110" s="259" t="s">
        <v>89</v>
      </c>
      <c r="D110" s="351">
        <v>20</v>
      </c>
      <c r="E110" s="357">
        <v>5</v>
      </c>
      <c r="F110" s="357">
        <v>85</v>
      </c>
      <c r="G110" s="357">
        <v>5</v>
      </c>
      <c r="H110" s="357">
        <v>5</v>
      </c>
      <c r="I110" s="397"/>
      <c r="J110" s="374">
        <v>50.85</v>
      </c>
      <c r="K110" s="261"/>
      <c r="L110" s="315">
        <f t="shared" si="34"/>
        <v>20</v>
      </c>
      <c r="M110" s="316">
        <f t="shared" si="30"/>
        <v>2</v>
      </c>
      <c r="N110" s="317">
        <f t="shared" si="29"/>
        <v>10</v>
      </c>
      <c r="O110" s="316">
        <f t="shared" si="36"/>
        <v>1</v>
      </c>
      <c r="P110" s="318">
        <f t="shared" si="35"/>
        <v>5</v>
      </c>
    </row>
    <row r="111" spans="1:16" s="242" customFormat="1" ht="15" customHeight="1" x14ac:dyDescent="0.25">
      <c r="A111" s="252">
        <v>28</v>
      </c>
      <c r="B111" s="285">
        <v>61520</v>
      </c>
      <c r="C111" s="262" t="s">
        <v>118</v>
      </c>
      <c r="D111" s="351">
        <v>11</v>
      </c>
      <c r="E111" s="357"/>
      <c r="F111" s="357">
        <v>54.55</v>
      </c>
      <c r="G111" s="357">
        <v>27.27</v>
      </c>
      <c r="H111" s="357">
        <v>18.18</v>
      </c>
      <c r="I111" s="395"/>
      <c r="J111" s="370">
        <v>65.55</v>
      </c>
      <c r="K111" s="261"/>
      <c r="L111" s="315">
        <f t="shared" si="34"/>
        <v>11</v>
      </c>
      <c r="M111" s="316">
        <f t="shared" si="30"/>
        <v>4.9995000000000003</v>
      </c>
      <c r="N111" s="317">
        <f t="shared" si="29"/>
        <v>45.45</v>
      </c>
      <c r="O111" s="316">
        <f t="shared" si="36"/>
        <v>0</v>
      </c>
      <c r="P111" s="318">
        <f t="shared" si="35"/>
        <v>0</v>
      </c>
    </row>
    <row r="112" spans="1:16" s="242" customFormat="1" ht="15" customHeight="1" x14ac:dyDescent="0.25">
      <c r="A112" s="256">
        <v>29</v>
      </c>
      <c r="B112" s="285">
        <v>61540</v>
      </c>
      <c r="C112" s="262" t="s">
        <v>119</v>
      </c>
      <c r="D112" s="342"/>
      <c r="E112" s="343"/>
      <c r="F112" s="343"/>
      <c r="G112" s="343"/>
      <c r="H112" s="343"/>
      <c r="I112" s="344"/>
      <c r="J112" s="282"/>
      <c r="K112" s="261"/>
      <c r="L112" s="315"/>
      <c r="M112" s="316"/>
      <c r="N112" s="317"/>
      <c r="O112" s="316"/>
      <c r="P112" s="318"/>
    </row>
    <row r="113" spans="1:16" s="242" customFormat="1" ht="15" customHeight="1" x14ac:dyDescent="0.25">
      <c r="A113" s="256">
        <v>30</v>
      </c>
      <c r="B113" s="285">
        <v>61560</v>
      </c>
      <c r="C113" s="262" t="s">
        <v>121</v>
      </c>
      <c r="D113" s="351"/>
      <c r="E113" s="357"/>
      <c r="F113" s="357"/>
      <c r="G113" s="357"/>
      <c r="H113" s="357"/>
      <c r="I113" s="353"/>
      <c r="J113" s="282"/>
      <c r="K113" s="261"/>
      <c r="L113" s="315"/>
      <c r="M113" s="316"/>
      <c r="N113" s="317"/>
      <c r="O113" s="333"/>
      <c r="P113" s="318"/>
    </row>
    <row r="114" spans="1:16" s="242" customFormat="1" ht="15" customHeight="1" thickBot="1" x14ac:dyDescent="0.3">
      <c r="A114" s="253">
        <v>31</v>
      </c>
      <c r="B114" s="285">
        <v>61570</v>
      </c>
      <c r="C114" s="262" t="s">
        <v>123</v>
      </c>
      <c r="D114" s="352"/>
      <c r="E114" s="356"/>
      <c r="F114" s="356"/>
      <c r="G114" s="356"/>
      <c r="H114" s="356"/>
      <c r="I114" s="356"/>
      <c r="J114" s="281"/>
      <c r="K114" s="261"/>
      <c r="L114" s="319"/>
      <c r="M114" s="320"/>
      <c r="N114" s="321"/>
      <c r="O114" s="320"/>
      <c r="P114" s="322"/>
    </row>
    <row r="115" spans="1:16" s="242" customFormat="1" ht="15" customHeight="1" thickBot="1" x14ac:dyDescent="0.3">
      <c r="A115" s="278"/>
      <c r="B115" s="291"/>
      <c r="C115" s="275" t="s">
        <v>107</v>
      </c>
      <c r="D115" s="301">
        <f>SUM(D116:D124)</f>
        <v>80</v>
      </c>
      <c r="E115" s="276">
        <v>2.3814285714285717</v>
      </c>
      <c r="F115" s="276">
        <v>76.965714285714284</v>
      </c>
      <c r="G115" s="276">
        <v>15.304285714285713</v>
      </c>
      <c r="H115" s="276">
        <v>5.3485714285714279</v>
      </c>
      <c r="I115" s="276">
        <v>0</v>
      </c>
      <c r="J115" s="277">
        <f>AVERAGE(J116:J124)</f>
        <v>53.142857142857146</v>
      </c>
      <c r="K115" s="261"/>
      <c r="L115" s="329">
        <f t="shared" ref="L115:L121" si="39">D115</f>
        <v>80</v>
      </c>
      <c r="M115" s="330">
        <f>SUM(M116:M124)</f>
        <v>17</v>
      </c>
      <c r="N115" s="331">
        <f t="shared" si="29"/>
        <v>20.65285714285714</v>
      </c>
      <c r="O115" s="330">
        <f>SUM(O116:O124)</f>
        <v>1.0002000000000002</v>
      </c>
      <c r="P115" s="332">
        <f t="shared" ref="P115:P121" si="40">E115</f>
        <v>2.3814285714285717</v>
      </c>
    </row>
    <row r="116" spans="1:16" s="242" customFormat="1" ht="15" customHeight="1" x14ac:dyDescent="0.25">
      <c r="A116" s="251">
        <v>1</v>
      </c>
      <c r="B116" s="284">
        <v>70020</v>
      </c>
      <c r="C116" s="254" t="s">
        <v>90</v>
      </c>
      <c r="D116" s="389">
        <v>12</v>
      </c>
      <c r="E116" s="390"/>
      <c r="F116" s="390">
        <v>75</v>
      </c>
      <c r="G116" s="390">
        <v>16.670000000000002</v>
      </c>
      <c r="H116" s="390">
        <v>8.33</v>
      </c>
      <c r="I116" s="390"/>
      <c r="J116" s="369">
        <v>58</v>
      </c>
      <c r="K116" s="261"/>
      <c r="L116" s="311">
        <f t="shared" si="39"/>
        <v>12</v>
      </c>
      <c r="M116" s="312">
        <f t="shared" ref="M116:M120" si="41">N116*L116/100</f>
        <v>3</v>
      </c>
      <c r="N116" s="313">
        <f t="shared" si="29"/>
        <v>25</v>
      </c>
      <c r="O116" s="312">
        <f t="shared" ref="O116:O123" si="42">P116*L116/100</f>
        <v>0</v>
      </c>
      <c r="P116" s="314">
        <f t="shared" si="40"/>
        <v>0</v>
      </c>
    </row>
    <row r="117" spans="1:16" s="242" customFormat="1" ht="15" customHeight="1" x14ac:dyDescent="0.25">
      <c r="A117" s="257">
        <v>2</v>
      </c>
      <c r="B117" s="283">
        <v>70110</v>
      </c>
      <c r="C117" s="259" t="s">
        <v>93</v>
      </c>
      <c r="D117" s="379">
        <v>5</v>
      </c>
      <c r="E117" s="388"/>
      <c r="F117" s="388">
        <v>80</v>
      </c>
      <c r="G117" s="388"/>
      <c r="H117" s="388">
        <v>20</v>
      </c>
      <c r="I117" s="388"/>
      <c r="J117" s="370">
        <v>61</v>
      </c>
      <c r="K117" s="261"/>
      <c r="L117" s="315">
        <f t="shared" si="39"/>
        <v>5</v>
      </c>
      <c r="M117" s="316">
        <f t="shared" si="41"/>
        <v>1</v>
      </c>
      <c r="N117" s="317">
        <f t="shared" si="29"/>
        <v>20</v>
      </c>
      <c r="O117" s="316">
        <f t="shared" si="42"/>
        <v>0</v>
      </c>
      <c r="P117" s="318">
        <f t="shared" si="40"/>
        <v>0</v>
      </c>
    </row>
    <row r="118" spans="1:16" s="242" customFormat="1" ht="15" customHeight="1" x14ac:dyDescent="0.25">
      <c r="A118" s="252">
        <v>3</v>
      </c>
      <c r="B118" s="283">
        <v>70021</v>
      </c>
      <c r="C118" s="259" t="s">
        <v>91</v>
      </c>
      <c r="D118" s="351">
        <v>23</v>
      </c>
      <c r="E118" s="357"/>
      <c r="F118" s="357">
        <v>91.3</v>
      </c>
      <c r="G118" s="357">
        <v>4.3499999999999996</v>
      </c>
      <c r="H118" s="357">
        <v>4.3499999999999996</v>
      </c>
      <c r="I118" s="357"/>
      <c r="J118" s="370">
        <v>51</v>
      </c>
      <c r="K118" s="261"/>
      <c r="L118" s="315">
        <f t="shared" si="39"/>
        <v>23</v>
      </c>
      <c r="M118" s="316">
        <f t="shared" si="41"/>
        <v>2.0009999999999999</v>
      </c>
      <c r="N118" s="317">
        <f t="shared" si="29"/>
        <v>8.6999999999999993</v>
      </c>
      <c r="O118" s="316">
        <f t="shared" si="42"/>
        <v>0</v>
      </c>
      <c r="P118" s="318">
        <f t="shared" si="40"/>
        <v>0</v>
      </c>
    </row>
    <row r="119" spans="1:16" s="242" customFormat="1" ht="15" customHeight="1" x14ac:dyDescent="0.25">
      <c r="A119" s="252">
        <v>4</v>
      </c>
      <c r="B119" s="283">
        <v>70040</v>
      </c>
      <c r="C119" s="259" t="s">
        <v>92</v>
      </c>
      <c r="D119" s="379">
        <v>4</v>
      </c>
      <c r="E119" s="388"/>
      <c r="F119" s="388">
        <v>75</v>
      </c>
      <c r="G119" s="388">
        <v>25</v>
      </c>
      <c r="H119" s="388"/>
      <c r="I119" s="388"/>
      <c r="J119" s="370">
        <v>50</v>
      </c>
      <c r="K119" s="261"/>
      <c r="L119" s="315">
        <f t="shared" si="39"/>
        <v>4</v>
      </c>
      <c r="M119" s="316">
        <f t="shared" si="41"/>
        <v>1</v>
      </c>
      <c r="N119" s="317">
        <f t="shared" si="29"/>
        <v>25</v>
      </c>
      <c r="O119" s="316">
        <f t="shared" si="42"/>
        <v>0</v>
      </c>
      <c r="P119" s="318">
        <f t="shared" si="40"/>
        <v>0</v>
      </c>
    </row>
    <row r="120" spans="1:16" s="242" customFormat="1" ht="15" customHeight="1" x14ac:dyDescent="0.25">
      <c r="A120" s="252">
        <v>5</v>
      </c>
      <c r="B120" s="283">
        <v>70100</v>
      </c>
      <c r="C120" s="259" t="s">
        <v>108</v>
      </c>
      <c r="D120" s="379">
        <v>21</v>
      </c>
      <c r="E120" s="388"/>
      <c r="F120" s="388">
        <v>61.9</v>
      </c>
      <c r="G120" s="388">
        <v>33.33</v>
      </c>
      <c r="H120" s="388">
        <v>4.76</v>
      </c>
      <c r="I120" s="388"/>
      <c r="J120" s="370">
        <v>57</v>
      </c>
      <c r="K120" s="261"/>
      <c r="L120" s="315">
        <f t="shared" si="39"/>
        <v>21</v>
      </c>
      <c r="M120" s="316">
        <f t="shared" si="41"/>
        <v>7.998899999999999</v>
      </c>
      <c r="N120" s="317">
        <f t="shared" si="29"/>
        <v>38.089999999999996</v>
      </c>
      <c r="O120" s="316">
        <f t="shared" si="42"/>
        <v>0</v>
      </c>
      <c r="P120" s="318">
        <f t="shared" si="40"/>
        <v>0</v>
      </c>
    </row>
    <row r="121" spans="1:16" s="242" customFormat="1" ht="15" customHeight="1" x14ac:dyDescent="0.25">
      <c r="A121" s="252">
        <v>6</v>
      </c>
      <c r="B121" s="283">
        <v>70270</v>
      </c>
      <c r="C121" s="259" t="s">
        <v>94</v>
      </c>
      <c r="D121" s="351">
        <v>6</v>
      </c>
      <c r="E121" s="357">
        <v>16.670000000000002</v>
      </c>
      <c r="F121" s="357">
        <v>66.67</v>
      </c>
      <c r="G121" s="357">
        <v>16.670000000000002</v>
      </c>
      <c r="H121" s="357"/>
      <c r="I121" s="397"/>
      <c r="J121" s="370">
        <v>48</v>
      </c>
      <c r="K121" s="261"/>
      <c r="L121" s="315">
        <f t="shared" si="39"/>
        <v>6</v>
      </c>
      <c r="M121" s="316">
        <f t="shared" si="30"/>
        <v>1.0002000000000002</v>
      </c>
      <c r="N121" s="317">
        <f t="shared" si="29"/>
        <v>16.670000000000002</v>
      </c>
      <c r="O121" s="316">
        <f t="shared" si="42"/>
        <v>1.0002000000000002</v>
      </c>
      <c r="P121" s="318">
        <f t="shared" si="40"/>
        <v>16.670000000000002</v>
      </c>
    </row>
    <row r="122" spans="1:16" s="242" customFormat="1" ht="15" customHeight="1" x14ac:dyDescent="0.25">
      <c r="A122" s="252">
        <v>7</v>
      </c>
      <c r="B122" s="283">
        <v>70510</v>
      </c>
      <c r="C122" s="259" t="s">
        <v>95</v>
      </c>
      <c r="D122" s="351"/>
      <c r="E122" s="357"/>
      <c r="F122" s="357"/>
      <c r="G122" s="357"/>
      <c r="H122" s="357"/>
      <c r="I122" s="353"/>
      <c r="J122" s="280"/>
      <c r="K122" s="261"/>
      <c r="L122" s="315"/>
      <c r="M122" s="316"/>
      <c r="N122" s="317"/>
      <c r="O122" s="316"/>
      <c r="P122" s="323"/>
    </row>
    <row r="123" spans="1:16" s="242" customFormat="1" ht="15" customHeight="1" x14ac:dyDescent="0.25">
      <c r="A123" s="256">
        <v>8</v>
      </c>
      <c r="B123" s="285">
        <v>10880</v>
      </c>
      <c r="C123" s="262" t="s">
        <v>120</v>
      </c>
      <c r="D123" s="396">
        <v>9</v>
      </c>
      <c r="E123" s="398"/>
      <c r="F123" s="398">
        <v>88.89</v>
      </c>
      <c r="G123" s="398">
        <v>11.11</v>
      </c>
      <c r="H123" s="398"/>
      <c r="I123" s="397"/>
      <c r="J123" s="373">
        <v>47</v>
      </c>
      <c r="K123" s="261"/>
      <c r="L123" s="315">
        <f>D123</f>
        <v>9</v>
      </c>
      <c r="M123" s="316">
        <f t="shared" si="30"/>
        <v>0.9998999999999999</v>
      </c>
      <c r="N123" s="317">
        <f t="shared" si="29"/>
        <v>11.11</v>
      </c>
      <c r="O123" s="316">
        <f t="shared" si="42"/>
        <v>0</v>
      </c>
      <c r="P123" s="318">
        <f>E123</f>
        <v>0</v>
      </c>
    </row>
    <row r="124" spans="1:16" s="242" customFormat="1" ht="15" customHeight="1" thickBot="1" x14ac:dyDescent="0.3">
      <c r="A124" s="253">
        <v>9</v>
      </c>
      <c r="B124" s="287">
        <v>10890</v>
      </c>
      <c r="C124" s="260" t="s">
        <v>122</v>
      </c>
      <c r="D124" s="354"/>
      <c r="E124" s="355"/>
      <c r="F124" s="355"/>
      <c r="G124" s="355"/>
      <c r="H124" s="355"/>
      <c r="I124" s="355"/>
      <c r="J124" s="281"/>
      <c r="K124" s="261"/>
      <c r="L124" s="324"/>
      <c r="M124" s="325"/>
      <c r="N124" s="326"/>
      <c r="O124" s="325"/>
      <c r="P124" s="327"/>
    </row>
    <row r="125" spans="1:16" ht="15" customHeight="1" x14ac:dyDescent="0.25">
      <c r="A125" s="247"/>
      <c r="B125" s="247"/>
      <c r="C125" s="247"/>
      <c r="D125" s="417" t="s">
        <v>98</v>
      </c>
      <c r="E125" s="417"/>
      <c r="F125" s="417"/>
      <c r="G125" s="417"/>
      <c r="H125" s="417"/>
      <c r="I125" s="417"/>
      <c r="J125" s="292">
        <f>AVERAGE(J7,J9:J16,J18:J29,J31:J47,J49:J67,J69:J82,J84:J114,J116:J124)</f>
        <v>52.901443298969085</v>
      </c>
      <c r="K125" s="245"/>
      <c r="N125" s="328"/>
      <c r="O125" s="328"/>
      <c r="P125" s="328"/>
    </row>
    <row r="126" spans="1:16" ht="15" customHeight="1" x14ac:dyDescent="0.25">
      <c r="A126" s="247"/>
      <c r="B126" s="247"/>
      <c r="C126" s="247"/>
      <c r="D126" s="247"/>
      <c r="E126" s="248"/>
      <c r="F126" s="248"/>
      <c r="G126" s="248"/>
      <c r="H126" s="249"/>
      <c r="I126" s="249"/>
      <c r="J126" s="250"/>
      <c r="K126" s="245"/>
    </row>
  </sheetData>
  <mergeCells count="8">
    <mergeCell ref="C2:D2"/>
    <mergeCell ref="J4:J5"/>
    <mergeCell ref="D125:I125"/>
    <mergeCell ref="A4:A5"/>
    <mergeCell ref="B4:B5"/>
    <mergeCell ref="C4:C5"/>
    <mergeCell ref="D4:D5"/>
    <mergeCell ref="E4:I4"/>
  </mergeCells>
  <conditionalFormatting sqref="J6:J125">
    <cfRule type="cellIs" dxfId="117" priority="1" stopIfTrue="1" operator="equal">
      <formula>$J$125</formula>
    </cfRule>
    <cfRule type="containsBlanks" dxfId="116" priority="9" stopIfTrue="1">
      <formula>LEN(TRIM(J6))=0</formula>
    </cfRule>
    <cfRule type="cellIs" dxfId="115" priority="10" stopIfTrue="1" operator="lessThan">
      <formula>50</formula>
    </cfRule>
    <cfRule type="cellIs" dxfId="114" priority="11" stopIfTrue="1" operator="between">
      <formula>$J$125</formula>
      <formula>50</formula>
    </cfRule>
    <cfRule type="cellIs" dxfId="113" priority="12" stopIfTrue="1" operator="between">
      <formula>75</formula>
      <formula>$J$125</formula>
    </cfRule>
    <cfRule type="cellIs" dxfId="112" priority="17" stopIfTrue="1" operator="greaterThanOrEqual">
      <formula>75</formula>
    </cfRule>
  </conditionalFormatting>
  <conditionalFormatting sqref="O7:P124">
    <cfRule type="containsBlanks" dxfId="111" priority="3">
      <formula>LEN(TRIM(O7))=0</formula>
    </cfRule>
    <cfRule type="cellIs" dxfId="110" priority="4" operator="equal">
      <formula>10</formula>
    </cfRule>
    <cfRule type="cellIs" dxfId="109" priority="5" operator="equal">
      <formula>0</formula>
    </cfRule>
    <cfRule type="cellIs" dxfId="108" priority="7" operator="between">
      <formula>0.1</formula>
      <formula>9.99</formula>
    </cfRule>
    <cfRule type="cellIs" dxfId="107" priority="8" operator="greaterThanOrEqual">
      <formula>10</formula>
    </cfRule>
  </conditionalFormatting>
  <conditionalFormatting sqref="N7:N124">
    <cfRule type="containsBlanks" dxfId="106" priority="2">
      <formula>LEN(TRIM(N7))=0</formula>
    </cfRule>
    <cfRule type="cellIs" dxfId="105" priority="13" operator="lessThan">
      <formula>50</formula>
    </cfRule>
    <cfRule type="cellIs" dxfId="104" priority="14" operator="between">
      <formula>50</formula>
      <formula>50.004</formula>
    </cfRule>
    <cfRule type="cellIs" dxfId="103" priority="15" operator="between">
      <formula>50</formula>
      <formula>90</formula>
    </cfRule>
    <cfRule type="cellIs" dxfId="102" priority="16" operator="between">
      <formula>90</formula>
      <formula>100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241" customWidth="1"/>
    <col min="2" max="2" width="9.7109375" style="241" customWidth="1"/>
    <col min="3" max="3" width="31.7109375" style="241" customWidth="1"/>
    <col min="4" max="4" width="8.7109375" style="241" customWidth="1"/>
    <col min="5" max="9" width="7.7109375" style="241" customWidth="1"/>
    <col min="10" max="10" width="8.7109375" style="243" customWidth="1"/>
    <col min="11" max="11" width="7.85546875" style="241" customWidth="1"/>
    <col min="12" max="16" width="10.7109375" style="241" customWidth="1"/>
    <col min="17" max="17" width="9.28515625" style="241" customWidth="1"/>
    <col min="18" max="16384" width="9.140625" style="241"/>
  </cols>
  <sheetData>
    <row r="1" spans="1:17" ht="18" customHeight="1" x14ac:dyDescent="0.25">
      <c r="L1" s="334"/>
      <c r="M1" s="402" t="s">
        <v>135</v>
      </c>
    </row>
    <row r="2" spans="1:17" ht="18" customHeight="1" x14ac:dyDescent="0.25">
      <c r="A2" s="245"/>
      <c r="B2" s="245"/>
      <c r="C2" s="408" t="s">
        <v>142</v>
      </c>
      <c r="D2" s="408"/>
      <c r="E2" s="298"/>
      <c r="F2" s="298"/>
      <c r="G2" s="298"/>
      <c r="H2" s="298"/>
      <c r="I2" s="298"/>
      <c r="J2" s="266">
        <v>2019</v>
      </c>
      <c r="K2" s="245"/>
      <c r="L2" s="267"/>
      <c r="M2" s="402" t="s">
        <v>136</v>
      </c>
    </row>
    <row r="3" spans="1:17" ht="18" customHeight="1" thickBot="1" x14ac:dyDescent="0.3">
      <c r="A3" s="245"/>
      <c r="B3" s="245"/>
      <c r="C3" s="245"/>
      <c r="D3" s="245"/>
      <c r="E3" s="245"/>
      <c r="F3" s="245"/>
      <c r="G3" s="245"/>
      <c r="H3" s="245"/>
      <c r="I3" s="245"/>
      <c r="J3" s="246"/>
      <c r="K3" s="245"/>
      <c r="L3" s="304"/>
      <c r="M3" s="402" t="s">
        <v>137</v>
      </c>
    </row>
    <row r="4" spans="1:17" ht="18" customHeight="1" thickBot="1" x14ac:dyDescent="0.3">
      <c r="A4" s="411" t="s">
        <v>0</v>
      </c>
      <c r="B4" s="413" t="s">
        <v>1</v>
      </c>
      <c r="C4" s="413" t="s">
        <v>2</v>
      </c>
      <c r="D4" s="418" t="s">
        <v>3</v>
      </c>
      <c r="E4" s="420" t="s">
        <v>130</v>
      </c>
      <c r="F4" s="421"/>
      <c r="G4" s="421"/>
      <c r="H4" s="421"/>
      <c r="I4" s="422"/>
      <c r="J4" s="415" t="s">
        <v>99</v>
      </c>
      <c r="K4" s="245"/>
      <c r="L4" s="258"/>
      <c r="M4" s="402" t="s">
        <v>138</v>
      </c>
    </row>
    <row r="5" spans="1:17" ht="43.5" customHeight="1" thickBot="1" x14ac:dyDescent="0.3">
      <c r="A5" s="412"/>
      <c r="B5" s="414"/>
      <c r="C5" s="414"/>
      <c r="D5" s="419"/>
      <c r="E5" s="359" t="s">
        <v>143</v>
      </c>
      <c r="F5" s="244" t="s">
        <v>144</v>
      </c>
      <c r="G5" s="244" t="s">
        <v>145</v>
      </c>
      <c r="H5" s="244" t="s">
        <v>126</v>
      </c>
      <c r="I5" s="244">
        <v>100</v>
      </c>
      <c r="J5" s="416"/>
      <c r="K5" s="245"/>
      <c r="L5" s="305" t="s">
        <v>125</v>
      </c>
      <c r="M5" s="306" t="s">
        <v>139</v>
      </c>
      <c r="N5" s="306" t="s">
        <v>140</v>
      </c>
      <c r="O5" s="306" t="s">
        <v>127</v>
      </c>
      <c r="P5" s="306" t="s">
        <v>128</v>
      </c>
    </row>
    <row r="6" spans="1:17" ht="15" customHeight="1" thickBot="1" x14ac:dyDescent="0.3">
      <c r="A6" s="268"/>
      <c r="B6" s="269"/>
      <c r="C6" s="269" t="s">
        <v>100</v>
      </c>
      <c r="D6" s="270">
        <f>D7+D8+D17+D30+D48+D68+D83+D115</f>
        <v>1008</v>
      </c>
      <c r="E6" s="392">
        <v>4.37</v>
      </c>
      <c r="F6" s="392">
        <v>72.519841270000001</v>
      </c>
      <c r="G6" s="392">
        <v>16.37</v>
      </c>
      <c r="H6" s="392">
        <v>8.1300000000000008</v>
      </c>
      <c r="I6" s="392">
        <v>0.69</v>
      </c>
      <c r="J6" s="378">
        <v>55.69</v>
      </c>
      <c r="K6" s="261"/>
      <c r="L6" s="329">
        <f>D6</f>
        <v>1008</v>
      </c>
      <c r="M6" s="330">
        <f>M7+M8+M17+M30+M48+M68+M83+M115</f>
        <v>78.001499999999993</v>
      </c>
      <c r="N6" s="331">
        <f>G6+H6+I6</f>
        <v>25.19</v>
      </c>
      <c r="O6" s="330">
        <f>O7+O8+O17+O30+O48+O68+O83+O115</f>
        <v>44.001200000000004</v>
      </c>
      <c r="P6" s="332">
        <f>E6</f>
        <v>4.37</v>
      </c>
      <c r="Q6" s="293"/>
    </row>
    <row r="7" spans="1:17" ht="15" customHeight="1" thickBot="1" x14ac:dyDescent="0.3">
      <c r="A7" s="349">
        <v>1</v>
      </c>
      <c r="B7" s="347">
        <v>50050</v>
      </c>
      <c r="C7" s="350" t="s">
        <v>55</v>
      </c>
      <c r="D7" s="400">
        <v>5</v>
      </c>
      <c r="E7" s="385">
        <v>20</v>
      </c>
      <c r="F7" s="385">
        <v>60</v>
      </c>
      <c r="G7" s="385"/>
      <c r="H7" s="385">
        <v>20</v>
      </c>
      <c r="I7" s="385"/>
      <c r="J7" s="391">
        <v>54</v>
      </c>
      <c r="K7" s="297"/>
      <c r="L7" s="307">
        <f>D7</f>
        <v>5</v>
      </c>
      <c r="M7" s="308">
        <f t="shared" ref="M7" si="0">N7*L7/100</f>
        <v>1</v>
      </c>
      <c r="N7" s="309">
        <f t="shared" ref="N7:N70" si="1">G7+H7+I7</f>
        <v>20</v>
      </c>
      <c r="O7" s="308">
        <f t="shared" ref="O7" si="2">P7*L7/100</f>
        <v>1</v>
      </c>
      <c r="P7" s="310">
        <f>E7</f>
        <v>20</v>
      </c>
      <c r="Q7" s="295"/>
    </row>
    <row r="8" spans="1:17" ht="15" customHeight="1" thickBot="1" x14ac:dyDescent="0.3">
      <c r="A8" s="271"/>
      <c r="B8" s="265"/>
      <c r="C8" s="272" t="s">
        <v>101</v>
      </c>
      <c r="D8" s="272">
        <f>SUM(D9:D16)</f>
        <v>106</v>
      </c>
      <c r="E8" s="375">
        <v>3.77</v>
      </c>
      <c r="F8" s="375">
        <v>63.21</v>
      </c>
      <c r="G8" s="375">
        <v>21.7</v>
      </c>
      <c r="H8" s="375">
        <v>10.38</v>
      </c>
      <c r="I8" s="375">
        <v>0.94</v>
      </c>
      <c r="J8" s="368">
        <f>AVERAGE(J9:J16)</f>
        <v>50.358750000000001</v>
      </c>
      <c r="K8" s="261"/>
      <c r="L8" s="329">
        <f>D8</f>
        <v>106</v>
      </c>
      <c r="M8" s="330">
        <f>SUM(M9:M16)</f>
        <v>20.003200000000003</v>
      </c>
      <c r="N8" s="331">
        <f>G8+H8+I8</f>
        <v>33.019999999999996</v>
      </c>
      <c r="O8" s="330">
        <f t="shared" ref="O8:O72" si="3">P8*L8/100</f>
        <v>3.9962</v>
      </c>
      <c r="P8" s="332">
        <f>E8</f>
        <v>3.77</v>
      </c>
      <c r="Q8" s="300"/>
    </row>
    <row r="9" spans="1:17" s="242" customFormat="1" ht="15" customHeight="1" x14ac:dyDescent="0.25">
      <c r="A9" s="252">
        <v>1</v>
      </c>
      <c r="B9" s="283">
        <v>10002</v>
      </c>
      <c r="C9" s="259" t="s">
        <v>5</v>
      </c>
      <c r="D9" s="401">
        <v>8</v>
      </c>
      <c r="E9" s="388"/>
      <c r="F9" s="388"/>
      <c r="G9" s="388"/>
      <c r="H9" s="388"/>
      <c r="I9" s="388"/>
      <c r="J9" s="370">
        <v>53.38</v>
      </c>
      <c r="K9" s="261"/>
      <c r="L9" s="315">
        <f>D9</f>
        <v>8</v>
      </c>
      <c r="M9" s="316"/>
      <c r="N9" s="317"/>
      <c r="O9" s="316"/>
      <c r="P9" s="318"/>
      <c r="Q9" s="296"/>
    </row>
    <row r="10" spans="1:17" s="242" customFormat="1" ht="15" customHeight="1" x14ac:dyDescent="0.25">
      <c r="A10" s="252">
        <v>2</v>
      </c>
      <c r="B10" s="283">
        <v>10090</v>
      </c>
      <c r="C10" s="259" t="s">
        <v>7</v>
      </c>
      <c r="D10" s="399">
        <v>20</v>
      </c>
      <c r="E10" s="388"/>
      <c r="F10" s="388"/>
      <c r="G10" s="388"/>
      <c r="H10" s="388"/>
      <c r="I10" s="388"/>
      <c r="J10" s="370">
        <v>53.15</v>
      </c>
      <c r="K10" s="261"/>
      <c r="L10" s="315">
        <f>D10</f>
        <v>20</v>
      </c>
      <c r="M10" s="316"/>
      <c r="N10" s="317"/>
      <c r="O10" s="316"/>
      <c r="P10" s="318"/>
      <c r="Q10" s="296"/>
    </row>
    <row r="11" spans="1:17" s="242" customFormat="1" ht="15" customHeight="1" x14ac:dyDescent="0.25">
      <c r="A11" s="252">
        <v>3</v>
      </c>
      <c r="B11" s="285">
        <v>10004</v>
      </c>
      <c r="C11" s="262" t="s">
        <v>6</v>
      </c>
      <c r="D11" s="399">
        <v>47</v>
      </c>
      <c r="E11" s="357">
        <v>2.13</v>
      </c>
      <c r="F11" s="357">
        <v>55.32</v>
      </c>
      <c r="G11" s="357">
        <v>21.28</v>
      </c>
      <c r="H11" s="357">
        <v>19.149999999999999</v>
      </c>
      <c r="I11" s="395">
        <v>2.13</v>
      </c>
      <c r="J11" s="373">
        <v>63.53</v>
      </c>
      <c r="K11" s="261"/>
      <c r="L11" s="315">
        <f>D11</f>
        <v>47</v>
      </c>
      <c r="M11" s="316">
        <f t="shared" ref="M9:M72" si="4">N11*L11/100</f>
        <v>20.003200000000003</v>
      </c>
      <c r="N11" s="317">
        <f t="shared" si="1"/>
        <v>42.56</v>
      </c>
      <c r="O11" s="316">
        <f t="shared" si="3"/>
        <v>1.0011000000000001</v>
      </c>
      <c r="P11" s="318">
        <f>E11</f>
        <v>2.13</v>
      </c>
      <c r="Q11" s="296"/>
    </row>
    <row r="12" spans="1:17" s="242" customFormat="1" ht="14.25" customHeight="1" x14ac:dyDescent="0.25">
      <c r="A12" s="252">
        <v>4</v>
      </c>
      <c r="B12" s="283">
        <v>10001</v>
      </c>
      <c r="C12" s="259" t="s">
        <v>4</v>
      </c>
      <c r="D12" s="399">
        <v>12</v>
      </c>
      <c r="E12" s="357"/>
      <c r="F12" s="357"/>
      <c r="G12" s="357"/>
      <c r="H12" s="357"/>
      <c r="I12" s="397"/>
      <c r="J12" s="370">
        <v>45.42</v>
      </c>
      <c r="K12" s="261"/>
      <c r="L12" s="315">
        <f>D12</f>
        <v>12</v>
      </c>
      <c r="M12" s="316"/>
      <c r="N12" s="317"/>
      <c r="O12" s="316"/>
      <c r="P12" s="318"/>
      <c r="Q12" s="296"/>
    </row>
    <row r="13" spans="1:17" s="242" customFormat="1" ht="15" customHeight="1" x14ac:dyDescent="0.25">
      <c r="A13" s="252">
        <v>5</v>
      </c>
      <c r="B13" s="283">
        <v>10120</v>
      </c>
      <c r="C13" s="259" t="s">
        <v>8</v>
      </c>
      <c r="D13" s="401">
        <v>3</v>
      </c>
      <c r="E13" s="357"/>
      <c r="F13" s="357"/>
      <c r="G13" s="357"/>
      <c r="H13" s="357"/>
      <c r="I13" s="357"/>
      <c r="J13" s="370">
        <v>41</v>
      </c>
      <c r="K13" s="261"/>
      <c r="L13" s="315">
        <f>D13</f>
        <v>3</v>
      </c>
      <c r="M13" s="316"/>
      <c r="N13" s="317"/>
      <c r="O13" s="316"/>
      <c r="P13" s="318"/>
      <c r="Q13" s="296"/>
    </row>
    <row r="14" spans="1:17" s="242" customFormat="1" ht="15" customHeight="1" x14ac:dyDescent="0.25">
      <c r="A14" s="252">
        <v>6</v>
      </c>
      <c r="B14" s="283">
        <v>10190</v>
      </c>
      <c r="C14" s="259" t="s">
        <v>9</v>
      </c>
      <c r="D14" s="399">
        <v>6</v>
      </c>
      <c r="E14" s="388"/>
      <c r="F14" s="388"/>
      <c r="G14" s="388"/>
      <c r="H14" s="388"/>
      <c r="I14" s="388"/>
      <c r="J14" s="370">
        <v>49.83</v>
      </c>
      <c r="K14" s="261"/>
      <c r="L14" s="315">
        <f>D14</f>
        <v>6</v>
      </c>
      <c r="M14" s="316"/>
      <c r="N14" s="317"/>
      <c r="O14" s="316"/>
      <c r="P14" s="318"/>
      <c r="Q14" s="299"/>
    </row>
    <row r="15" spans="1:17" s="242" customFormat="1" ht="15" customHeight="1" x14ac:dyDescent="0.25">
      <c r="A15" s="252">
        <v>7</v>
      </c>
      <c r="B15" s="283">
        <v>10320</v>
      </c>
      <c r="C15" s="259" t="s">
        <v>10</v>
      </c>
      <c r="D15" s="399">
        <v>1</v>
      </c>
      <c r="E15" s="357"/>
      <c r="F15" s="357">
        <v>100</v>
      </c>
      <c r="G15" s="357"/>
      <c r="H15" s="357"/>
      <c r="I15" s="397"/>
      <c r="J15" s="370">
        <v>40</v>
      </c>
      <c r="K15" s="261"/>
      <c r="L15" s="315">
        <f>D15</f>
        <v>1</v>
      </c>
      <c r="M15" s="316">
        <f t="shared" si="4"/>
        <v>0</v>
      </c>
      <c r="N15" s="317">
        <f t="shared" si="1"/>
        <v>0</v>
      </c>
      <c r="O15" s="316">
        <f t="shared" si="3"/>
        <v>0</v>
      </c>
      <c r="P15" s="318">
        <f>E15</f>
        <v>0</v>
      </c>
      <c r="Q15" s="296"/>
    </row>
    <row r="16" spans="1:17" s="242" customFormat="1" ht="15" customHeight="1" thickBot="1" x14ac:dyDescent="0.3">
      <c r="A16" s="253">
        <v>8</v>
      </c>
      <c r="B16" s="287">
        <v>10860</v>
      </c>
      <c r="C16" s="260" t="s">
        <v>112</v>
      </c>
      <c r="D16" s="399">
        <v>9</v>
      </c>
      <c r="E16" s="357"/>
      <c r="F16" s="357"/>
      <c r="G16" s="357"/>
      <c r="H16" s="357"/>
      <c r="I16" s="357"/>
      <c r="J16" s="372">
        <v>56.56</v>
      </c>
      <c r="K16" s="261"/>
      <c r="L16" s="319">
        <f>D16</f>
        <v>9</v>
      </c>
      <c r="M16" s="320"/>
      <c r="N16" s="321"/>
      <c r="O16" s="320"/>
      <c r="P16" s="322"/>
      <c r="Q16" s="296"/>
    </row>
    <row r="17" spans="1:17" s="242" customFormat="1" ht="15" customHeight="1" thickBot="1" x14ac:dyDescent="0.3">
      <c r="A17" s="273"/>
      <c r="B17" s="286"/>
      <c r="C17" s="275" t="s">
        <v>102</v>
      </c>
      <c r="D17" s="363">
        <f>SUM(D18:D29)</f>
        <v>105</v>
      </c>
      <c r="E17" s="366">
        <v>3.81</v>
      </c>
      <c r="F17" s="366">
        <v>86.67</v>
      </c>
      <c r="G17" s="366">
        <v>8.57</v>
      </c>
      <c r="H17" s="366">
        <v>1.9</v>
      </c>
      <c r="I17" s="366">
        <v>0.95</v>
      </c>
      <c r="J17" s="367">
        <f>AVERAGE(J18:J29)</f>
        <v>50.552500000000002</v>
      </c>
      <c r="K17" s="261"/>
      <c r="L17" s="329">
        <f>D17</f>
        <v>105</v>
      </c>
      <c r="M17" s="330">
        <f>SUM(M18:M29)</f>
        <v>3.9983999999999997</v>
      </c>
      <c r="N17" s="331">
        <f t="shared" si="1"/>
        <v>11.42</v>
      </c>
      <c r="O17" s="330">
        <f t="shared" si="3"/>
        <v>4.0004999999999997</v>
      </c>
      <c r="P17" s="332">
        <f>E17</f>
        <v>3.81</v>
      </c>
      <c r="Q17" s="296"/>
    </row>
    <row r="18" spans="1:17" s="242" customFormat="1" ht="15" customHeight="1" x14ac:dyDescent="0.25">
      <c r="A18" s="251">
        <v>1</v>
      </c>
      <c r="B18" s="284">
        <v>20040</v>
      </c>
      <c r="C18" s="254" t="s">
        <v>11</v>
      </c>
      <c r="D18" s="399">
        <v>13</v>
      </c>
      <c r="E18" s="388"/>
      <c r="F18" s="388"/>
      <c r="G18" s="388"/>
      <c r="H18" s="388"/>
      <c r="I18" s="388"/>
      <c r="J18" s="369">
        <v>53</v>
      </c>
      <c r="K18" s="261"/>
      <c r="L18" s="311">
        <f>D18</f>
        <v>13</v>
      </c>
      <c r="M18" s="312"/>
      <c r="N18" s="313"/>
      <c r="O18" s="312"/>
      <c r="P18" s="314"/>
      <c r="Q18" s="296"/>
    </row>
    <row r="19" spans="1:17" s="242" customFormat="1" ht="15" customHeight="1" x14ac:dyDescent="0.25">
      <c r="A19" s="257">
        <v>2</v>
      </c>
      <c r="B19" s="283">
        <v>20061</v>
      </c>
      <c r="C19" s="259" t="s">
        <v>13</v>
      </c>
      <c r="D19" s="401">
        <v>6</v>
      </c>
      <c r="E19" s="388"/>
      <c r="F19" s="388"/>
      <c r="G19" s="388"/>
      <c r="H19" s="388"/>
      <c r="I19" s="388"/>
      <c r="J19" s="370">
        <v>54</v>
      </c>
      <c r="K19" s="261"/>
      <c r="L19" s="315">
        <f>D19</f>
        <v>6</v>
      </c>
      <c r="M19" s="316"/>
      <c r="N19" s="317"/>
      <c r="O19" s="316"/>
      <c r="P19" s="318"/>
      <c r="Q19" s="296"/>
    </row>
    <row r="20" spans="1:17" s="242" customFormat="1" ht="15" customHeight="1" x14ac:dyDescent="0.25">
      <c r="A20" s="257">
        <v>3</v>
      </c>
      <c r="B20" s="283">
        <v>21020</v>
      </c>
      <c r="C20" s="259" t="s">
        <v>21</v>
      </c>
      <c r="D20" s="399">
        <v>17</v>
      </c>
      <c r="E20" s="388"/>
      <c r="F20" s="388">
        <v>76.47</v>
      </c>
      <c r="G20" s="388">
        <v>11.76</v>
      </c>
      <c r="H20" s="388">
        <v>5.88</v>
      </c>
      <c r="I20" s="388">
        <v>5.88</v>
      </c>
      <c r="J20" s="370">
        <v>60</v>
      </c>
      <c r="K20" s="261"/>
      <c r="L20" s="315">
        <f>D20</f>
        <v>17</v>
      </c>
      <c r="M20" s="316">
        <f t="shared" ref="M18:M20" si="5">N20*L20/100</f>
        <v>3.9983999999999997</v>
      </c>
      <c r="N20" s="317">
        <f t="shared" si="1"/>
        <v>23.52</v>
      </c>
      <c r="O20" s="316">
        <f t="shared" ref="O18:O20" si="6">P20*L20/100</f>
        <v>0</v>
      </c>
      <c r="P20" s="318">
        <f>E20</f>
        <v>0</v>
      </c>
      <c r="Q20" s="296"/>
    </row>
    <row r="21" spans="1:17" s="242" customFormat="1" ht="15" customHeight="1" x14ac:dyDescent="0.25">
      <c r="A21" s="252">
        <v>4</v>
      </c>
      <c r="B21" s="283">
        <v>20060</v>
      </c>
      <c r="C21" s="259" t="s">
        <v>12</v>
      </c>
      <c r="D21" s="399">
        <v>22</v>
      </c>
      <c r="E21" s="357"/>
      <c r="F21" s="357"/>
      <c r="G21" s="357"/>
      <c r="H21" s="357"/>
      <c r="I21" s="357"/>
      <c r="J21" s="370">
        <v>60</v>
      </c>
      <c r="K21" s="261"/>
      <c r="L21" s="315">
        <f>D21</f>
        <v>22</v>
      </c>
      <c r="M21" s="316"/>
      <c r="N21" s="317"/>
      <c r="O21" s="316"/>
      <c r="P21" s="318"/>
      <c r="Q21" s="296"/>
    </row>
    <row r="22" spans="1:17" s="242" customFormat="1" ht="15" customHeight="1" x14ac:dyDescent="0.25">
      <c r="A22" s="252">
        <v>5</v>
      </c>
      <c r="B22" s="283">
        <v>20400</v>
      </c>
      <c r="C22" s="259" t="s">
        <v>15</v>
      </c>
      <c r="D22" s="399">
        <v>16</v>
      </c>
      <c r="E22" s="357"/>
      <c r="F22" s="357"/>
      <c r="G22" s="357"/>
      <c r="H22" s="357"/>
      <c r="I22" s="357"/>
      <c r="J22" s="370">
        <v>50</v>
      </c>
      <c r="K22" s="261"/>
      <c r="L22" s="315">
        <f>D22</f>
        <v>16</v>
      </c>
      <c r="M22" s="316"/>
      <c r="N22" s="317"/>
      <c r="O22" s="316"/>
      <c r="P22" s="318"/>
      <c r="Q22" s="296"/>
    </row>
    <row r="23" spans="1:17" s="242" customFormat="1" ht="15" customHeight="1" x14ac:dyDescent="0.25">
      <c r="A23" s="252">
        <v>6</v>
      </c>
      <c r="B23" s="283">
        <v>20080</v>
      </c>
      <c r="C23" s="259" t="s">
        <v>14</v>
      </c>
      <c r="D23" s="399">
        <v>5</v>
      </c>
      <c r="E23" s="398"/>
      <c r="F23" s="398"/>
      <c r="G23" s="398"/>
      <c r="H23" s="398"/>
      <c r="I23" s="393"/>
      <c r="J23" s="370">
        <v>50.8</v>
      </c>
      <c r="K23" s="261"/>
      <c r="L23" s="315">
        <f>D23</f>
        <v>5</v>
      </c>
      <c r="M23" s="316"/>
      <c r="N23" s="317"/>
      <c r="O23" s="316"/>
      <c r="P23" s="318"/>
    </row>
    <row r="24" spans="1:17" s="242" customFormat="1" ht="15" customHeight="1" x14ac:dyDescent="0.25">
      <c r="A24" s="252">
        <v>7</v>
      </c>
      <c r="B24" s="283">
        <v>20460</v>
      </c>
      <c r="C24" s="259" t="s">
        <v>16</v>
      </c>
      <c r="D24" s="399">
        <v>4</v>
      </c>
      <c r="E24" s="388"/>
      <c r="F24" s="388"/>
      <c r="G24" s="388"/>
      <c r="H24" s="388"/>
      <c r="I24" s="388"/>
      <c r="J24" s="370">
        <v>53</v>
      </c>
      <c r="K24" s="261"/>
      <c r="L24" s="315">
        <f>D24</f>
        <v>4</v>
      </c>
      <c r="M24" s="316"/>
      <c r="N24" s="317"/>
      <c r="O24" s="316"/>
      <c r="P24" s="318"/>
    </row>
    <row r="25" spans="1:17" s="242" customFormat="1" ht="15" customHeight="1" x14ac:dyDescent="0.25">
      <c r="A25" s="252">
        <v>8</v>
      </c>
      <c r="B25" s="283">
        <v>20550</v>
      </c>
      <c r="C25" s="259" t="s">
        <v>17</v>
      </c>
      <c r="D25" s="351">
        <v>5</v>
      </c>
      <c r="E25" s="357"/>
      <c r="F25" s="357"/>
      <c r="G25" s="357"/>
      <c r="H25" s="357"/>
      <c r="I25" s="388"/>
      <c r="J25" s="370">
        <v>35</v>
      </c>
      <c r="K25" s="261"/>
      <c r="L25" s="315">
        <f>D25</f>
        <v>5</v>
      </c>
      <c r="M25" s="316"/>
      <c r="N25" s="317"/>
      <c r="O25" s="333"/>
      <c r="P25" s="318"/>
    </row>
    <row r="26" spans="1:17" s="242" customFormat="1" ht="15" customHeight="1" x14ac:dyDescent="0.25">
      <c r="A26" s="252">
        <v>9</v>
      </c>
      <c r="B26" s="283">
        <v>20630</v>
      </c>
      <c r="C26" s="259" t="s">
        <v>18</v>
      </c>
      <c r="D26" s="351">
        <v>6</v>
      </c>
      <c r="E26" s="357"/>
      <c r="F26" s="357"/>
      <c r="G26" s="357"/>
      <c r="H26" s="357"/>
      <c r="I26" s="388"/>
      <c r="J26" s="370">
        <v>45.83</v>
      </c>
      <c r="K26" s="261"/>
      <c r="L26" s="315">
        <f>D26</f>
        <v>6</v>
      </c>
      <c r="M26" s="316"/>
      <c r="N26" s="317"/>
      <c r="O26" s="333"/>
      <c r="P26" s="318"/>
    </row>
    <row r="27" spans="1:17" s="242" customFormat="1" ht="15" customHeight="1" x14ac:dyDescent="0.25">
      <c r="A27" s="252">
        <v>10</v>
      </c>
      <c r="B27" s="283">
        <v>20810</v>
      </c>
      <c r="C27" s="259" t="s">
        <v>19</v>
      </c>
      <c r="D27" s="379">
        <v>5</v>
      </c>
      <c r="E27" s="388"/>
      <c r="F27" s="388"/>
      <c r="G27" s="388"/>
      <c r="H27" s="388"/>
      <c r="I27" s="388"/>
      <c r="J27" s="370">
        <v>39</v>
      </c>
      <c r="K27" s="261"/>
      <c r="L27" s="315">
        <f>D27</f>
        <v>5</v>
      </c>
      <c r="M27" s="316"/>
      <c r="N27" s="317"/>
      <c r="O27" s="333"/>
      <c r="P27" s="318"/>
    </row>
    <row r="28" spans="1:17" s="242" customFormat="1" ht="15" customHeight="1" x14ac:dyDescent="0.25">
      <c r="A28" s="252">
        <v>11</v>
      </c>
      <c r="B28" s="283">
        <v>20900</v>
      </c>
      <c r="C28" s="259" t="s">
        <v>20</v>
      </c>
      <c r="D28" s="379">
        <v>5</v>
      </c>
      <c r="E28" s="388"/>
      <c r="F28" s="388"/>
      <c r="G28" s="388"/>
      <c r="H28" s="388"/>
      <c r="I28" s="388"/>
      <c r="J28" s="370">
        <v>46</v>
      </c>
      <c r="K28" s="261"/>
      <c r="L28" s="315">
        <f>D28</f>
        <v>5</v>
      </c>
      <c r="M28" s="316"/>
      <c r="N28" s="317"/>
      <c r="O28" s="333"/>
      <c r="P28" s="318"/>
    </row>
    <row r="29" spans="1:17" s="242" customFormat="1" ht="15" customHeight="1" thickBot="1" x14ac:dyDescent="0.3">
      <c r="A29" s="253">
        <v>12</v>
      </c>
      <c r="B29" s="287">
        <v>21350</v>
      </c>
      <c r="C29" s="260" t="s">
        <v>22</v>
      </c>
      <c r="D29" s="380">
        <v>1</v>
      </c>
      <c r="E29" s="381"/>
      <c r="F29" s="381">
        <v>100</v>
      </c>
      <c r="G29" s="381"/>
      <c r="H29" s="381"/>
      <c r="I29" s="382"/>
      <c r="J29" s="372">
        <v>60</v>
      </c>
      <c r="K29" s="261"/>
      <c r="L29" s="319">
        <f>D29</f>
        <v>1</v>
      </c>
      <c r="M29" s="320">
        <f t="shared" si="4"/>
        <v>0</v>
      </c>
      <c r="N29" s="321">
        <f t="shared" si="1"/>
        <v>0</v>
      </c>
      <c r="O29" s="346">
        <f t="shared" si="3"/>
        <v>0</v>
      </c>
      <c r="P29" s="322">
        <f>E29</f>
        <v>0</v>
      </c>
    </row>
    <row r="30" spans="1:17" s="242" customFormat="1" ht="15" customHeight="1" thickBot="1" x14ac:dyDescent="0.3">
      <c r="A30" s="273"/>
      <c r="B30" s="286"/>
      <c r="C30" s="275" t="s">
        <v>103</v>
      </c>
      <c r="D30" s="274">
        <f>SUM(D31:D47)</f>
        <v>124</v>
      </c>
      <c r="E30" s="366">
        <v>8.8699999999999992</v>
      </c>
      <c r="F30" s="366">
        <v>80.650000000000006</v>
      </c>
      <c r="G30" s="366">
        <v>8.8699999999999992</v>
      </c>
      <c r="H30" s="366">
        <v>6.45</v>
      </c>
      <c r="I30" s="366">
        <v>0</v>
      </c>
      <c r="J30" s="367">
        <f>AVERAGE(J31:J47)</f>
        <v>50.339333333333329</v>
      </c>
      <c r="K30" s="261"/>
      <c r="L30" s="329">
        <f>D30</f>
        <v>124</v>
      </c>
      <c r="M30" s="330">
        <f>SUM(M31:M47)</f>
        <v>0</v>
      </c>
      <c r="N30" s="331">
        <f t="shared" si="1"/>
        <v>15.32</v>
      </c>
      <c r="O30" s="330">
        <f t="shared" si="3"/>
        <v>10.998799999999999</v>
      </c>
      <c r="P30" s="332">
        <f>E30</f>
        <v>8.8699999999999992</v>
      </c>
    </row>
    <row r="31" spans="1:17" s="242" customFormat="1" ht="15" customHeight="1" x14ac:dyDescent="0.25">
      <c r="A31" s="251">
        <v>1</v>
      </c>
      <c r="B31" s="284">
        <v>30070</v>
      </c>
      <c r="C31" s="254" t="s">
        <v>24</v>
      </c>
      <c r="D31" s="351">
        <v>17</v>
      </c>
      <c r="E31" s="357"/>
      <c r="F31" s="357"/>
      <c r="G31" s="357"/>
      <c r="H31" s="357"/>
      <c r="I31" s="357"/>
      <c r="J31" s="369">
        <v>51.94</v>
      </c>
      <c r="K31" s="248"/>
      <c r="L31" s="311">
        <f>D31</f>
        <v>17</v>
      </c>
      <c r="M31" s="312"/>
      <c r="N31" s="313"/>
      <c r="O31" s="312"/>
      <c r="P31" s="314"/>
    </row>
    <row r="32" spans="1:17" s="242" customFormat="1" ht="15" customHeight="1" x14ac:dyDescent="0.25">
      <c r="A32" s="252">
        <v>2</v>
      </c>
      <c r="B32" s="283">
        <v>30480</v>
      </c>
      <c r="C32" s="259" t="s">
        <v>111</v>
      </c>
      <c r="D32" s="379">
        <v>8</v>
      </c>
      <c r="E32" s="388"/>
      <c r="F32" s="388"/>
      <c r="G32" s="388"/>
      <c r="H32" s="388"/>
      <c r="I32" s="388"/>
      <c r="J32" s="370">
        <v>56.13</v>
      </c>
      <c r="K32" s="248"/>
      <c r="L32" s="315">
        <f>D32</f>
        <v>8</v>
      </c>
      <c r="M32" s="316"/>
      <c r="N32" s="317"/>
      <c r="O32" s="316"/>
      <c r="P32" s="318"/>
    </row>
    <row r="33" spans="1:16" s="242" customFormat="1" ht="15" customHeight="1" x14ac:dyDescent="0.25">
      <c r="A33" s="252">
        <v>3</v>
      </c>
      <c r="B33" s="285">
        <v>30460</v>
      </c>
      <c r="C33" s="262" t="s">
        <v>29</v>
      </c>
      <c r="D33" s="351">
        <v>4</v>
      </c>
      <c r="E33" s="357"/>
      <c r="F33" s="357"/>
      <c r="G33" s="357"/>
      <c r="H33" s="357"/>
      <c r="I33" s="357"/>
      <c r="J33" s="373">
        <v>51.25</v>
      </c>
      <c r="K33" s="248"/>
      <c r="L33" s="315">
        <f>D33</f>
        <v>4</v>
      </c>
      <c r="M33" s="316"/>
      <c r="N33" s="317"/>
      <c r="O33" s="316"/>
      <c r="P33" s="318"/>
    </row>
    <row r="34" spans="1:16" s="242" customFormat="1" ht="15" customHeight="1" x14ac:dyDescent="0.25">
      <c r="A34" s="252">
        <v>4</v>
      </c>
      <c r="B34" s="283">
        <v>30030</v>
      </c>
      <c r="C34" s="259" t="s">
        <v>23</v>
      </c>
      <c r="D34" s="351">
        <v>4</v>
      </c>
      <c r="E34" s="357"/>
      <c r="F34" s="357"/>
      <c r="G34" s="357"/>
      <c r="H34" s="357"/>
      <c r="I34" s="394"/>
      <c r="J34" s="370">
        <v>66.25</v>
      </c>
      <c r="K34" s="248"/>
      <c r="L34" s="315">
        <f>D34</f>
        <v>4</v>
      </c>
      <c r="M34" s="316"/>
      <c r="N34" s="317"/>
      <c r="O34" s="316"/>
      <c r="P34" s="318"/>
    </row>
    <row r="35" spans="1:16" s="242" customFormat="1" ht="15" customHeight="1" x14ac:dyDescent="0.25">
      <c r="A35" s="252">
        <v>5</v>
      </c>
      <c r="B35" s="283">
        <v>31000</v>
      </c>
      <c r="C35" s="259" t="s">
        <v>37</v>
      </c>
      <c r="D35" s="351">
        <v>19</v>
      </c>
      <c r="E35" s="357"/>
      <c r="F35" s="357"/>
      <c r="G35" s="357"/>
      <c r="H35" s="357"/>
      <c r="I35" s="397"/>
      <c r="J35" s="370">
        <v>60.21</v>
      </c>
      <c r="K35" s="248"/>
      <c r="L35" s="315">
        <f>D35</f>
        <v>19</v>
      </c>
      <c r="M35" s="316"/>
      <c r="N35" s="317"/>
      <c r="O35" s="316"/>
      <c r="P35" s="318"/>
    </row>
    <row r="36" spans="1:16" s="242" customFormat="1" ht="15" customHeight="1" x14ac:dyDescent="0.25">
      <c r="A36" s="252">
        <v>6</v>
      </c>
      <c r="B36" s="283">
        <v>30130</v>
      </c>
      <c r="C36" s="259" t="s">
        <v>25</v>
      </c>
      <c r="D36" s="379">
        <v>3</v>
      </c>
      <c r="E36" s="388"/>
      <c r="F36" s="388"/>
      <c r="G36" s="388"/>
      <c r="H36" s="388"/>
      <c r="I36" s="388"/>
      <c r="J36" s="370">
        <v>53.67</v>
      </c>
      <c r="K36" s="248"/>
      <c r="L36" s="315">
        <f>D36</f>
        <v>3</v>
      </c>
      <c r="M36" s="316"/>
      <c r="N36" s="317"/>
      <c r="O36" s="316"/>
      <c r="P36" s="318"/>
    </row>
    <row r="37" spans="1:16" s="242" customFormat="1" ht="15" customHeight="1" x14ac:dyDescent="0.25">
      <c r="A37" s="252">
        <v>7</v>
      </c>
      <c r="B37" s="283">
        <v>30160</v>
      </c>
      <c r="C37" s="259" t="s">
        <v>26</v>
      </c>
      <c r="D37" s="351"/>
      <c r="E37" s="357"/>
      <c r="F37" s="357"/>
      <c r="G37" s="357"/>
      <c r="H37" s="357"/>
      <c r="I37" s="388"/>
      <c r="J37" s="370"/>
      <c r="K37" s="248"/>
      <c r="L37" s="315"/>
      <c r="M37" s="316"/>
      <c r="N37" s="317"/>
      <c r="O37" s="333"/>
      <c r="P37" s="318"/>
    </row>
    <row r="38" spans="1:16" s="242" customFormat="1" ht="15" customHeight="1" x14ac:dyDescent="0.25">
      <c r="A38" s="252">
        <v>8</v>
      </c>
      <c r="B38" s="283">
        <v>30310</v>
      </c>
      <c r="C38" s="259" t="s">
        <v>27</v>
      </c>
      <c r="D38" s="379">
        <v>4</v>
      </c>
      <c r="E38" s="388"/>
      <c r="F38" s="388"/>
      <c r="G38" s="388"/>
      <c r="H38" s="388"/>
      <c r="I38" s="388"/>
      <c r="J38" s="370">
        <v>46.5</v>
      </c>
      <c r="K38" s="248"/>
      <c r="L38" s="315">
        <f>D38</f>
        <v>4</v>
      </c>
      <c r="M38" s="316"/>
      <c r="N38" s="317"/>
      <c r="O38" s="333"/>
      <c r="P38" s="318"/>
    </row>
    <row r="39" spans="1:16" s="242" customFormat="1" ht="15" customHeight="1" x14ac:dyDescent="0.25">
      <c r="A39" s="252">
        <v>9</v>
      </c>
      <c r="B39" s="283">
        <v>30440</v>
      </c>
      <c r="C39" s="259" t="s">
        <v>28</v>
      </c>
      <c r="D39" s="379">
        <v>2</v>
      </c>
      <c r="E39" s="388"/>
      <c r="F39" s="388"/>
      <c r="G39" s="388"/>
      <c r="H39" s="388"/>
      <c r="I39" s="388"/>
      <c r="J39" s="370">
        <v>43</v>
      </c>
      <c r="K39" s="248"/>
      <c r="L39" s="315">
        <f>D39</f>
        <v>2</v>
      </c>
      <c r="M39" s="316"/>
      <c r="N39" s="317"/>
      <c r="O39" s="333"/>
      <c r="P39" s="318"/>
    </row>
    <row r="40" spans="1:16" s="242" customFormat="1" ht="15" customHeight="1" x14ac:dyDescent="0.25">
      <c r="A40" s="252">
        <v>10</v>
      </c>
      <c r="B40" s="283">
        <v>30500</v>
      </c>
      <c r="C40" s="259" t="s">
        <v>30</v>
      </c>
      <c r="D40" s="379"/>
      <c r="E40" s="388"/>
      <c r="F40" s="388"/>
      <c r="G40" s="388"/>
      <c r="H40" s="388"/>
      <c r="I40" s="388"/>
      <c r="J40" s="370"/>
      <c r="K40" s="248"/>
      <c r="L40" s="315"/>
      <c r="M40" s="316"/>
      <c r="N40" s="317"/>
      <c r="O40" s="333"/>
      <c r="P40" s="318"/>
    </row>
    <row r="41" spans="1:16" s="242" customFormat="1" ht="15" customHeight="1" x14ac:dyDescent="0.25">
      <c r="A41" s="252">
        <v>11</v>
      </c>
      <c r="B41" s="283">
        <v>30530</v>
      </c>
      <c r="C41" s="259" t="s">
        <v>31</v>
      </c>
      <c r="D41" s="351">
        <v>3</v>
      </c>
      <c r="E41" s="357"/>
      <c r="F41" s="357"/>
      <c r="G41" s="357"/>
      <c r="H41" s="357"/>
      <c r="I41" s="357"/>
      <c r="J41" s="370">
        <v>47.33</v>
      </c>
      <c r="K41" s="248"/>
      <c r="L41" s="315">
        <f>D41</f>
        <v>3</v>
      </c>
      <c r="M41" s="316"/>
      <c r="N41" s="317"/>
      <c r="O41" s="333"/>
      <c r="P41" s="318"/>
    </row>
    <row r="42" spans="1:16" s="242" customFormat="1" ht="15" customHeight="1" x14ac:dyDescent="0.25">
      <c r="A42" s="252">
        <v>12</v>
      </c>
      <c r="B42" s="283">
        <v>30640</v>
      </c>
      <c r="C42" s="259" t="s">
        <v>32</v>
      </c>
      <c r="D42" s="379">
        <v>6</v>
      </c>
      <c r="E42" s="388"/>
      <c r="F42" s="388"/>
      <c r="G42" s="388"/>
      <c r="H42" s="388"/>
      <c r="I42" s="388"/>
      <c r="J42" s="370">
        <v>65.17</v>
      </c>
      <c r="K42" s="248"/>
      <c r="L42" s="315">
        <f>D42</f>
        <v>6</v>
      </c>
      <c r="M42" s="316"/>
      <c r="N42" s="317"/>
      <c r="O42" s="316"/>
      <c r="P42" s="318"/>
    </row>
    <row r="43" spans="1:16" s="242" customFormat="1" ht="15" customHeight="1" x14ac:dyDescent="0.25">
      <c r="A43" s="252">
        <v>13</v>
      </c>
      <c r="B43" s="283">
        <v>30650</v>
      </c>
      <c r="C43" s="259" t="s">
        <v>33</v>
      </c>
      <c r="D43" s="351">
        <v>6</v>
      </c>
      <c r="E43" s="357"/>
      <c r="F43" s="357"/>
      <c r="G43" s="357"/>
      <c r="H43" s="357"/>
      <c r="I43" s="357"/>
      <c r="J43" s="370">
        <v>46.33</v>
      </c>
      <c r="K43" s="248"/>
      <c r="L43" s="315">
        <f>D43</f>
        <v>6</v>
      </c>
      <c r="M43" s="316"/>
      <c r="N43" s="317"/>
      <c r="O43" s="316"/>
      <c r="P43" s="318"/>
    </row>
    <row r="44" spans="1:16" s="242" customFormat="1" ht="15" customHeight="1" x14ac:dyDescent="0.25">
      <c r="A44" s="252">
        <v>14</v>
      </c>
      <c r="B44" s="283">
        <v>30790</v>
      </c>
      <c r="C44" s="259" t="s">
        <v>34</v>
      </c>
      <c r="D44" s="379">
        <v>6</v>
      </c>
      <c r="E44" s="388"/>
      <c r="F44" s="388"/>
      <c r="G44" s="388"/>
      <c r="H44" s="388"/>
      <c r="I44" s="388"/>
      <c r="J44" s="370">
        <v>43</v>
      </c>
      <c r="K44" s="248"/>
      <c r="L44" s="315">
        <f>D44</f>
        <v>6</v>
      </c>
      <c r="M44" s="316"/>
      <c r="N44" s="317"/>
      <c r="O44" s="333"/>
      <c r="P44" s="318"/>
    </row>
    <row r="45" spans="1:16" s="242" customFormat="1" ht="15" customHeight="1" x14ac:dyDescent="0.25">
      <c r="A45" s="252">
        <v>15</v>
      </c>
      <c r="B45" s="283">
        <v>30890</v>
      </c>
      <c r="C45" s="259" t="s">
        <v>35</v>
      </c>
      <c r="D45" s="379">
        <v>3</v>
      </c>
      <c r="E45" s="388"/>
      <c r="F45" s="388"/>
      <c r="G45" s="388"/>
      <c r="H45" s="388"/>
      <c r="I45" s="388"/>
      <c r="J45" s="370">
        <v>41</v>
      </c>
      <c r="K45" s="248"/>
      <c r="L45" s="315">
        <f>D45</f>
        <v>3</v>
      </c>
      <c r="M45" s="316"/>
      <c r="N45" s="317"/>
      <c r="O45" s="316"/>
      <c r="P45" s="318"/>
    </row>
    <row r="46" spans="1:16" s="242" customFormat="1" ht="15" customHeight="1" x14ac:dyDescent="0.25">
      <c r="A46" s="252">
        <v>16</v>
      </c>
      <c r="B46" s="283">
        <v>30940</v>
      </c>
      <c r="C46" s="259" t="s">
        <v>36</v>
      </c>
      <c r="D46" s="396">
        <v>18</v>
      </c>
      <c r="E46" s="398"/>
      <c r="F46" s="398"/>
      <c r="G46" s="398"/>
      <c r="H46" s="398"/>
      <c r="I46" s="388"/>
      <c r="J46" s="370">
        <v>38.5</v>
      </c>
      <c r="K46" s="248"/>
      <c r="L46" s="315">
        <f>D46</f>
        <v>18</v>
      </c>
      <c r="M46" s="316"/>
      <c r="N46" s="317"/>
      <c r="O46" s="316"/>
      <c r="P46" s="318"/>
    </row>
    <row r="47" spans="1:16" s="242" customFormat="1" ht="15" customHeight="1" thickBot="1" x14ac:dyDescent="0.3">
      <c r="A47" s="252">
        <v>17</v>
      </c>
      <c r="B47" s="287">
        <v>31480</v>
      </c>
      <c r="C47" s="260" t="s">
        <v>38</v>
      </c>
      <c r="D47" s="380">
        <v>21</v>
      </c>
      <c r="E47" s="381"/>
      <c r="F47" s="381"/>
      <c r="G47" s="381"/>
      <c r="H47" s="381"/>
      <c r="I47" s="382"/>
      <c r="J47" s="372">
        <v>44.81</v>
      </c>
      <c r="K47" s="248"/>
      <c r="L47" s="319">
        <f>D47</f>
        <v>21</v>
      </c>
      <c r="M47" s="320"/>
      <c r="N47" s="321"/>
      <c r="O47" s="320"/>
      <c r="P47" s="322"/>
    </row>
    <row r="48" spans="1:16" s="242" customFormat="1" ht="15" customHeight="1" thickBot="1" x14ac:dyDescent="0.3">
      <c r="A48" s="273"/>
      <c r="B48" s="286"/>
      <c r="C48" s="275" t="s">
        <v>104</v>
      </c>
      <c r="D48" s="274">
        <f>SUM(D49:D67)</f>
        <v>178</v>
      </c>
      <c r="E48" s="376">
        <v>2.25</v>
      </c>
      <c r="F48" s="376">
        <v>53.93</v>
      </c>
      <c r="G48" s="376">
        <v>24.16</v>
      </c>
      <c r="H48" s="376">
        <v>17.98</v>
      </c>
      <c r="I48" s="376">
        <v>1.69</v>
      </c>
      <c r="J48" s="368">
        <f>AVERAGE(J49:J67)</f>
        <v>57.665294117647058</v>
      </c>
      <c r="K48" s="261"/>
      <c r="L48" s="329">
        <f>D48</f>
        <v>178</v>
      </c>
      <c r="M48" s="330">
        <f>SUM(M49:M67)</f>
        <v>37.9985</v>
      </c>
      <c r="N48" s="331">
        <f t="shared" si="1"/>
        <v>43.83</v>
      </c>
      <c r="O48" s="330">
        <f t="shared" si="3"/>
        <v>4.0049999999999999</v>
      </c>
      <c r="P48" s="332">
        <f>E48</f>
        <v>2.25</v>
      </c>
    </row>
    <row r="49" spans="1:16" s="242" customFormat="1" ht="15" customHeight="1" x14ac:dyDescent="0.25">
      <c r="A49" s="294">
        <v>1</v>
      </c>
      <c r="B49" s="284">
        <v>40010</v>
      </c>
      <c r="C49" s="254" t="s">
        <v>39</v>
      </c>
      <c r="D49" s="351">
        <v>22</v>
      </c>
      <c r="E49" s="357"/>
      <c r="F49" s="357"/>
      <c r="G49" s="357"/>
      <c r="H49" s="357"/>
      <c r="I49" s="357"/>
      <c r="J49" s="369">
        <v>59</v>
      </c>
      <c r="K49" s="261"/>
      <c r="L49" s="311">
        <f>D49</f>
        <v>22</v>
      </c>
      <c r="M49" s="312"/>
      <c r="N49" s="313"/>
      <c r="O49" s="312"/>
      <c r="P49" s="314"/>
    </row>
    <row r="50" spans="1:16" s="242" customFormat="1" ht="15" customHeight="1" x14ac:dyDescent="0.25">
      <c r="A50" s="263">
        <v>2</v>
      </c>
      <c r="B50" s="283">
        <v>40030</v>
      </c>
      <c r="C50" s="259" t="s">
        <v>41</v>
      </c>
      <c r="D50" s="379">
        <v>10</v>
      </c>
      <c r="E50" s="388"/>
      <c r="F50" s="388"/>
      <c r="G50" s="388"/>
      <c r="H50" s="388">
        <v>100</v>
      </c>
      <c r="I50" s="388"/>
      <c r="J50" s="370">
        <v>84</v>
      </c>
      <c r="K50" s="261"/>
      <c r="L50" s="315">
        <f>D50</f>
        <v>10</v>
      </c>
      <c r="M50" s="316">
        <f t="shared" ref="M49:M56" si="7">N50*L50/100</f>
        <v>10</v>
      </c>
      <c r="N50" s="317">
        <f t="shared" si="1"/>
        <v>100</v>
      </c>
      <c r="O50" s="316">
        <f t="shared" ref="O49:O56" si="8">P50*L50/100</f>
        <v>0</v>
      </c>
      <c r="P50" s="318">
        <f>E50</f>
        <v>0</v>
      </c>
    </row>
    <row r="51" spans="1:16" s="242" customFormat="1" ht="15" customHeight="1" x14ac:dyDescent="0.25">
      <c r="A51" s="263">
        <v>3</v>
      </c>
      <c r="B51" s="283">
        <v>40410</v>
      </c>
      <c r="C51" s="259" t="s">
        <v>48</v>
      </c>
      <c r="D51" s="379">
        <v>41</v>
      </c>
      <c r="E51" s="388">
        <v>4.88</v>
      </c>
      <c r="F51" s="388">
        <v>29.27</v>
      </c>
      <c r="G51" s="388">
        <v>19.510000000000002</v>
      </c>
      <c r="H51" s="388">
        <v>39.020000000000003</v>
      </c>
      <c r="I51" s="388">
        <v>7.32</v>
      </c>
      <c r="J51" s="370">
        <v>79</v>
      </c>
      <c r="K51" s="261"/>
      <c r="L51" s="315">
        <f>D51</f>
        <v>41</v>
      </c>
      <c r="M51" s="316">
        <f t="shared" si="7"/>
        <v>26.9985</v>
      </c>
      <c r="N51" s="317">
        <f t="shared" si="1"/>
        <v>65.849999999999994</v>
      </c>
      <c r="O51" s="316">
        <f t="shared" si="8"/>
        <v>2.0007999999999999</v>
      </c>
      <c r="P51" s="318">
        <f>E51</f>
        <v>4.88</v>
      </c>
    </row>
    <row r="52" spans="1:16" s="242" customFormat="1" ht="15" customHeight="1" x14ac:dyDescent="0.25">
      <c r="A52" s="263">
        <v>4</v>
      </c>
      <c r="B52" s="283">
        <v>40011</v>
      </c>
      <c r="C52" s="259" t="s">
        <v>40</v>
      </c>
      <c r="D52" s="379">
        <v>32</v>
      </c>
      <c r="E52" s="388"/>
      <c r="F52" s="388"/>
      <c r="G52" s="388"/>
      <c r="H52" s="388"/>
      <c r="I52" s="388"/>
      <c r="J52" s="370">
        <v>55</v>
      </c>
      <c r="K52" s="261"/>
      <c r="L52" s="315">
        <f>D52</f>
        <v>32</v>
      </c>
      <c r="M52" s="316"/>
      <c r="N52" s="317"/>
      <c r="O52" s="316"/>
      <c r="P52" s="318"/>
    </row>
    <row r="53" spans="1:16" s="242" customFormat="1" ht="15" customHeight="1" x14ac:dyDescent="0.25">
      <c r="A53" s="263">
        <v>5</v>
      </c>
      <c r="B53" s="283">
        <v>40080</v>
      </c>
      <c r="C53" s="259" t="s">
        <v>96</v>
      </c>
      <c r="D53" s="351">
        <v>10</v>
      </c>
      <c r="E53" s="357"/>
      <c r="F53" s="357"/>
      <c r="G53" s="357"/>
      <c r="H53" s="357"/>
      <c r="I53" s="357"/>
      <c r="J53" s="370">
        <v>58.3</v>
      </c>
      <c r="K53" s="261"/>
      <c r="L53" s="315">
        <f>D53</f>
        <v>10</v>
      </c>
      <c r="M53" s="316"/>
      <c r="N53" s="317"/>
      <c r="O53" s="316"/>
      <c r="P53" s="318"/>
    </row>
    <row r="54" spans="1:16" s="242" customFormat="1" ht="15" customHeight="1" x14ac:dyDescent="0.25">
      <c r="A54" s="263">
        <v>6</v>
      </c>
      <c r="B54" s="283">
        <v>40100</v>
      </c>
      <c r="C54" s="259" t="s">
        <v>42</v>
      </c>
      <c r="D54" s="351">
        <v>13</v>
      </c>
      <c r="E54" s="357"/>
      <c r="F54" s="357"/>
      <c r="G54" s="357"/>
      <c r="H54" s="357"/>
      <c r="I54" s="357"/>
      <c r="J54" s="370">
        <v>63.77</v>
      </c>
      <c r="K54" s="261"/>
      <c r="L54" s="315">
        <f>D54</f>
        <v>13</v>
      </c>
      <c r="M54" s="316"/>
      <c r="N54" s="317"/>
      <c r="O54" s="316"/>
      <c r="P54" s="318"/>
    </row>
    <row r="55" spans="1:16" s="242" customFormat="1" ht="15" customHeight="1" x14ac:dyDescent="0.25">
      <c r="A55" s="263">
        <v>7</v>
      </c>
      <c r="B55" s="283">
        <v>40020</v>
      </c>
      <c r="C55" s="259" t="s">
        <v>110</v>
      </c>
      <c r="D55" s="379">
        <v>6</v>
      </c>
      <c r="E55" s="388"/>
      <c r="F55" s="388"/>
      <c r="G55" s="388"/>
      <c r="H55" s="388"/>
      <c r="I55" s="388"/>
      <c r="J55" s="370">
        <v>45.8</v>
      </c>
      <c r="K55" s="261"/>
      <c r="L55" s="315">
        <f>D55</f>
        <v>6</v>
      </c>
      <c r="M55" s="316"/>
      <c r="N55" s="317"/>
      <c r="O55" s="333"/>
      <c r="P55" s="318"/>
    </row>
    <row r="56" spans="1:16" s="242" customFormat="1" ht="15" customHeight="1" x14ac:dyDescent="0.25">
      <c r="A56" s="263">
        <v>8</v>
      </c>
      <c r="B56" s="283">
        <v>40031</v>
      </c>
      <c r="C56" s="259" t="s">
        <v>113</v>
      </c>
      <c r="D56" s="379">
        <v>1</v>
      </c>
      <c r="E56" s="388"/>
      <c r="F56" s="388"/>
      <c r="G56" s="388">
        <v>100</v>
      </c>
      <c r="H56" s="388"/>
      <c r="I56" s="388"/>
      <c r="J56" s="370">
        <v>62</v>
      </c>
      <c r="K56" s="261"/>
      <c r="L56" s="315">
        <f>D56</f>
        <v>1</v>
      </c>
      <c r="M56" s="316">
        <f t="shared" si="7"/>
        <v>1</v>
      </c>
      <c r="N56" s="317">
        <f t="shared" si="1"/>
        <v>100</v>
      </c>
      <c r="O56" s="316">
        <f t="shared" si="8"/>
        <v>0</v>
      </c>
      <c r="P56" s="318">
        <f>E56</f>
        <v>0</v>
      </c>
    </row>
    <row r="57" spans="1:16" s="242" customFormat="1" ht="15" customHeight="1" x14ac:dyDescent="0.25">
      <c r="A57" s="263">
        <v>9</v>
      </c>
      <c r="B57" s="283">
        <v>40210</v>
      </c>
      <c r="C57" s="259" t="s">
        <v>44</v>
      </c>
      <c r="D57" s="351">
        <v>1</v>
      </c>
      <c r="E57" s="357"/>
      <c r="F57" s="357">
        <v>100</v>
      </c>
      <c r="G57" s="357"/>
      <c r="H57" s="357"/>
      <c r="I57" s="388"/>
      <c r="J57" s="370">
        <v>58</v>
      </c>
      <c r="K57" s="261"/>
      <c r="L57" s="315">
        <f>D57</f>
        <v>1</v>
      </c>
      <c r="M57" s="316">
        <f t="shared" si="4"/>
        <v>0</v>
      </c>
      <c r="N57" s="317">
        <f t="shared" si="1"/>
        <v>0</v>
      </c>
      <c r="O57" s="333">
        <f t="shared" si="3"/>
        <v>0</v>
      </c>
      <c r="P57" s="318">
        <f>E57</f>
        <v>0</v>
      </c>
    </row>
    <row r="58" spans="1:16" s="242" customFormat="1" ht="15" customHeight="1" x14ac:dyDescent="0.25">
      <c r="A58" s="263">
        <v>10</v>
      </c>
      <c r="B58" s="283">
        <v>40300</v>
      </c>
      <c r="C58" s="259" t="s">
        <v>45</v>
      </c>
      <c r="D58" s="351">
        <v>1</v>
      </c>
      <c r="E58" s="357"/>
      <c r="F58" s="357">
        <v>100</v>
      </c>
      <c r="G58" s="357"/>
      <c r="H58" s="357"/>
      <c r="I58" s="388"/>
      <c r="J58" s="370">
        <v>36</v>
      </c>
      <c r="K58" s="261"/>
      <c r="L58" s="315">
        <f>D58</f>
        <v>1</v>
      </c>
      <c r="M58" s="316">
        <f t="shared" si="4"/>
        <v>0</v>
      </c>
      <c r="N58" s="317">
        <f t="shared" si="1"/>
        <v>0</v>
      </c>
      <c r="O58" s="316">
        <f t="shared" si="3"/>
        <v>0</v>
      </c>
      <c r="P58" s="318">
        <f>E58</f>
        <v>0</v>
      </c>
    </row>
    <row r="59" spans="1:16" s="242" customFormat="1" ht="15" customHeight="1" x14ac:dyDescent="0.25">
      <c r="A59" s="263">
        <v>11</v>
      </c>
      <c r="B59" s="283">
        <v>40360</v>
      </c>
      <c r="C59" s="259" t="s">
        <v>46</v>
      </c>
      <c r="D59" s="379">
        <v>4</v>
      </c>
      <c r="E59" s="388"/>
      <c r="F59" s="388"/>
      <c r="G59" s="388"/>
      <c r="H59" s="388"/>
      <c r="I59" s="388"/>
      <c r="J59" s="370">
        <v>49</v>
      </c>
      <c r="K59" s="261"/>
      <c r="L59" s="315">
        <f>D59</f>
        <v>4</v>
      </c>
      <c r="M59" s="316"/>
      <c r="N59" s="317"/>
      <c r="O59" s="316"/>
      <c r="P59" s="318"/>
    </row>
    <row r="60" spans="1:16" s="242" customFormat="1" ht="15" customHeight="1" x14ac:dyDescent="0.25">
      <c r="A60" s="263">
        <v>12</v>
      </c>
      <c r="B60" s="283">
        <v>40390</v>
      </c>
      <c r="C60" s="259" t="s">
        <v>47</v>
      </c>
      <c r="D60" s="379"/>
      <c r="E60" s="388"/>
      <c r="F60" s="388"/>
      <c r="G60" s="388"/>
      <c r="H60" s="388"/>
      <c r="I60" s="388"/>
      <c r="J60" s="370"/>
      <c r="K60" s="261"/>
      <c r="L60" s="315"/>
      <c r="M60" s="316"/>
      <c r="N60" s="317"/>
      <c r="O60" s="316"/>
      <c r="P60" s="318"/>
    </row>
    <row r="61" spans="1:16" s="242" customFormat="1" ht="15" customHeight="1" x14ac:dyDescent="0.25">
      <c r="A61" s="263">
        <v>13</v>
      </c>
      <c r="B61" s="283">
        <v>40720</v>
      </c>
      <c r="C61" s="259" t="s">
        <v>109</v>
      </c>
      <c r="D61" s="379">
        <v>17</v>
      </c>
      <c r="E61" s="388"/>
      <c r="F61" s="388"/>
      <c r="G61" s="388"/>
      <c r="H61" s="388"/>
      <c r="I61" s="388"/>
      <c r="J61" s="370">
        <v>65</v>
      </c>
      <c r="K61" s="261"/>
      <c r="L61" s="315">
        <f>D61</f>
        <v>17</v>
      </c>
      <c r="M61" s="316"/>
      <c r="N61" s="317"/>
      <c r="O61" s="316"/>
      <c r="P61" s="318"/>
    </row>
    <row r="62" spans="1:16" s="242" customFormat="1" ht="15" customHeight="1" x14ac:dyDescent="0.25">
      <c r="A62" s="263">
        <v>14</v>
      </c>
      <c r="B62" s="283">
        <v>40730</v>
      </c>
      <c r="C62" s="259" t="s">
        <v>49</v>
      </c>
      <c r="D62" s="351"/>
      <c r="E62" s="357"/>
      <c r="F62" s="357"/>
      <c r="G62" s="357"/>
      <c r="H62" s="388"/>
      <c r="I62" s="388"/>
      <c r="J62" s="370"/>
      <c r="K62" s="261"/>
      <c r="L62" s="315"/>
      <c r="M62" s="316"/>
      <c r="N62" s="317"/>
      <c r="O62" s="333"/>
      <c r="P62" s="318"/>
    </row>
    <row r="63" spans="1:16" s="242" customFormat="1" ht="15" customHeight="1" x14ac:dyDescent="0.25">
      <c r="A63" s="263">
        <v>15</v>
      </c>
      <c r="B63" s="283">
        <v>40820</v>
      </c>
      <c r="C63" s="259" t="s">
        <v>50</v>
      </c>
      <c r="D63" s="379">
        <v>4</v>
      </c>
      <c r="E63" s="388"/>
      <c r="F63" s="388"/>
      <c r="G63" s="388"/>
      <c r="H63" s="388"/>
      <c r="I63" s="388"/>
      <c r="J63" s="370">
        <v>64</v>
      </c>
      <c r="K63" s="261"/>
      <c r="L63" s="315">
        <f>D63</f>
        <v>4</v>
      </c>
      <c r="M63" s="316"/>
      <c r="N63" s="317"/>
      <c r="O63" s="333"/>
      <c r="P63" s="318"/>
    </row>
    <row r="64" spans="1:16" s="242" customFormat="1" ht="15" customHeight="1" x14ac:dyDescent="0.25">
      <c r="A64" s="263">
        <v>16</v>
      </c>
      <c r="B64" s="283">
        <v>40840</v>
      </c>
      <c r="C64" s="259" t="s">
        <v>51</v>
      </c>
      <c r="D64" s="351">
        <v>5</v>
      </c>
      <c r="E64" s="357"/>
      <c r="F64" s="364"/>
      <c r="G64" s="358"/>
      <c r="H64" s="397"/>
      <c r="I64" s="397"/>
      <c r="J64" s="370">
        <v>48</v>
      </c>
      <c r="K64" s="261"/>
      <c r="L64" s="315">
        <f>D64</f>
        <v>5</v>
      </c>
      <c r="M64" s="316"/>
      <c r="N64" s="317"/>
      <c r="O64" s="333"/>
      <c r="P64" s="318"/>
    </row>
    <row r="65" spans="1:16" s="242" customFormat="1" ht="15" customHeight="1" x14ac:dyDescent="0.25">
      <c r="A65" s="263">
        <v>17</v>
      </c>
      <c r="B65" s="283">
        <v>40950</v>
      </c>
      <c r="C65" s="259" t="s">
        <v>52</v>
      </c>
      <c r="D65" s="351">
        <v>1</v>
      </c>
      <c r="E65" s="357"/>
      <c r="F65" s="357">
        <v>100</v>
      </c>
      <c r="G65" s="357"/>
      <c r="H65" s="357"/>
      <c r="I65" s="397"/>
      <c r="J65" s="370">
        <v>36</v>
      </c>
      <c r="K65" s="261"/>
      <c r="L65" s="315">
        <f>D65</f>
        <v>1</v>
      </c>
      <c r="M65" s="316">
        <f t="shared" si="4"/>
        <v>0</v>
      </c>
      <c r="N65" s="317">
        <f t="shared" si="1"/>
        <v>0</v>
      </c>
      <c r="O65" s="333">
        <f t="shared" si="3"/>
        <v>0</v>
      </c>
      <c r="P65" s="318">
        <f>E65</f>
        <v>0</v>
      </c>
    </row>
    <row r="66" spans="1:16" s="242" customFormat="1" ht="15" customHeight="1" x14ac:dyDescent="0.25">
      <c r="A66" s="263">
        <v>18</v>
      </c>
      <c r="B66" s="285">
        <v>40990</v>
      </c>
      <c r="C66" s="262" t="s">
        <v>53</v>
      </c>
      <c r="D66" s="351">
        <v>9</v>
      </c>
      <c r="E66" s="357"/>
      <c r="F66" s="357"/>
      <c r="G66" s="357"/>
      <c r="H66" s="357"/>
      <c r="I66" s="357"/>
      <c r="J66" s="373">
        <v>59.44</v>
      </c>
      <c r="K66" s="261"/>
      <c r="L66" s="315">
        <f>D66</f>
        <v>9</v>
      </c>
      <c r="M66" s="316"/>
      <c r="N66" s="317"/>
      <c r="O66" s="333"/>
      <c r="P66" s="318"/>
    </row>
    <row r="67" spans="1:16" s="242" customFormat="1" ht="15" customHeight="1" thickBot="1" x14ac:dyDescent="0.3">
      <c r="A67" s="264">
        <v>19</v>
      </c>
      <c r="B67" s="283">
        <v>40133</v>
      </c>
      <c r="C67" s="259" t="s">
        <v>43</v>
      </c>
      <c r="D67" s="351">
        <v>1</v>
      </c>
      <c r="E67" s="357"/>
      <c r="F67" s="357">
        <v>100</v>
      </c>
      <c r="G67" s="357"/>
      <c r="H67" s="357"/>
      <c r="I67" s="357"/>
      <c r="J67" s="370">
        <v>58</v>
      </c>
      <c r="K67" s="261"/>
      <c r="L67" s="319">
        <f>D67</f>
        <v>1</v>
      </c>
      <c r="M67" s="320">
        <f t="shared" si="4"/>
        <v>0</v>
      </c>
      <c r="N67" s="321">
        <f t="shared" si="1"/>
        <v>0</v>
      </c>
      <c r="O67" s="346">
        <f t="shared" si="3"/>
        <v>0</v>
      </c>
      <c r="P67" s="322">
        <f>E67</f>
        <v>0</v>
      </c>
    </row>
    <row r="68" spans="1:16" s="242" customFormat="1" ht="15" customHeight="1" thickBot="1" x14ac:dyDescent="0.3">
      <c r="A68" s="273"/>
      <c r="B68" s="286"/>
      <c r="C68" s="275" t="s">
        <v>105</v>
      </c>
      <c r="D68" s="274">
        <f>SUM(D69:D82)</f>
        <v>97</v>
      </c>
      <c r="E68" s="366">
        <v>0</v>
      </c>
      <c r="F68" s="366">
        <v>96.91</v>
      </c>
      <c r="G68" s="366">
        <v>13.4</v>
      </c>
      <c r="H68" s="366">
        <v>0</v>
      </c>
      <c r="I68" s="366">
        <v>0</v>
      </c>
      <c r="J68" s="367">
        <f>AVERAGE(J69:J82)</f>
        <v>52.242307692307691</v>
      </c>
      <c r="K68" s="261"/>
      <c r="L68" s="329">
        <f>D68</f>
        <v>97</v>
      </c>
      <c r="M68" s="330">
        <f>SUM(M69:M82)</f>
        <v>0</v>
      </c>
      <c r="N68" s="331">
        <f t="shared" si="1"/>
        <v>13.4</v>
      </c>
      <c r="O68" s="362">
        <f t="shared" si="3"/>
        <v>0</v>
      </c>
      <c r="P68" s="332">
        <f>E68</f>
        <v>0</v>
      </c>
    </row>
    <row r="69" spans="1:16" s="242" customFormat="1" ht="15" customHeight="1" x14ac:dyDescent="0.25">
      <c r="A69" s="257">
        <v>1</v>
      </c>
      <c r="B69" s="283">
        <v>50040</v>
      </c>
      <c r="C69" s="259" t="s">
        <v>54</v>
      </c>
      <c r="D69" s="351">
        <v>9</v>
      </c>
      <c r="E69" s="357"/>
      <c r="F69" s="357"/>
      <c r="G69" s="357"/>
      <c r="H69" s="357"/>
      <c r="I69" s="357"/>
      <c r="J69" s="370">
        <v>57</v>
      </c>
      <c r="K69" s="261"/>
      <c r="L69" s="311">
        <f>D69</f>
        <v>9</v>
      </c>
      <c r="M69" s="312"/>
      <c r="N69" s="313"/>
      <c r="O69" s="361"/>
      <c r="P69" s="314"/>
    </row>
    <row r="70" spans="1:16" s="242" customFormat="1" ht="15" customHeight="1" x14ac:dyDescent="0.25">
      <c r="A70" s="252">
        <v>2</v>
      </c>
      <c r="B70" s="283">
        <v>50003</v>
      </c>
      <c r="C70" s="259" t="s">
        <v>97</v>
      </c>
      <c r="D70" s="351">
        <v>23</v>
      </c>
      <c r="E70" s="357"/>
      <c r="F70" s="357"/>
      <c r="G70" s="357"/>
      <c r="H70" s="357"/>
      <c r="I70" s="397"/>
      <c r="J70" s="370">
        <v>52</v>
      </c>
      <c r="K70" s="261"/>
      <c r="L70" s="315">
        <f>D70</f>
        <v>23</v>
      </c>
      <c r="M70" s="316"/>
      <c r="N70" s="317"/>
      <c r="O70" s="316"/>
      <c r="P70" s="318"/>
    </row>
    <row r="71" spans="1:16" s="242" customFormat="1" ht="15" customHeight="1" x14ac:dyDescent="0.25">
      <c r="A71" s="252">
        <v>3</v>
      </c>
      <c r="B71" s="283">
        <v>50060</v>
      </c>
      <c r="C71" s="259" t="s">
        <v>56</v>
      </c>
      <c r="D71" s="379">
        <v>4</v>
      </c>
      <c r="E71" s="388"/>
      <c r="F71" s="388"/>
      <c r="G71" s="388"/>
      <c r="H71" s="388"/>
      <c r="I71" s="388"/>
      <c r="J71" s="370">
        <v>62</v>
      </c>
      <c r="K71" s="261"/>
      <c r="L71" s="315">
        <f>D71</f>
        <v>4</v>
      </c>
      <c r="M71" s="316"/>
      <c r="N71" s="317"/>
      <c r="O71" s="316"/>
      <c r="P71" s="318"/>
    </row>
    <row r="72" spans="1:16" s="242" customFormat="1" ht="15" customHeight="1" x14ac:dyDescent="0.25">
      <c r="A72" s="252">
        <v>4</v>
      </c>
      <c r="B72" s="289">
        <v>50170</v>
      </c>
      <c r="C72" s="259" t="s">
        <v>57</v>
      </c>
      <c r="D72" s="379">
        <v>5</v>
      </c>
      <c r="E72" s="388"/>
      <c r="F72" s="388"/>
      <c r="G72" s="388"/>
      <c r="H72" s="388"/>
      <c r="I72" s="388"/>
      <c r="J72" s="370">
        <v>48</v>
      </c>
      <c r="K72" s="261"/>
      <c r="L72" s="315">
        <f>D72</f>
        <v>5</v>
      </c>
      <c r="M72" s="316"/>
      <c r="N72" s="317"/>
      <c r="O72" s="333"/>
      <c r="P72" s="318"/>
    </row>
    <row r="73" spans="1:16" s="242" customFormat="1" ht="15" customHeight="1" x14ac:dyDescent="0.25">
      <c r="A73" s="252">
        <v>5</v>
      </c>
      <c r="B73" s="283">
        <v>50230</v>
      </c>
      <c r="C73" s="259" t="s">
        <v>58</v>
      </c>
      <c r="D73" s="351">
        <v>10</v>
      </c>
      <c r="E73" s="357"/>
      <c r="F73" s="357"/>
      <c r="G73" s="357"/>
      <c r="H73" s="357"/>
      <c r="I73" s="388"/>
      <c r="J73" s="370">
        <v>51.9</v>
      </c>
      <c r="K73" s="261"/>
      <c r="L73" s="315">
        <f>D73</f>
        <v>10</v>
      </c>
      <c r="M73" s="316"/>
      <c r="N73" s="317"/>
      <c r="O73" s="316"/>
      <c r="P73" s="318"/>
    </row>
    <row r="74" spans="1:16" s="242" customFormat="1" ht="15" customHeight="1" x14ac:dyDescent="0.25">
      <c r="A74" s="252">
        <v>6</v>
      </c>
      <c r="B74" s="283">
        <v>50340</v>
      </c>
      <c r="C74" s="259" t="s">
        <v>59</v>
      </c>
      <c r="D74" s="379">
        <v>8</v>
      </c>
      <c r="E74" s="388"/>
      <c r="F74" s="388"/>
      <c r="G74" s="388"/>
      <c r="H74" s="388"/>
      <c r="I74" s="388"/>
      <c r="J74" s="370">
        <v>44</v>
      </c>
      <c r="K74" s="261"/>
      <c r="L74" s="315">
        <f>D74</f>
        <v>8</v>
      </c>
      <c r="M74" s="316"/>
      <c r="N74" s="317"/>
      <c r="O74" s="316"/>
      <c r="P74" s="318"/>
    </row>
    <row r="75" spans="1:16" s="242" customFormat="1" ht="15" customHeight="1" x14ac:dyDescent="0.25">
      <c r="A75" s="252">
        <v>7</v>
      </c>
      <c r="B75" s="283">
        <v>50420</v>
      </c>
      <c r="C75" s="259" t="s">
        <v>60</v>
      </c>
      <c r="D75" s="379">
        <v>4</v>
      </c>
      <c r="E75" s="388"/>
      <c r="F75" s="388"/>
      <c r="G75" s="388"/>
      <c r="H75" s="388"/>
      <c r="I75" s="388"/>
      <c r="J75" s="370">
        <v>59</v>
      </c>
      <c r="K75" s="261"/>
      <c r="L75" s="315">
        <f>D75</f>
        <v>4</v>
      </c>
      <c r="M75" s="316"/>
      <c r="N75" s="317"/>
      <c r="O75" s="316"/>
      <c r="P75" s="318"/>
    </row>
    <row r="76" spans="1:16" s="242" customFormat="1" ht="15" customHeight="1" x14ac:dyDescent="0.25">
      <c r="A76" s="252">
        <v>8</v>
      </c>
      <c r="B76" s="283">
        <v>50450</v>
      </c>
      <c r="C76" s="259" t="s">
        <v>61</v>
      </c>
      <c r="D76" s="396">
        <v>12</v>
      </c>
      <c r="E76" s="398"/>
      <c r="F76" s="398"/>
      <c r="G76" s="398"/>
      <c r="H76" s="398"/>
      <c r="I76" s="397"/>
      <c r="J76" s="370">
        <v>53</v>
      </c>
      <c r="K76" s="261"/>
      <c r="L76" s="315">
        <f>D76</f>
        <v>12</v>
      </c>
      <c r="M76" s="316"/>
      <c r="N76" s="317"/>
      <c r="O76" s="316"/>
      <c r="P76" s="318"/>
    </row>
    <row r="77" spans="1:16" s="242" customFormat="1" ht="15" customHeight="1" x14ac:dyDescent="0.25">
      <c r="A77" s="252">
        <v>9</v>
      </c>
      <c r="B77" s="283">
        <v>50620</v>
      </c>
      <c r="C77" s="259" t="s">
        <v>62</v>
      </c>
      <c r="D77" s="396">
        <v>2</v>
      </c>
      <c r="E77" s="398"/>
      <c r="F77" s="398">
        <v>100</v>
      </c>
      <c r="G77" s="398"/>
      <c r="H77" s="398"/>
      <c r="I77" s="398"/>
      <c r="J77" s="370">
        <v>47</v>
      </c>
      <c r="K77" s="261"/>
      <c r="L77" s="315">
        <f>D77</f>
        <v>2</v>
      </c>
      <c r="M77" s="316">
        <f t="shared" ref="M73:M123" si="9">N77*L77/100</f>
        <v>0</v>
      </c>
      <c r="N77" s="317">
        <f t="shared" ref="N71:N123" si="10">G77+H77+I77</f>
        <v>0</v>
      </c>
      <c r="O77" s="316">
        <f t="shared" ref="O73:O79" si="11">P77*L77/100</f>
        <v>0</v>
      </c>
      <c r="P77" s="318">
        <f>E77</f>
        <v>0</v>
      </c>
    </row>
    <row r="78" spans="1:16" s="242" customFormat="1" ht="15" customHeight="1" x14ac:dyDescent="0.25">
      <c r="A78" s="252">
        <v>10</v>
      </c>
      <c r="B78" s="283">
        <v>50760</v>
      </c>
      <c r="C78" s="259" t="s">
        <v>63</v>
      </c>
      <c r="D78" s="396">
        <v>2</v>
      </c>
      <c r="E78" s="398"/>
      <c r="F78" s="398">
        <v>100</v>
      </c>
      <c r="G78" s="398"/>
      <c r="H78" s="398"/>
      <c r="I78" s="397"/>
      <c r="J78" s="370">
        <v>49.5</v>
      </c>
      <c r="K78" s="261"/>
      <c r="L78" s="315">
        <f>D78</f>
        <v>2</v>
      </c>
      <c r="M78" s="316">
        <f t="shared" si="9"/>
        <v>0</v>
      </c>
      <c r="N78" s="317">
        <f t="shared" si="10"/>
        <v>0</v>
      </c>
      <c r="O78" s="333">
        <f t="shared" si="11"/>
        <v>0</v>
      </c>
      <c r="P78" s="318">
        <f>E78</f>
        <v>0</v>
      </c>
    </row>
    <row r="79" spans="1:16" s="242" customFormat="1" ht="15" customHeight="1" x14ac:dyDescent="0.25">
      <c r="A79" s="252">
        <v>11</v>
      </c>
      <c r="B79" s="283">
        <v>50780</v>
      </c>
      <c r="C79" s="259" t="s">
        <v>64</v>
      </c>
      <c r="D79" s="379">
        <v>3</v>
      </c>
      <c r="E79" s="388"/>
      <c r="F79" s="388"/>
      <c r="G79" s="388"/>
      <c r="H79" s="388"/>
      <c r="I79" s="388"/>
      <c r="J79" s="370">
        <v>52</v>
      </c>
      <c r="K79" s="261"/>
      <c r="L79" s="315">
        <f>D79</f>
        <v>3</v>
      </c>
      <c r="M79" s="316"/>
      <c r="N79" s="317"/>
      <c r="O79" s="333"/>
      <c r="P79" s="318"/>
    </row>
    <row r="80" spans="1:16" s="242" customFormat="1" ht="15" customHeight="1" x14ac:dyDescent="0.25">
      <c r="A80" s="252">
        <v>12</v>
      </c>
      <c r="B80" s="283">
        <v>50930</v>
      </c>
      <c r="C80" s="259" t="s">
        <v>65</v>
      </c>
      <c r="D80" s="379">
        <v>7</v>
      </c>
      <c r="E80" s="388"/>
      <c r="F80" s="388"/>
      <c r="G80" s="388"/>
      <c r="H80" s="388"/>
      <c r="I80" s="388"/>
      <c r="J80" s="370">
        <v>48</v>
      </c>
      <c r="K80" s="261"/>
      <c r="L80" s="315">
        <f>D80</f>
        <v>7</v>
      </c>
      <c r="M80" s="316"/>
      <c r="N80" s="317"/>
      <c r="O80" s="316"/>
      <c r="P80" s="318"/>
    </row>
    <row r="81" spans="1:16" s="242" customFormat="1" ht="15" customHeight="1" x14ac:dyDescent="0.25">
      <c r="A81" s="256">
        <v>13</v>
      </c>
      <c r="B81" s="285">
        <v>51370</v>
      </c>
      <c r="C81" s="262" t="s">
        <v>66</v>
      </c>
      <c r="D81" s="379">
        <v>8</v>
      </c>
      <c r="E81" s="388"/>
      <c r="F81" s="388"/>
      <c r="G81" s="388"/>
      <c r="H81" s="388"/>
      <c r="I81" s="388"/>
      <c r="J81" s="373">
        <v>55.75</v>
      </c>
      <c r="K81" s="261"/>
      <c r="L81" s="315">
        <f>D81</f>
        <v>8</v>
      </c>
      <c r="M81" s="316"/>
      <c r="N81" s="317"/>
      <c r="O81" s="316"/>
      <c r="P81" s="318"/>
    </row>
    <row r="82" spans="1:16" s="242" customFormat="1" ht="15" customHeight="1" thickBot="1" x14ac:dyDescent="0.3">
      <c r="A82" s="256">
        <v>14</v>
      </c>
      <c r="B82" s="285">
        <v>51580</v>
      </c>
      <c r="C82" s="262" t="s">
        <v>124</v>
      </c>
      <c r="D82" s="339"/>
      <c r="E82" s="383"/>
      <c r="F82" s="383"/>
      <c r="G82" s="383"/>
      <c r="H82" s="383"/>
      <c r="I82" s="384"/>
      <c r="J82" s="373"/>
      <c r="K82" s="261"/>
      <c r="L82" s="319"/>
      <c r="M82" s="320"/>
      <c r="N82" s="321"/>
      <c r="O82" s="320"/>
      <c r="P82" s="322"/>
    </row>
    <row r="83" spans="1:16" s="242" customFormat="1" ht="15" customHeight="1" thickBot="1" x14ac:dyDescent="0.3">
      <c r="A83" s="273"/>
      <c r="B83" s="286"/>
      <c r="C83" s="275" t="s">
        <v>106</v>
      </c>
      <c r="D83" s="274">
        <f>SUM(D84:D114)</f>
        <v>322</v>
      </c>
      <c r="E83" s="366">
        <v>4.97</v>
      </c>
      <c r="F83" s="366">
        <v>72.05</v>
      </c>
      <c r="G83" s="366">
        <v>16.77</v>
      </c>
      <c r="H83" s="366">
        <v>6.83</v>
      </c>
      <c r="I83" s="366">
        <v>0.31</v>
      </c>
      <c r="J83" s="367">
        <f>AVERAGE(J84:J114)</f>
        <v>51.292692307692313</v>
      </c>
      <c r="K83" s="261"/>
      <c r="L83" s="329">
        <f>D83</f>
        <v>322</v>
      </c>
      <c r="M83" s="330">
        <f>SUM(M84:M114)</f>
        <v>6.0016000000000007</v>
      </c>
      <c r="N83" s="331">
        <f t="shared" si="10"/>
        <v>23.91</v>
      </c>
      <c r="O83" s="330">
        <f t="shared" ref="O83" si="12">P83*L83/100</f>
        <v>16.003399999999999</v>
      </c>
      <c r="P83" s="332">
        <f>E83</f>
        <v>4.97</v>
      </c>
    </row>
    <row r="84" spans="1:16" s="242" customFormat="1" ht="15" customHeight="1" x14ac:dyDescent="0.25">
      <c r="A84" s="294">
        <v>1</v>
      </c>
      <c r="B84" s="288">
        <v>60010</v>
      </c>
      <c r="C84" s="259" t="s">
        <v>68</v>
      </c>
      <c r="D84" s="351">
        <v>15</v>
      </c>
      <c r="E84" s="357"/>
      <c r="F84" s="357"/>
      <c r="G84" s="357"/>
      <c r="H84" s="357"/>
      <c r="I84" s="357"/>
      <c r="J84" s="370">
        <v>47</v>
      </c>
      <c r="K84" s="261"/>
      <c r="L84" s="311">
        <f>D84</f>
        <v>15</v>
      </c>
      <c r="M84" s="312"/>
      <c r="N84" s="313"/>
      <c r="O84" s="312"/>
      <c r="P84" s="314"/>
    </row>
    <row r="85" spans="1:16" s="242" customFormat="1" ht="15" customHeight="1" x14ac:dyDescent="0.25">
      <c r="A85" s="263">
        <v>2</v>
      </c>
      <c r="B85" s="283">
        <v>60020</v>
      </c>
      <c r="C85" s="259" t="s">
        <v>69</v>
      </c>
      <c r="D85" s="379"/>
      <c r="E85" s="388"/>
      <c r="F85" s="388"/>
      <c r="G85" s="388"/>
      <c r="H85" s="388"/>
      <c r="I85" s="388"/>
      <c r="J85" s="370"/>
      <c r="K85" s="261"/>
      <c r="L85" s="315"/>
      <c r="M85" s="316"/>
      <c r="N85" s="317"/>
      <c r="O85" s="333"/>
      <c r="P85" s="318"/>
    </row>
    <row r="86" spans="1:16" s="242" customFormat="1" ht="15" customHeight="1" x14ac:dyDescent="0.25">
      <c r="A86" s="263">
        <v>3</v>
      </c>
      <c r="B86" s="283">
        <v>60050</v>
      </c>
      <c r="C86" s="259" t="s">
        <v>70</v>
      </c>
      <c r="D86" s="379">
        <v>16</v>
      </c>
      <c r="E86" s="388"/>
      <c r="F86" s="388"/>
      <c r="G86" s="388"/>
      <c r="H86" s="388"/>
      <c r="I86" s="388"/>
      <c r="J86" s="370">
        <v>61</v>
      </c>
      <c r="K86" s="261"/>
      <c r="L86" s="315">
        <f>D86</f>
        <v>16</v>
      </c>
      <c r="M86" s="316"/>
      <c r="N86" s="317"/>
      <c r="O86" s="316"/>
      <c r="P86" s="318"/>
    </row>
    <row r="87" spans="1:16" s="242" customFormat="1" ht="15" customHeight="1" x14ac:dyDescent="0.25">
      <c r="A87" s="263">
        <v>4</v>
      </c>
      <c r="B87" s="283">
        <v>60070</v>
      </c>
      <c r="C87" s="259" t="s">
        <v>71</v>
      </c>
      <c r="D87" s="379">
        <v>22</v>
      </c>
      <c r="E87" s="388"/>
      <c r="F87" s="388">
        <v>72.73</v>
      </c>
      <c r="G87" s="388">
        <v>18.18</v>
      </c>
      <c r="H87" s="388">
        <v>4.55</v>
      </c>
      <c r="I87" s="388">
        <v>4.55</v>
      </c>
      <c r="J87" s="370">
        <v>55.16</v>
      </c>
      <c r="K87" s="261"/>
      <c r="L87" s="315">
        <f>D87</f>
        <v>22</v>
      </c>
      <c r="M87" s="316">
        <f t="shared" ref="M86:M89" si="13">N87*L87/100</f>
        <v>6.0016000000000007</v>
      </c>
      <c r="N87" s="317">
        <f t="shared" si="10"/>
        <v>27.28</v>
      </c>
      <c r="O87" s="316">
        <f t="shared" ref="O86:O89" si="14">P87*L87/100</f>
        <v>0</v>
      </c>
      <c r="P87" s="318">
        <f>E87</f>
        <v>0</v>
      </c>
    </row>
    <row r="88" spans="1:16" s="242" customFormat="1" ht="15" customHeight="1" x14ac:dyDescent="0.25">
      <c r="A88" s="263">
        <v>5</v>
      </c>
      <c r="B88" s="283">
        <v>60180</v>
      </c>
      <c r="C88" s="259" t="s">
        <v>72</v>
      </c>
      <c r="D88" s="379">
        <v>8</v>
      </c>
      <c r="E88" s="388"/>
      <c r="F88" s="388"/>
      <c r="G88" s="388"/>
      <c r="H88" s="388"/>
      <c r="I88" s="388"/>
      <c r="J88" s="370">
        <v>46</v>
      </c>
      <c r="K88" s="261"/>
      <c r="L88" s="315">
        <f>D88</f>
        <v>8</v>
      </c>
      <c r="M88" s="316"/>
      <c r="N88" s="317"/>
      <c r="O88" s="316"/>
      <c r="P88" s="318"/>
    </row>
    <row r="89" spans="1:16" s="242" customFormat="1" ht="15" customHeight="1" x14ac:dyDescent="0.25">
      <c r="A89" s="263">
        <v>6</v>
      </c>
      <c r="B89" s="283">
        <v>60240</v>
      </c>
      <c r="C89" s="259" t="s">
        <v>73</v>
      </c>
      <c r="D89" s="379">
        <v>21</v>
      </c>
      <c r="E89" s="388"/>
      <c r="F89" s="388"/>
      <c r="G89" s="388"/>
      <c r="H89" s="388"/>
      <c r="I89" s="388"/>
      <c r="J89" s="370">
        <v>58</v>
      </c>
      <c r="K89" s="261"/>
      <c r="L89" s="315">
        <f>D89</f>
        <v>21</v>
      </c>
      <c r="M89" s="316"/>
      <c r="N89" s="317"/>
      <c r="O89" s="333"/>
      <c r="P89" s="318"/>
    </row>
    <row r="90" spans="1:16" s="242" customFormat="1" ht="15" customHeight="1" x14ac:dyDescent="0.25">
      <c r="A90" s="263">
        <v>7</v>
      </c>
      <c r="B90" s="283">
        <v>60560</v>
      </c>
      <c r="C90" s="259" t="s">
        <v>74</v>
      </c>
      <c r="D90" s="396"/>
      <c r="E90" s="398"/>
      <c r="F90" s="398"/>
      <c r="G90" s="398"/>
      <c r="H90" s="398"/>
      <c r="I90" s="398"/>
      <c r="J90" s="370"/>
      <c r="K90" s="261"/>
      <c r="L90" s="315"/>
      <c r="M90" s="316"/>
      <c r="N90" s="317"/>
      <c r="O90" s="316"/>
      <c r="P90" s="318"/>
    </row>
    <row r="91" spans="1:16" s="242" customFormat="1" ht="15" customHeight="1" x14ac:dyDescent="0.25">
      <c r="A91" s="263">
        <v>8</v>
      </c>
      <c r="B91" s="283">
        <v>60660</v>
      </c>
      <c r="C91" s="259" t="s">
        <v>75</v>
      </c>
      <c r="D91" s="396">
        <v>4</v>
      </c>
      <c r="E91" s="398"/>
      <c r="F91" s="398"/>
      <c r="G91" s="398"/>
      <c r="H91" s="398"/>
      <c r="I91" s="397"/>
      <c r="J91" s="370">
        <v>36.799999999999997</v>
      </c>
      <c r="K91" s="261"/>
      <c r="L91" s="315">
        <f>D91</f>
        <v>4</v>
      </c>
      <c r="M91" s="316"/>
      <c r="N91" s="317"/>
      <c r="O91" s="333"/>
      <c r="P91" s="318"/>
    </row>
    <row r="92" spans="1:16" s="242" customFormat="1" ht="15" customHeight="1" x14ac:dyDescent="0.25">
      <c r="A92" s="263">
        <v>9</v>
      </c>
      <c r="B92" s="290">
        <v>60001</v>
      </c>
      <c r="C92" s="255" t="s">
        <v>67</v>
      </c>
      <c r="D92" s="396">
        <v>1</v>
      </c>
      <c r="E92" s="398">
        <v>100</v>
      </c>
      <c r="F92" s="398"/>
      <c r="G92" s="398"/>
      <c r="H92" s="398"/>
      <c r="I92" s="397"/>
      <c r="J92" s="370">
        <v>27</v>
      </c>
      <c r="K92" s="261"/>
      <c r="L92" s="315">
        <f>D92</f>
        <v>1</v>
      </c>
      <c r="M92" s="316">
        <f t="shared" si="9"/>
        <v>0</v>
      </c>
      <c r="N92" s="317">
        <f t="shared" si="10"/>
        <v>0</v>
      </c>
      <c r="O92" s="333">
        <f t="shared" ref="O84:O111" si="15">P92*L92/100</f>
        <v>1</v>
      </c>
      <c r="P92" s="318">
        <f>E92</f>
        <v>100</v>
      </c>
    </row>
    <row r="93" spans="1:16" s="242" customFormat="1" ht="15" customHeight="1" x14ac:dyDescent="0.25">
      <c r="A93" s="263">
        <v>10</v>
      </c>
      <c r="B93" s="283">
        <v>60701</v>
      </c>
      <c r="C93" s="259" t="s">
        <v>76</v>
      </c>
      <c r="D93" s="396">
        <v>4</v>
      </c>
      <c r="E93" s="398"/>
      <c r="F93" s="398"/>
      <c r="G93" s="398"/>
      <c r="H93" s="398"/>
      <c r="I93" s="397"/>
      <c r="J93" s="371">
        <v>48.25</v>
      </c>
      <c r="K93" s="261"/>
      <c r="L93" s="315">
        <f>D93</f>
        <v>4</v>
      </c>
      <c r="M93" s="316"/>
      <c r="N93" s="317"/>
      <c r="O93" s="333"/>
      <c r="P93" s="318"/>
    </row>
    <row r="94" spans="1:16" s="242" customFormat="1" ht="15" customHeight="1" x14ac:dyDescent="0.25">
      <c r="A94" s="263">
        <v>11</v>
      </c>
      <c r="B94" s="283">
        <v>60850</v>
      </c>
      <c r="C94" s="259" t="s">
        <v>77</v>
      </c>
      <c r="D94" s="396">
        <v>7</v>
      </c>
      <c r="E94" s="398"/>
      <c r="F94" s="398"/>
      <c r="G94" s="398"/>
      <c r="H94" s="398"/>
      <c r="I94" s="397"/>
      <c r="J94" s="370">
        <v>67.14</v>
      </c>
      <c r="K94" s="261"/>
      <c r="L94" s="315">
        <f>D94</f>
        <v>7</v>
      </c>
      <c r="M94" s="316"/>
      <c r="N94" s="317"/>
      <c r="O94" s="333"/>
      <c r="P94" s="318"/>
    </row>
    <row r="95" spans="1:16" s="242" customFormat="1" ht="15" customHeight="1" x14ac:dyDescent="0.25">
      <c r="A95" s="263">
        <v>12</v>
      </c>
      <c r="B95" s="283">
        <v>60910</v>
      </c>
      <c r="C95" s="259" t="s">
        <v>78</v>
      </c>
      <c r="D95" s="379">
        <v>5</v>
      </c>
      <c r="E95" s="388"/>
      <c r="F95" s="388"/>
      <c r="G95" s="388"/>
      <c r="H95" s="388"/>
      <c r="I95" s="388"/>
      <c r="J95" s="370">
        <v>43.8</v>
      </c>
      <c r="K95" s="261"/>
      <c r="L95" s="315">
        <f>D95</f>
        <v>5</v>
      </c>
      <c r="M95" s="316"/>
      <c r="N95" s="317"/>
      <c r="O95" s="316"/>
      <c r="P95" s="318"/>
    </row>
    <row r="96" spans="1:16" s="242" customFormat="1" ht="15" customHeight="1" x14ac:dyDescent="0.25">
      <c r="A96" s="263">
        <v>13</v>
      </c>
      <c r="B96" s="283">
        <v>60980</v>
      </c>
      <c r="C96" s="259" t="s">
        <v>79</v>
      </c>
      <c r="D96" s="396">
        <v>7</v>
      </c>
      <c r="E96" s="398"/>
      <c r="F96" s="398"/>
      <c r="G96" s="398"/>
      <c r="H96" s="398"/>
      <c r="I96" s="398"/>
      <c r="J96" s="370">
        <v>57.8</v>
      </c>
      <c r="K96" s="261"/>
      <c r="L96" s="315">
        <f>D96</f>
        <v>7</v>
      </c>
      <c r="M96" s="316"/>
      <c r="N96" s="317"/>
      <c r="O96" s="316"/>
      <c r="P96" s="318"/>
    </row>
    <row r="97" spans="1:16" s="242" customFormat="1" ht="15" customHeight="1" x14ac:dyDescent="0.25">
      <c r="A97" s="263">
        <v>14</v>
      </c>
      <c r="B97" s="283">
        <v>61080</v>
      </c>
      <c r="C97" s="259" t="s">
        <v>80</v>
      </c>
      <c r="D97" s="351">
        <v>9</v>
      </c>
      <c r="E97" s="357"/>
      <c r="F97" s="357"/>
      <c r="G97" s="357"/>
      <c r="H97" s="357"/>
      <c r="I97" s="357"/>
      <c r="J97" s="370">
        <v>47</v>
      </c>
      <c r="K97" s="261"/>
      <c r="L97" s="315">
        <f>D97</f>
        <v>9</v>
      </c>
      <c r="M97" s="316"/>
      <c r="N97" s="317"/>
      <c r="O97" s="316"/>
      <c r="P97" s="318"/>
    </row>
    <row r="98" spans="1:16" s="242" customFormat="1" ht="15" customHeight="1" x14ac:dyDescent="0.25">
      <c r="A98" s="263">
        <v>15</v>
      </c>
      <c r="B98" s="283">
        <v>61150</v>
      </c>
      <c r="C98" s="259" t="s">
        <v>81</v>
      </c>
      <c r="D98" s="379">
        <v>4</v>
      </c>
      <c r="E98" s="388"/>
      <c r="F98" s="388"/>
      <c r="G98" s="388"/>
      <c r="H98" s="388"/>
      <c r="I98" s="388"/>
      <c r="J98" s="370">
        <v>62</v>
      </c>
      <c r="K98" s="261"/>
      <c r="L98" s="315">
        <f>D98</f>
        <v>4</v>
      </c>
      <c r="M98" s="316"/>
      <c r="N98" s="317"/>
      <c r="O98" s="316"/>
      <c r="P98" s="318"/>
    </row>
    <row r="99" spans="1:16" s="242" customFormat="1" ht="15" customHeight="1" x14ac:dyDescent="0.25">
      <c r="A99" s="263">
        <v>16</v>
      </c>
      <c r="B99" s="283">
        <v>61210</v>
      </c>
      <c r="C99" s="259" t="s">
        <v>82</v>
      </c>
      <c r="D99" s="379">
        <v>3</v>
      </c>
      <c r="E99" s="388"/>
      <c r="F99" s="388"/>
      <c r="G99" s="388"/>
      <c r="H99" s="388"/>
      <c r="I99" s="388"/>
      <c r="J99" s="370">
        <v>53.33</v>
      </c>
      <c r="K99" s="261"/>
      <c r="L99" s="315">
        <f>D99</f>
        <v>3</v>
      </c>
      <c r="M99" s="316"/>
      <c r="N99" s="317"/>
      <c r="O99" s="316"/>
      <c r="P99" s="318"/>
    </row>
    <row r="100" spans="1:16" s="242" customFormat="1" ht="15" customHeight="1" x14ac:dyDescent="0.25">
      <c r="A100" s="263">
        <v>17</v>
      </c>
      <c r="B100" s="283">
        <v>61290</v>
      </c>
      <c r="C100" s="259" t="s">
        <v>83</v>
      </c>
      <c r="D100" s="379">
        <v>3</v>
      </c>
      <c r="E100" s="388"/>
      <c r="F100" s="388"/>
      <c r="G100" s="388"/>
      <c r="H100" s="388"/>
      <c r="I100" s="388"/>
      <c r="J100" s="370">
        <v>39</v>
      </c>
      <c r="K100" s="261"/>
      <c r="L100" s="315">
        <f>D100</f>
        <v>3</v>
      </c>
      <c r="M100" s="316"/>
      <c r="N100" s="317"/>
      <c r="O100" s="333"/>
      <c r="P100" s="318"/>
    </row>
    <row r="101" spans="1:16" s="242" customFormat="1" ht="15" customHeight="1" x14ac:dyDescent="0.25">
      <c r="A101" s="263">
        <v>18</v>
      </c>
      <c r="B101" s="283">
        <v>61340</v>
      </c>
      <c r="C101" s="259" t="s">
        <v>84</v>
      </c>
      <c r="D101" s="379">
        <v>9</v>
      </c>
      <c r="E101" s="388"/>
      <c r="F101" s="388"/>
      <c r="G101" s="388"/>
      <c r="H101" s="388"/>
      <c r="I101" s="388"/>
      <c r="J101" s="370">
        <v>54</v>
      </c>
      <c r="K101" s="261"/>
      <c r="L101" s="315">
        <f>D101</f>
        <v>9</v>
      </c>
      <c r="M101" s="316"/>
      <c r="N101" s="317"/>
      <c r="O101" s="333"/>
      <c r="P101" s="318"/>
    </row>
    <row r="102" spans="1:16" s="242" customFormat="1" ht="15" customHeight="1" x14ac:dyDescent="0.25">
      <c r="A102" s="294">
        <v>19</v>
      </c>
      <c r="B102" s="283">
        <v>61390</v>
      </c>
      <c r="C102" s="259" t="s">
        <v>85</v>
      </c>
      <c r="D102" s="351">
        <v>3</v>
      </c>
      <c r="E102" s="357"/>
      <c r="F102" s="357"/>
      <c r="G102" s="357"/>
      <c r="H102" s="357"/>
      <c r="I102" s="388"/>
      <c r="J102" s="370">
        <v>42.33</v>
      </c>
      <c r="K102" s="261"/>
      <c r="L102" s="315">
        <f>D102</f>
        <v>3</v>
      </c>
      <c r="M102" s="316"/>
      <c r="N102" s="317"/>
      <c r="O102" s="316"/>
      <c r="P102" s="318"/>
    </row>
    <row r="103" spans="1:16" s="242" customFormat="1" ht="15" customHeight="1" x14ac:dyDescent="0.25">
      <c r="A103" s="257">
        <v>20</v>
      </c>
      <c r="B103" s="283">
        <v>61410</v>
      </c>
      <c r="C103" s="259" t="s">
        <v>86</v>
      </c>
      <c r="D103" s="379">
        <v>11</v>
      </c>
      <c r="E103" s="388"/>
      <c r="F103" s="388"/>
      <c r="G103" s="388"/>
      <c r="H103" s="388"/>
      <c r="I103" s="388"/>
      <c r="J103" s="370">
        <v>54</v>
      </c>
      <c r="K103" s="261"/>
      <c r="L103" s="315">
        <f>D103</f>
        <v>11</v>
      </c>
      <c r="M103" s="316"/>
      <c r="N103" s="317"/>
      <c r="O103" s="316"/>
      <c r="P103" s="318"/>
    </row>
    <row r="104" spans="1:16" s="242" customFormat="1" ht="15" customHeight="1" x14ac:dyDescent="0.25">
      <c r="A104" s="252">
        <v>21</v>
      </c>
      <c r="B104" s="283">
        <v>61430</v>
      </c>
      <c r="C104" s="259" t="s">
        <v>114</v>
      </c>
      <c r="D104" s="351">
        <v>36</v>
      </c>
      <c r="E104" s="357"/>
      <c r="F104" s="357"/>
      <c r="G104" s="357"/>
      <c r="H104" s="357"/>
      <c r="I104" s="357"/>
      <c r="J104" s="370">
        <v>62</v>
      </c>
      <c r="K104" s="261"/>
      <c r="L104" s="315">
        <f>D104</f>
        <v>36</v>
      </c>
      <c r="M104" s="316"/>
      <c r="N104" s="317"/>
      <c r="O104" s="316"/>
      <c r="P104" s="318"/>
    </row>
    <row r="105" spans="1:16" s="242" customFormat="1" ht="15" customHeight="1" x14ac:dyDescent="0.25">
      <c r="A105" s="252">
        <v>22</v>
      </c>
      <c r="B105" s="283">
        <v>61440</v>
      </c>
      <c r="C105" s="259" t="s">
        <v>87</v>
      </c>
      <c r="D105" s="379">
        <v>7</v>
      </c>
      <c r="E105" s="388"/>
      <c r="F105" s="388"/>
      <c r="G105" s="388"/>
      <c r="H105" s="388"/>
      <c r="I105" s="388"/>
      <c r="J105" s="370">
        <v>56</v>
      </c>
      <c r="K105" s="261"/>
      <c r="L105" s="315">
        <f>D105</f>
        <v>7</v>
      </c>
      <c r="M105" s="316"/>
      <c r="N105" s="317"/>
      <c r="O105" s="316"/>
      <c r="P105" s="318"/>
    </row>
    <row r="106" spans="1:16" s="242" customFormat="1" ht="15" customHeight="1" x14ac:dyDescent="0.25">
      <c r="A106" s="252">
        <v>23</v>
      </c>
      <c r="B106" s="283">
        <v>61450</v>
      </c>
      <c r="C106" s="259" t="s">
        <v>115</v>
      </c>
      <c r="D106" s="379">
        <v>28</v>
      </c>
      <c r="E106" s="388"/>
      <c r="F106" s="388"/>
      <c r="G106" s="388"/>
      <c r="H106" s="388"/>
      <c r="I106" s="388"/>
      <c r="J106" s="370">
        <v>58</v>
      </c>
      <c r="K106" s="261"/>
      <c r="L106" s="315">
        <f>D106</f>
        <v>28</v>
      </c>
      <c r="M106" s="316"/>
      <c r="N106" s="317"/>
      <c r="O106" s="316"/>
      <c r="P106" s="318"/>
    </row>
    <row r="107" spans="1:16" s="242" customFormat="1" ht="15" customHeight="1" x14ac:dyDescent="0.25">
      <c r="A107" s="252">
        <v>24</v>
      </c>
      <c r="B107" s="283">
        <v>61470</v>
      </c>
      <c r="C107" s="259" t="s">
        <v>88</v>
      </c>
      <c r="D107" s="379">
        <v>13</v>
      </c>
      <c r="E107" s="388"/>
      <c r="F107" s="388"/>
      <c r="G107" s="388"/>
      <c r="H107" s="388"/>
      <c r="I107" s="388"/>
      <c r="J107" s="370">
        <v>48</v>
      </c>
      <c r="K107" s="261"/>
      <c r="L107" s="315">
        <f>D107</f>
        <v>13</v>
      </c>
      <c r="M107" s="316"/>
      <c r="N107" s="317"/>
      <c r="O107" s="316"/>
      <c r="P107" s="318"/>
    </row>
    <row r="108" spans="1:16" s="242" customFormat="1" ht="15" customHeight="1" x14ac:dyDescent="0.25">
      <c r="A108" s="252">
        <v>25</v>
      </c>
      <c r="B108" s="283">
        <v>61490</v>
      </c>
      <c r="C108" s="259" t="s">
        <v>116</v>
      </c>
      <c r="D108" s="351">
        <v>14</v>
      </c>
      <c r="E108" s="357"/>
      <c r="F108" s="357"/>
      <c r="G108" s="357"/>
      <c r="H108" s="357"/>
      <c r="I108" s="397"/>
      <c r="J108" s="370">
        <v>44</v>
      </c>
      <c r="K108" s="261"/>
      <c r="L108" s="315">
        <f>D108</f>
        <v>14</v>
      </c>
      <c r="M108" s="316"/>
      <c r="N108" s="317"/>
      <c r="O108" s="316"/>
      <c r="P108" s="318"/>
    </row>
    <row r="109" spans="1:16" s="242" customFormat="1" ht="15" customHeight="1" x14ac:dyDescent="0.25">
      <c r="A109" s="252">
        <v>26</v>
      </c>
      <c r="B109" s="283">
        <v>61500</v>
      </c>
      <c r="C109" s="259" t="s">
        <v>117</v>
      </c>
      <c r="D109" s="351">
        <v>29</v>
      </c>
      <c r="E109" s="357"/>
      <c r="F109" s="357"/>
      <c r="G109" s="357"/>
      <c r="H109" s="357"/>
      <c r="I109" s="357"/>
      <c r="J109" s="370">
        <v>51</v>
      </c>
      <c r="K109" s="261"/>
      <c r="L109" s="315">
        <f>D109</f>
        <v>29</v>
      </c>
      <c r="M109" s="316"/>
      <c r="N109" s="317"/>
      <c r="O109" s="316"/>
      <c r="P109" s="318"/>
    </row>
    <row r="110" spans="1:16" s="242" customFormat="1" ht="15" customHeight="1" x14ac:dyDescent="0.25">
      <c r="A110" s="252">
        <v>27</v>
      </c>
      <c r="B110" s="283">
        <v>61510</v>
      </c>
      <c r="C110" s="259" t="s">
        <v>89</v>
      </c>
      <c r="D110" s="351">
        <v>18</v>
      </c>
      <c r="E110" s="357"/>
      <c r="F110" s="357"/>
      <c r="G110" s="357"/>
      <c r="H110" s="357"/>
      <c r="I110" s="397"/>
      <c r="J110" s="374">
        <v>51</v>
      </c>
      <c r="K110" s="261"/>
      <c r="L110" s="315">
        <f>D110</f>
        <v>18</v>
      </c>
      <c r="M110" s="316"/>
      <c r="N110" s="317"/>
      <c r="O110" s="316"/>
      <c r="P110" s="318"/>
    </row>
    <row r="111" spans="1:16" s="242" customFormat="1" ht="15" customHeight="1" x14ac:dyDescent="0.25">
      <c r="A111" s="252">
        <v>28</v>
      </c>
      <c r="B111" s="285">
        <v>61520</v>
      </c>
      <c r="C111" s="262" t="s">
        <v>118</v>
      </c>
      <c r="D111" s="351">
        <v>25</v>
      </c>
      <c r="E111" s="357"/>
      <c r="F111" s="357"/>
      <c r="G111" s="357"/>
      <c r="H111" s="357"/>
      <c r="I111" s="395"/>
      <c r="J111" s="370">
        <v>64</v>
      </c>
      <c r="K111" s="261"/>
      <c r="L111" s="315">
        <f>D111</f>
        <v>25</v>
      </c>
      <c r="M111" s="316"/>
      <c r="N111" s="317"/>
      <c r="O111" s="316"/>
      <c r="P111" s="318"/>
    </row>
    <row r="112" spans="1:16" s="242" customFormat="1" ht="15" customHeight="1" x14ac:dyDescent="0.25">
      <c r="A112" s="256">
        <v>29</v>
      </c>
      <c r="B112" s="285">
        <v>61540</v>
      </c>
      <c r="C112" s="262" t="s">
        <v>119</v>
      </c>
      <c r="D112" s="342"/>
      <c r="E112" s="386"/>
      <c r="F112" s="386"/>
      <c r="G112" s="386"/>
      <c r="H112" s="386"/>
      <c r="I112" s="387"/>
      <c r="J112" s="373"/>
      <c r="K112" s="261"/>
      <c r="L112" s="315"/>
      <c r="M112" s="316"/>
      <c r="N112" s="317"/>
      <c r="O112" s="316"/>
      <c r="P112" s="318"/>
    </row>
    <row r="113" spans="1:16" s="242" customFormat="1" ht="15" customHeight="1" x14ac:dyDescent="0.25">
      <c r="A113" s="256">
        <v>30</v>
      </c>
      <c r="B113" s="285">
        <v>61560</v>
      </c>
      <c r="C113" s="262" t="s">
        <v>121</v>
      </c>
      <c r="D113" s="351"/>
      <c r="E113" s="357"/>
      <c r="F113" s="357"/>
      <c r="G113" s="357"/>
      <c r="H113" s="357"/>
      <c r="I113" s="397"/>
      <c r="J113" s="373"/>
      <c r="K113" s="261"/>
      <c r="L113" s="315"/>
      <c r="M113" s="316"/>
      <c r="N113" s="317"/>
      <c r="O113" s="333"/>
      <c r="P113" s="318"/>
    </row>
    <row r="114" spans="1:16" s="242" customFormat="1" ht="15" customHeight="1" thickBot="1" x14ac:dyDescent="0.3">
      <c r="A114" s="253">
        <v>31</v>
      </c>
      <c r="B114" s="285">
        <v>61570</v>
      </c>
      <c r="C114" s="262" t="s">
        <v>123</v>
      </c>
      <c r="D114" s="352"/>
      <c r="E114" s="398"/>
      <c r="F114" s="398"/>
      <c r="G114" s="398"/>
      <c r="H114" s="398"/>
      <c r="I114" s="398"/>
      <c r="J114" s="372"/>
      <c r="K114" s="261"/>
      <c r="L114" s="319"/>
      <c r="M114" s="320"/>
      <c r="N114" s="321"/>
      <c r="O114" s="320"/>
      <c r="P114" s="322"/>
    </row>
    <row r="115" spans="1:16" s="242" customFormat="1" ht="15" customHeight="1" thickBot="1" x14ac:dyDescent="0.3">
      <c r="A115" s="278"/>
      <c r="B115" s="291"/>
      <c r="C115" s="275" t="s">
        <v>107</v>
      </c>
      <c r="D115" s="301">
        <f>SUM(D116:D124)</f>
        <v>71</v>
      </c>
      <c r="E115" s="366">
        <v>5.63</v>
      </c>
      <c r="F115" s="366">
        <v>67.61</v>
      </c>
      <c r="G115" s="366">
        <v>16.899999999999999</v>
      </c>
      <c r="H115" s="366">
        <v>8.4499999999999993</v>
      </c>
      <c r="I115" s="366">
        <v>1.41</v>
      </c>
      <c r="J115" s="367">
        <f>AVERAGE(J116:J124)</f>
        <v>55.487499999999997</v>
      </c>
      <c r="K115" s="261"/>
      <c r="L115" s="329">
        <f>D115</f>
        <v>71</v>
      </c>
      <c r="M115" s="330">
        <f>SUM(M116:M124)</f>
        <v>8.9998000000000005</v>
      </c>
      <c r="N115" s="331">
        <f t="shared" si="10"/>
        <v>26.759999999999998</v>
      </c>
      <c r="O115" s="330">
        <f t="shared" ref="O115" si="16">P115*L115/100</f>
        <v>3.9973000000000001</v>
      </c>
      <c r="P115" s="332">
        <f>E115</f>
        <v>5.63</v>
      </c>
    </row>
    <row r="116" spans="1:16" s="242" customFormat="1" ht="15" customHeight="1" x14ac:dyDescent="0.25">
      <c r="A116" s="251">
        <v>1</v>
      </c>
      <c r="B116" s="284">
        <v>70020</v>
      </c>
      <c r="C116" s="254" t="s">
        <v>90</v>
      </c>
      <c r="D116" s="389">
        <v>13</v>
      </c>
      <c r="E116" s="390"/>
      <c r="F116" s="390"/>
      <c r="G116" s="390"/>
      <c r="H116" s="390"/>
      <c r="I116" s="390"/>
      <c r="J116" s="369">
        <v>67.62</v>
      </c>
      <c r="K116" s="261"/>
      <c r="L116" s="311">
        <f>D116</f>
        <v>13</v>
      </c>
      <c r="M116" s="312"/>
      <c r="N116" s="313"/>
      <c r="O116" s="312"/>
      <c r="P116" s="314"/>
    </row>
    <row r="117" spans="1:16" s="242" customFormat="1" ht="15" customHeight="1" x14ac:dyDescent="0.25">
      <c r="A117" s="257">
        <v>2</v>
      </c>
      <c r="B117" s="283">
        <v>70110</v>
      </c>
      <c r="C117" s="259" t="s">
        <v>93</v>
      </c>
      <c r="D117" s="379">
        <v>9</v>
      </c>
      <c r="E117" s="388"/>
      <c r="F117" s="388"/>
      <c r="G117" s="388"/>
      <c r="H117" s="388"/>
      <c r="I117" s="388"/>
      <c r="J117" s="370">
        <v>51.11</v>
      </c>
      <c r="K117" s="261"/>
      <c r="L117" s="315">
        <f>D117</f>
        <v>9</v>
      </c>
      <c r="M117" s="316"/>
      <c r="N117" s="317"/>
      <c r="O117" s="316"/>
      <c r="P117" s="318"/>
    </row>
    <row r="118" spans="1:16" s="242" customFormat="1" ht="15" customHeight="1" x14ac:dyDescent="0.25">
      <c r="A118" s="252">
        <v>3</v>
      </c>
      <c r="B118" s="283">
        <v>70021</v>
      </c>
      <c r="C118" s="259" t="s">
        <v>91</v>
      </c>
      <c r="D118" s="351">
        <v>14</v>
      </c>
      <c r="E118" s="357"/>
      <c r="F118" s="357"/>
      <c r="G118" s="357"/>
      <c r="H118" s="357"/>
      <c r="I118" s="357"/>
      <c r="J118" s="370">
        <v>59.21</v>
      </c>
      <c r="K118" s="261"/>
      <c r="L118" s="315">
        <f>D118</f>
        <v>14</v>
      </c>
      <c r="M118" s="316"/>
      <c r="N118" s="317"/>
      <c r="O118" s="316"/>
      <c r="P118" s="318"/>
    </row>
    <row r="119" spans="1:16" s="242" customFormat="1" ht="15" customHeight="1" x14ac:dyDescent="0.25">
      <c r="A119" s="252">
        <v>4</v>
      </c>
      <c r="B119" s="283">
        <v>70040</v>
      </c>
      <c r="C119" s="259" t="s">
        <v>92</v>
      </c>
      <c r="D119" s="379">
        <v>3</v>
      </c>
      <c r="E119" s="388"/>
      <c r="F119" s="388"/>
      <c r="G119" s="388"/>
      <c r="H119" s="388"/>
      <c r="I119" s="388"/>
      <c r="J119" s="370">
        <v>50.33</v>
      </c>
      <c r="K119" s="261"/>
      <c r="L119" s="315">
        <f>D119</f>
        <v>3</v>
      </c>
      <c r="M119" s="316"/>
      <c r="N119" s="317"/>
      <c r="O119" s="316"/>
      <c r="P119" s="318"/>
    </row>
    <row r="120" spans="1:16" s="242" customFormat="1" ht="15" customHeight="1" x14ac:dyDescent="0.25">
      <c r="A120" s="252">
        <v>5</v>
      </c>
      <c r="B120" s="283">
        <v>70100</v>
      </c>
      <c r="C120" s="259" t="s">
        <v>108</v>
      </c>
      <c r="D120" s="379">
        <v>17</v>
      </c>
      <c r="E120" s="388"/>
      <c r="F120" s="388">
        <v>47.06</v>
      </c>
      <c r="G120" s="388">
        <v>23.53</v>
      </c>
      <c r="H120" s="388">
        <v>23.53</v>
      </c>
      <c r="I120" s="388">
        <v>5.88</v>
      </c>
      <c r="J120" s="370">
        <v>68.88</v>
      </c>
      <c r="K120" s="261"/>
      <c r="L120" s="315">
        <f>D120</f>
        <v>17</v>
      </c>
      <c r="M120" s="316">
        <f t="shared" ref="M116:M120" si="17">N120*L120/100</f>
        <v>8.9998000000000005</v>
      </c>
      <c r="N120" s="317">
        <f t="shared" si="10"/>
        <v>52.940000000000005</v>
      </c>
      <c r="O120" s="316">
        <f t="shared" ref="O116:O123" si="18">P120*L120/100</f>
        <v>0</v>
      </c>
      <c r="P120" s="318">
        <f>E120</f>
        <v>0</v>
      </c>
    </row>
    <row r="121" spans="1:16" s="242" customFormat="1" ht="15" customHeight="1" x14ac:dyDescent="0.25">
      <c r="A121" s="252">
        <v>6</v>
      </c>
      <c r="B121" s="283">
        <v>70270</v>
      </c>
      <c r="C121" s="259" t="s">
        <v>94</v>
      </c>
      <c r="D121" s="351">
        <v>6</v>
      </c>
      <c r="E121" s="357"/>
      <c r="F121" s="357"/>
      <c r="G121" s="357"/>
      <c r="H121" s="357"/>
      <c r="I121" s="397"/>
      <c r="J121" s="370">
        <v>51</v>
      </c>
      <c r="K121" s="261"/>
      <c r="L121" s="315">
        <f>D121</f>
        <v>6</v>
      </c>
      <c r="M121" s="316"/>
      <c r="N121" s="317"/>
      <c r="O121" s="316"/>
      <c r="P121" s="318"/>
    </row>
    <row r="122" spans="1:16" s="242" customFormat="1" ht="15" customHeight="1" x14ac:dyDescent="0.25">
      <c r="A122" s="252">
        <v>7</v>
      </c>
      <c r="B122" s="283">
        <v>70510</v>
      </c>
      <c r="C122" s="259" t="s">
        <v>95</v>
      </c>
      <c r="D122" s="351">
        <v>1</v>
      </c>
      <c r="E122" s="357"/>
      <c r="F122" s="357">
        <v>100</v>
      </c>
      <c r="G122" s="357"/>
      <c r="H122" s="357"/>
      <c r="I122" s="397"/>
      <c r="J122" s="370">
        <v>47</v>
      </c>
      <c r="K122" s="261"/>
      <c r="L122" s="315">
        <f>D122</f>
        <v>1</v>
      </c>
      <c r="M122" s="316">
        <f t="shared" ref="M122" si="19">N122*L122/100</f>
        <v>0</v>
      </c>
      <c r="N122" s="317">
        <f t="shared" ref="N122" si="20">G122+H122+I122</f>
        <v>0</v>
      </c>
      <c r="O122" s="316">
        <f t="shared" ref="O122" si="21">P122*L122/100</f>
        <v>0</v>
      </c>
      <c r="P122" s="323">
        <f t="shared" ref="P122" si="22">E122</f>
        <v>0</v>
      </c>
    </row>
    <row r="123" spans="1:16" s="242" customFormat="1" ht="15" customHeight="1" x14ac:dyDescent="0.25">
      <c r="A123" s="256">
        <v>8</v>
      </c>
      <c r="B123" s="285">
        <v>10880</v>
      </c>
      <c r="C123" s="262" t="s">
        <v>120</v>
      </c>
      <c r="D123" s="396">
        <v>8</v>
      </c>
      <c r="E123" s="398"/>
      <c r="F123" s="398"/>
      <c r="G123" s="398"/>
      <c r="H123" s="398"/>
      <c r="I123" s="397"/>
      <c r="J123" s="373">
        <v>48.75</v>
      </c>
      <c r="K123" s="261"/>
      <c r="L123" s="315">
        <f>D123</f>
        <v>8</v>
      </c>
      <c r="M123" s="316"/>
      <c r="N123" s="317"/>
      <c r="O123" s="316"/>
      <c r="P123" s="318"/>
    </row>
    <row r="124" spans="1:16" s="242" customFormat="1" ht="15" customHeight="1" thickBot="1" x14ac:dyDescent="0.3">
      <c r="A124" s="253">
        <v>9</v>
      </c>
      <c r="B124" s="287">
        <v>10890</v>
      </c>
      <c r="C124" s="260" t="s">
        <v>122</v>
      </c>
      <c r="D124" s="354"/>
      <c r="E124" s="355"/>
      <c r="F124" s="355"/>
      <c r="G124" s="355"/>
      <c r="H124" s="355"/>
      <c r="I124" s="355"/>
      <c r="J124" s="372"/>
      <c r="K124" s="261"/>
      <c r="L124" s="324"/>
      <c r="M124" s="325"/>
      <c r="N124" s="326"/>
      <c r="O124" s="325"/>
      <c r="P124" s="327"/>
    </row>
    <row r="125" spans="1:16" ht="15" customHeight="1" x14ac:dyDescent="0.25">
      <c r="A125" s="247"/>
      <c r="B125" s="247"/>
      <c r="C125" s="247"/>
      <c r="D125" s="417" t="s">
        <v>98</v>
      </c>
      <c r="E125" s="417"/>
      <c r="F125" s="417"/>
      <c r="G125" s="417"/>
      <c r="H125" s="417"/>
      <c r="I125" s="417"/>
      <c r="J125" s="292">
        <f>AVERAGE(J7,J9:J16,J18:J29,J31:J47,J49:J67,J69:J82,J84:J114,J116:J124)</f>
        <v>52.555600000000005</v>
      </c>
      <c r="K125" s="245"/>
      <c r="N125" s="328"/>
      <c r="O125" s="328"/>
      <c r="P125" s="328"/>
    </row>
    <row r="126" spans="1:16" ht="15" customHeight="1" x14ac:dyDescent="0.25">
      <c r="A126" s="247"/>
      <c r="B126" s="247"/>
      <c r="C126" s="247"/>
      <c r="D126" s="247"/>
      <c r="E126" s="248"/>
      <c r="F126" s="248"/>
      <c r="G126" s="248"/>
      <c r="H126" s="249"/>
      <c r="I126" s="249"/>
      <c r="J126" s="250"/>
      <c r="K126" s="245"/>
    </row>
  </sheetData>
  <mergeCells count="8">
    <mergeCell ref="C2:D2"/>
    <mergeCell ref="J4:J5"/>
    <mergeCell ref="D125:I125"/>
    <mergeCell ref="A4:A5"/>
    <mergeCell ref="B4:B5"/>
    <mergeCell ref="C4:C5"/>
    <mergeCell ref="D4:D5"/>
    <mergeCell ref="E4:I4"/>
  </mergeCells>
  <conditionalFormatting sqref="J6:J125">
    <cfRule type="cellIs" dxfId="73" priority="1" stopIfTrue="1" operator="equal">
      <formula>$J$125</formula>
    </cfRule>
    <cfRule type="containsBlanks" dxfId="72" priority="9" stopIfTrue="1">
      <formula>LEN(TRIM(J6))=0</formula>
    </cfRule>
    <cfRule type="cellIs" dxfId="71" priority="10" stopIfTrue="1" operator="lessThan">
      <formula>50</formula>
    </cfRule>
    <cfRule type="cellIs" dxfId="70" priority="11" stopIfTrue="1" operator="between">
      <formula>$J$125</formula>
      <formula>50</formula>
    </cfRule>
    <cfRule type="cellIs" dxfId="69" priority="12" stopIfTrue="1" operator="between">
      <formula>75</formula>
      <formula>$J$125</formula>
    </cfRule>
    <cfRule type="cellIs" dxfId="68" priority="17" stopIfTrue="1" operator="greaterThanOrEqual">
      <formula>75</formula>
    </cfRule>
  </conditionalFormatting>
  <conditionalFormatting sqref="O7:P124">
    <cfRule type="containsBlanks" dxfId="67" priority="3">
      <formula>LEN(TRIM(O7))=0</formula>
    </cfRule>
    <cfRule type="cellIs" dxfId="66" priority="4" operator="equal">
      <formula>10</formula>
    </cfRule>
    <cfRule type="cellIs" dxfId="65" priority="5" operator="equal">
      <formula>0</formula>
    </cfRule>
    <cfRule type="cellIs" dxfId="64" priority="7" operator="between">
      <formula>0.01</formula>
      <formula>9.99</formula>
    </cfRule>
    <cfRule type="cellIs" dxfId="63" priority="8" operator="greaterThanOrEqual">
      <formula>10</formula>
    </cfRule>
  </conditionalFormatting>
  <conditionalFormatting sqref="N7:N124">
    <cfRule type="containsBlanks" dxfId="62" priority="2">
      <formula>LEN(TRIM(N7))=0</formula>
    </cfRule>
    <cfRule type="cellIs" dxfId="61" priority="13" operator="lessThan">
      <formula>50</formula>
    </cfRule>
    <cfRule type="cellIs" dxfId="60" priority="14" operator="between">
      <formula>50</formula>
      <formula>50.004</formula>
    </cfRule>
    <cfRule type="cellIs" dxfId="59" priority="15" operator="between">
      <formula>50</formula>
      <formula>90</formula>
    </cfRule>
    <cfRule type="cellIs" dxfId="58" priority="16" operator="greaterThanOrEqual"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9" width="7.7109375" customWidth="1"/>
    <col min="10" max="10" width="8.7109375" style="2" customWidth="1"/>
    <col min="11" max="11" width="6.5703125" customWidth="1"/>
    <col min="12" max="16" width="10.7109375" customWidth="1"/>
    <col min="17" max="17" width="9.28515625" customWidth="1"/>
  </cols>
  <sheetData>
    <row r="1" spans="1:17" ht="18" customHeight="1" x14ac:dyDescent="0.25">
      <c r="L1" s="115"/>
      <c r="M1" s="402" t="s">
        <v>135</v>
      </c>
    </row>
    <row r="2" spans="1:17" ht="18" customHeight="1" x14ac:dyDescent="0.25">
      <c r="A2" s="4"/>
      <c r="B2" s="4"/>
      <c r="C2" s="408" t="s">
        <v>142</v>
      </c>
      <c r="D2" s="408"/>
      <c r="E2" s="298"/>
      <c r="F2" s="64"/>
      <c r="G2" s="64"/>
      <c r="H2" s="64"/>
      <c r="I2" s="64"/>
      <c r="J2" s="26">
        <v>2020</v>
      </c>
      <c r="K2" s="4"/>
      <c r="L2" s="27"/>
      <c r="M2" s="402" t="s">
        <v>136</v>
      </c>
    </row>
    <row r="3" spans="1:17" ht="18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5"/>
      <c r="K3" s="4"/>
      <c r="L3" s="84"/>
      <c r="M3" s="402" t="s">
        <v>137</v>
      </c>
    </row>
    <row r="4" spans="1:17" ht="18" customHeight="1" thickBot="1" x14ac:dyDescent="0.3">
      <c r="A4" s="411" t="s">
        <v>0</v>
      </c>
      <c r="B4" s="413" t="s">
        <v>1</v>
      </c>
      <c r="C4" s="413" t="s">
        <v>2</v>
      </c>
      <c r="D4" s="418" t="s">
        <v>3</v>
      </c>
      <c r="E4" s="420" t="s">
        <v>130</v>
      </c>
      <c r="F4" s="421"/>
      <c r="G4" s="421"/>
      <c r="H4" s="421"/>
      <c r="I4" s="422"/>
      <c r="J4" s="415" t="s">
        <v>99</v>
      </c>
      <c r="K4" s="4"/>
      <c r="L4" s="18"/>
      <c r="M4" s="402" t="s">
        <v>138</v>
      </c>
    </row>
    <row r="5" spans="1:17" ht="43.5" customHeight="1" thickBot="1" x14ac:dyDescent="0.3">
      <c r="A5" s="412"/>
      <c r="B5" s="414"/>
      <c r="C5" s="414"/>
      <c r="D5" s="419"/>
      <c r="E5" s="169" t="s">
        <v>143</v>
      </c>
      <c r="F5" s="3" t="s">
        <v>144</v>
      </c>
      <c r="G5" s="3" t="s">
        <v>145</v>
      </c>
      <c r="H5" s="3" t="s">
        <v>126</v>
      </c>
      <c r="I5" s="3">
        <v>100</v>
      </c>
      <c r="J5" s="416"/>
      <c r="K5" s="4"/>
      <c r="L5" s="85" t="s">
        <v>125</v>
      </c>
      <c r="M5" s="86" t="s">
        <v>139</v>
      </c>
      <c r="N5" s="86" t="s">
        <v>141</v>
      </c>
      <c r="O5" s="86" t="s">
        <v>127</v>
      </c>
      <c r="P5" s="86" t="s">
        <v>128</v>
      </c>
    </row>
    <row r="6" spans="1:17" ht="15" customHeight="1" thickBot="1" x14ac:dyDescent="0.3">
      <c r="A6" s="29"/>
      <c r="B6" s="30"/>
      <c r="C6" s="30" t="s">
        <v>100</v>
      </c>
      <c r="D6" s="31">
        <f>D7+D8+D17+D30+D48+D68+D83+D115</f>
        <v>1019</v>
      </c>
      <c r="E6" s="348">
        <v>6.4307368421052624</v>
      </c>
      <c r="F6" s="348">
        <v>11.111111111111111</v>
      </c>
      <c r="G6" s="348">
        <v>0</v>
      </c>
      <c r="H6" s="348">
        <v>0</v>
      </c>
      <c r="I6" s="348">
        <v>0</v>
      </c>
      <c r="J6" s="116">
        <v>51.52</v>
      </c>
      <c r="K6" s="21"/>
      <c r="L6" s="109">
        <f>D6</f>
        <v>1019</v>
      </c>
      <c r="M6" s="110">
        <f>M7+M8+M17+M30+M48+M68+M83+M115</f>
        <v>0</v>
      </c>
      <c r="N6" s="111">
        <f>G6+H6+I6</f>
        <v>0</v>
      </c>
      <c r="O6" s="110">
        <f>O7+O8+O17+O30+O48+O68+O83+O115</f>
        <v>58.004099999999994</v>
      </c>
      <c r="P6" s="112">
        <f>E6</f>
        <v>6.4307368421052624</v>
      </c>
      <c r="Q6" s="57"/>
    </row>
    <row r="7" spans="1:17" ht="15" customHeight="1" thickBot="1" x14ac:dyDescent="0.3">
      <c r="A7" s="136">
        <v>1</v>
      </c>
      <c r="B7" s="135">
        <v>50050</v>
      </c>
      <c r="C7" s="139" t="s">
        <v>55</v>
      </c>
      <c r="D7" s="400">
        <v>4</v>
      </c>
      <c r="E7" s="385">
        <v>25</v>
      </c>
      <c r="F7" s="385"/>
      <c r="G7" s="385"/>
      <c r="H7" s="385"/>
      <c r="I7" s="385"/>
      <c r="J7" s="391">
        <v>49.25</v>
      </c>
      <c r="K7" s="63"/>
      <c r="L7" s="87">
        <f>D7</f>
        <v>4</v>
      </c>
      <c r="M7" s="88"/>
      <c r="N7" s="89"/>
      <c r="O7" s="88">
        <f t="shared" ref="O7" si="0">P7*L7/100</f>
        <v>1</v>
      </c>
      <c r="P7" s="90">
        <f>E7</f>
        <v>25</v>
      </c>
      <c r="Q7" s="59"/>
    </row>
    <row r="8" spans="1:17" ht="15" customHeight="1" thickBot="1" x14ac:dyDescent="0.3">
      <c r="A8" s="32"/>
      <c r="B8" s="25"/>
      <c r="C8" s="33" t="s">
        <v>101</v>
      </c>
      <c r="D8" s="33">
        <f>SUM(D9:D16)</f>
        <v>97</v>
      </c>
      <c r="E8" s="302">
        <f t="shared" ref="E8:I8" si="1">AVERAGE(E9:E16)</f>
        <v>13.335000000000001</v>
      </c>
      <c r="F8" s="302">
        <v>0</v>
      </c>
      <c r="G8" s="302">
        <v>0</v>
      </c>
      <c r="H8" s="302">
        <v>0</v>
      </c>
      <c r="I8" s="302">
        <v>0</v>
      </c>
      <c r="J8" s="41">
        <f>AVERAGE(J9:J16)</f>
        <v>52.298750000000005</v>
      </c>
      <c r="K8" s="21"/>
      <c r="L8" s="109">
        <f>D8</f>
        <v>97</v>
      </c>
      <c r="M8" s="110">
        <f>SUM(M9:M16)</f>
        <v>0</v>
      </c>
      <c r="N8" s="111">
        <f>G8+H8+I8</f>
        <v>0</v>
      </c>
      <c r="O8" s="110">
        <f>SUM(O9:O16)</f>
        <v>2.0004999999999997</v>
      </c>
      <c r="P8" s="112">
        <f>E8</f>
        <v>13.335000000000001</v>
      </c>
      <c r="Q8" s="66"/>
    </row>
    <row r="9" spans="1:17" s="1" customFormat="1" ht="15" customHeight="1" x14ac:dyDescent="0.25">
      <c r="A9" s="11">
        <v>1</v>
      </c>
      <c r="B9" s="47">
        <v>10002</v>
      </c>
      <c r="C9" s="19" t="s">
        <v>5</v>
      </c>
      <c r="D9" s="401">
        <v>5</v>
      </c>
      <c r="E9" s="388">
        <v>20</v>
      </c>
      <c r="F9" s="388"/>
      <c r="G9" s="388"/>
      <c r="H9" s="388"/>
      <c r="I9" s="388"/>
      <c r="J9" s="370">
        <v>40.799999999999997</v>
      </c>
      <c r="K9" s="21"/>
      <c r="L9" s="95">
        <f>D9</f>
        <v>5</v>
      </c>
      <c r="M9" s="96"/>
      <c r="N9" s="97"/>
      <c r="O9" s="96">
        <f t="shared" ref="O9:O10" si="2">P9*L9/100</f>
        <v>1</v>
      </c>
      <c r="P9" s="98">
        <f>E9</f>
        <v>20</v>
      </c>
      <c r="Q9" s="60"/>
    </row>
    <row r="10" spans="1:17" s="1" customFormat="1" ht="15" customHeight="1" x14ac:dyDescent="0.25">
      <c r="A10" s="11">
        <v>2</v>
      </c>
      <c r="B10" s="47">
        <v>10090</v>
      </c>
      <c r="C10" s="19" t="s">
        <v>7</v>
      </c>
      <c r="D10" s="399">
        <v>10</v>
      </c>
      <c r="E10" s="388"/>
      <c r="F10" s="388"/>
      <c r="G10" s="388"/>
      <c r="H10" s="388"/>
      <c r="I10" s="388"/>
      <c r="J10" s="370">
        <v>63.1</v>
      </c>
      <c r="K10" s="21"/>
      <c r="L10" s="95">
        <f>D10</f>
        <v>10</v>
      </c>
      <c r="M10" s="96"/>
      <c r="N10" s="97"/>
      <c r="O10" s="96">
        <f t="shared" si="2"/>
        <v>0</v>
      </c>
      <c r="P10" s="98">
        <f>E10</f>
        <v>0</v>
      </c>
      <c r="Q10" s="60"/>
    </row>
    <row r="11" spans="1:17" s="1" customFormat="1" ht="15" customHeight="1" x14ac:dyDescent="0.25">
      <c r="A11" s="11">
        <v>3</v>
      </c>
      <c r="B11" s="49">
        <v>10004</v>
      </c>
      <c r="C11" s="22" t="s">
        <v>6</v>
      </c>
      <c r="D11" s="399">
        <v>45</v>
      </c>
      <c r="E11" s="357"/>
      <c r="F11" s="357"/>
      <c r="G11" s="357"/>
      <c r="H11" s="357"/>
      <c r="I11" s="395"/>
      <c r="J11" s="373">
        <v>62.87</v>
      </c>
      <c r="K11" s="21"/>
      <c r="L11" s="95">
        <f>D11</f>
        <v>45</v>
      </c>
      <c r="M11" s="96"/>
      <c r="N11" s="97"/>
      <c r="O11" s="96">
        <f t="shared" ref="O11:O69" si="3">P11*L11/100</f>
        <v>0</v>
      </c>
      <c r="P11" s="98">
        <f>E11</f>
        <v>0</v>
      </c>
      <c r="Q11" s="60"/>
    </row>
    <row r="12" spans="1:17" s="1" customFormat="1" ht="14.25" customHeight="1" x14ac:dyDescent="0.25">
      <c r="A12" s="11">
        <v>4</v>
      </c>
      <c r="B12" s="47">
        <v>10001</v>
      </c>
      <c r="C12" s="19" t="s">
        <v>4</v>
      </c>
      <c r="D12" s="399">
        <v>15</v>
      </c>
      <c r="E12" s="357">
        <v>6.67</v>
      </c>
      <c r="F12" s="357"/>
      <c r="G12" s="357"/>
      <c r="H12" s="357"/>
      <c r="I12" s="397"/>
      <c r="J12" s="370">
        <v>51.73</v>
      </c>
      <c r="K12" s="21"/>
      <c r="L12" s="95">
        <f>D12</f>
        <v>15</v>
      </c>
      <c r="M12" s="96"/>
      <c r="N12" s="97"/>
      <c r="O12" s="96">
        <f t="shared" si="3"/>
        <v>1.0004999999999999</v>
      </c>
      <c r="P12" s="98">
        <f>E12</f>
        <v>6.67</v>
      </c>
      <c r="Q12" s="60"/>
    </row>
    <row r="13" spans="1:17" s="1" customFormat="1" ht="15" customHeight="1" x14ac:dyDescent="0.25">
      <c r="A13" s="11">
        <v>5</v>
      </c>
      <c r="B13" s="47">
        <v>10120</v>
      </c>
      <c r="C13" s="19" t="s">
        <v>8</v>
      </c>
      <c r="D13" s="401">
        <v>5</v>
      </c>
      <c r="E13" s="357"/>
      <c r="F13" s="357"/>
      <c r="G13" s="357"/>
      <c r="H13" s="357"/>
      <c r="I13" s="357"/>
      <c r="J13" s="370">
        <v>51.6</v>
      </c>
      <c r="K13" s="21"/>
      <c r="L13" s="95">
        <f>D13</f>
        <v>5</v>
      </c>
      <c r="M13" s="96"/>
      <c r="N13" s="97"/>
      <c r="O13" s="96">
        <f t="shared" si="3"/>
        <v>0</v>
      </c>
      <c r="P13" s="98">
        <f>E13</f>
        <v>0</v>
      </c>
      <c r="Q13" s="60"/>
    </row>
    <row r="14" spans="1:17" s="1" customFormat="1" ht="15" customHeight="1" x14ac:dyDescent="0.25">
      <c r="A14" s="11">
        <v>6</v>
      </c>
      <c r="B14" s="47">
        <v>10190</v>
      </c>
      <c r="C14" s="19" t="s">
        <v>9</v>
      </c>
      <c r="D14" s="399">
        <v>7</v>
      </c>
      <c r="E14" s="388"/>
      <c r="F14" s="388"/>
      <c r="G14" s="388"/>
      <c r="H14" s="388"/>
      <c r="I14" s="388"/>
      <c r="J14" s="370">
        <v>55.29</v>
      </c>
      <c r="K14" s="21"/>
      <c r="L14" s="95">
        <f>D14</f>
        <v>7</v>
      </c>
      <c r="M14" s="96"/>
      <c r="N14" s="97"/>
      <c r="O14" s="96">
        <f t="shared" ref="O14" si="4">P14*L14/100</f>
        <v>0</v>
      </c>
      <c r="P14" s="98">
        <f>E14</f>
        <v>0</v>
      </c>
      <c r="Q14" s="65"/>
    </row>
    <row r="15" spans="1:17" s="1" customFormat="1" ht="15" customHeight="1" x14ac:dyDescent="0.25">
      <c r="A15" s="11">
        <v>7</v>
      </c>
      <c r="B15" s="47">
        <v>10320</v>
      </c>
      <c r="C15" s="19" t="s">
        <v>10</v>
      </c>
      <c r="D15" s="399">
        <v>5</v>
      </c>
      <c r="E15" s="357"/>
      <c r="F15" s="357"/>
      <c r="G15" s="357"/>
      <c r="H15" s="357"/>
      <c r="I15" s="397"/>
      <c r="J15" s="370">
        <v>45.6</v>
      </c>
      <c r="K15" s="21"/>
      <c r="L15" s="95">
        <f>D15</f>
        <v>5</v>
      </c>
      <c r="M15" s="96"/>
      <c r="N15" s="97"/>
      <c r="O15" s="96">
        <f t="shared" si="3"/>
        <v>0</v>
      </c>
      <c r="P15" s="98">
        <f>E15</f>
        <v>0</v>
      </c>
      <c r="Q15" s="60"/>
    </row>
    <row r="16" spans="1:17" s="1" customFormat="1" ht="15" customHeight="1" thickBot="1" x14ac:dyDescent="0.3">
      <c r="A16" s="12">
        <v>8</v>
      </c>
      <c r="B16" s="51">
        <v>10860</v>
      </c>
      <c r="C16" s="20" t="s">
        <v>112</v>
      </c>
      <c r="D16" s="399">
        <v>5</v>
      </c>
      <c r="E16" s="357"/>
      <c r="F16" s="357"/>
      <c r="G16" s="357"/>
      <c r="H16" s="357"/>
      <c r="I16" s="357"/>
      <c r="J16" s="372">
        <v>47.4</v>
      </c>
      <c r="K16" s="21"/>
      <c r="L16" s="99">
        <f>D16</f>
        <v>5</v>
      </c>
      <c r="M16" s="100"/>
      <c r="N16" s="101"/>
      <c r="O16" s="100">
        <f t="shared" si="3"/>
        <v>0</v>
      </c>
      <c r="P16" s="102">
        <f>E16</f>
        <v>0</v>
      </c>
      <c r="Q16" s="60"/>
    </row>
    <row r="17" spans="1:17" s="1" customFormat="1" ht="15" customHeight="1" thickBot="1" x14ac:dyDescent="0.3">
      <c r="A17" s="35"/>
      <c r="B17" s="50"/>
      <c r="C17" s="37" t="s">
        <v>102</v>
      </c>
      <c r="D17" s="175">
        <f>SUM(D18:D29)</f>
        <v>126</v>
      </c>
      <c r="E17" s="38">
        <f t="shared" ref="E17:I17" si="5">AVERAGE(E18:E29)</f>
        <v>19.73</v>
      </c>
      <c r="F17" s="38">
        <v>0</v>
      </c>
      <c r="G17" s="38">
        <v>0</v>
      </c>
      <c r="H17" s="38">
        <v>0</v>
      </c>
      <c r="I17" s="38">
        <v>0</v>
      </c>
      <c r="J17" s="39">
        <f>AVERAGE(J18:J29)</f>
        <v>49.309000000000005</v>
      </c>
      <c r="K17" s="21"/>
      <c r="L17" s="109">
        <f>D17</f>
        <v>126</v>
      </c>
      <c r="M17" s="110">
        <f>SUM(M18:M29)</f>
        <v>0</v>
      </c>
      <c r="N17" s="111">
        <f>G17+H17+I17</f>
        <v>0</v>
      </c>
      <c r="O17" s="110">
        <f>SUM(O18:O29)</f>
        <v>6.0004</v>
      </c>
      <c r="P17" s="112">
        <f>E17</f>
        <v>19.73</v>
      </c>
      <c r="Q17" s="60"/>
    </row>
    <row r="18" spans="1:17" s="1" customFormat="1" ht="15" customHeight="1" x14ac:dyDescent="0.25">
      <c r="A18" s="10">
        <v>1</v>
      </c>
      <c r="B18" s="48">
        <v>20040</v>
      </c>
      <c r="C18" s="13" t="s">
        <v>11</v>
      </c>
      <c r="D18" s="399">
        <v>27</v>
      </c>
      <c r="E18" s="388">
        <v>7.41</v>
      </c>
      <c r="F18" s="388"/>
      <c r="G18" s="388"/>
      <c r="H18" s="388"/>
      <c r="I18" s="388"/>
      <c r="J18" s="369">
        <v>47.11</v>
      </c>
      <c r="K18" s="21"/>
      <c r="L18" s="91">
        <f>D18</f>
        <v>27</v>
      </c>
      <c r="M18" s="92"/>
      <c r="N18" s="93"/>
      <c r="O18" s="92">
        <f t="shared" ref="O18:O20" si="6">P18*L18/100</f>
        <v>2.0007000000000001</v>
      </c>
      <c r="P18" s="94">
        <f>E18</f>
        <v>7.41</v>
      </c>
      <c r="Q18" s="60"/>
    </row>
    <row r="19" spans="1:17" s="1" customFormat="1" ht="15" customHeight="1" x14ac:dyDescent="0.25">
      <c r="A19" s="16">
        <v>2</v>
      </c>
      <c r="B19" s="47">
        <v>20061</v>
      </c>
      <c r="C19" s="19" t="s">
        <v>13</v>
      </c>
      <c r="D19" s="401">
        <v>11</v>
      </c>
      <c r="E19" s="388">
        <v>18.18</v>
      </c>
      <c r="F19" s="388"/>
      <c r="G19" s="388"/>
      <c r="H19" s="388"/>
      <c r="I19" s="388"/>
      <c r="J19" s="370">
        <v>43.45</v>
      </c>
      <c r="K19" s="21"/>
      <c r="L19" s="95">
        <f>D19</f>
        <v>11</v>
      </c>
      <c r="M19" s="96"/>
      <c r="N19" s="97"/>
      <c r="O19" s="96">
        <f t="shared" si="6"/>
        <v>1.9997999999999998</v>
      </c>
      <c r="P19" s="98">
        <f>E19</f>
        <v>18.18</v>
      </c>
      <c r="Q19" s="60"/>
    </row>
    <row r="20" spans="1:17" s="1" customFormat="1" ht="15" customHeight="1" x14ac:dyDescent="0.25">
      <c r="A20" s="16">
        <v>3</v>
      </c>
      <c r="B20" s="47">
        <v>21020</v>
      </c>
      <c r="C20" s="19" t="s">
        <v>21</v>
      </c>
      <c r="D20" s="399">
        <v>17</v>
      </c>
      <c r="E20" s="388"/>
      <c r="F20" s="388"/>
      <c r="G20" s="388"/>
      <c r="H20" s="388"/>
      <c r="I20" s="388"/>
      <c r="J20" s="370">
        <v>65.41</v>
      </c>
      <c r="K20" s="21"/>
      <c r="L20" s="95">
        <f>D20</f>
        <v>17</v>
      </c>
      <c r="M20" s="96"/>
      <c r="N20" s="97"/>
      <c r="O20" s="96">
        <f t="shared" si="6"/>
        <v>0</v>
      </c>
      <c r="P20" s="98">
        <f>E20</f>
        <v>0</v>
      </c>
      <c r="Q20" s="60"/>
    </row>
    <row r="21" spans="1:17" s="1" customFormat="1" ht="15" customHeight="1" x14ac:dyDescent="0.25">
      <c r="A21" s="11">
        <v>4</v>
      </c>
      <c r="B21" s="47">
        <v>20060</v>
      </c>
      <c r="C21" s="19" t="s">
        <v>12</v>
      </c>
      <c r="D21" s="399">
        <v>25</v>
      </c>
      <c r="E21" s="357"/>
      <c r="F21" s="357"/>
      <c r="G21" s="357"/>
      <c r="H21" s="357"/>
      <c r="I21" s="357"/>
      <c r="J21" s="370">
        <v>61.52</v>
      </c>
      <c r="K21" s="21"/>
      <c r="L21" s="95">
        <f>D21</f>
        <v>25</v>
      </c>
      <c r="M21" s="96"/>
      <c r="N21" s="97"/>
      <c r="O21" s="96">
        <f t="shared" si="3"/>
        <v>0</v>
      </c>
      <c r="P21" s="98">
        <f>E21</f>
        <v>0</v>
      </c>
      <c r="Q21" s="60"/>
    </row>
    <row r="22" spans="1:17" s="1" customFormat="1" ht="15" customHeight="1" x14ac:dyDescent="0.25">
      <c r="A22" s="11">
        <v>5</v>
      </c>
      <c r="B22" s="47">
        <v>20400</v>
      </c>
      <c r="C22" s="19" t="s">
        <v>15</v>
      </c>
      <c r="D22" s="399">
        <v>19</v>
      </c>
      <c r="E22" s="357"/>
      <c r="F22" s="357"/>
      <c r="G22" s="357"/>
      <c r="H22" s="357"/>
      <c r="I22" s="357"/>
      <c r="J22" s="370">
        <v>51.84</v>
      </c>
      <c r="K22" s="21"/>
      <c r="L22" s="95">
        <f>D22</f>
        <v>19</v>
      </c>
      <c r="M22" s="96"/>
      <c r="N22" s="97"/>
      <c r="O22" s="96">
        <f t="shared" si="3"/>
        <v>0</v>
      </c>
      <c r="P22" s="98">
        <f>E22</f>
        <v>0</v>
      </c>
      <c r="Q22" s="60"/>
    </row>
    <row r="23" spans="1:17" s="1" customFormat="1" ht="15" customHeight="1" x14ac:dyDescent="0.25">
      <c r="A23" s="11">
        <v>6</v>
      </c>
      <c r="B23" s="47">
        <v>20080</v>
      </c>
      <c r="C23" s="19" t="s">
        <v>14</v>
      </c>
      <c r="D23" s="399">
        <v>6</v>
      </c>
      <c r="E23" s="398"/>
      <c r="F23" s="398"/>
      <c r="G23" s="398"/>
      <c r="H23" s="398"/>
      <c r="I23" s="393"/>
      <c r="J23" s="370">
        <v>49.17</v>
      </c>
      <c r="K23" s="21"/>
      <c r="L23" s="95">
        <f>D23</f>
        <v>6</v>
      </c>
      <c r="M23" s="96"/>
      <c r="N23" s="97"/>
      <c r="O23" s="96">
        <f t="shared" si="3"/>
        <v>0</v>
      </c>
      <c r="P23" s="98">
        <f>E23</f>
        <v>0</v>
      </c>
    </row>
    <row r="24" spans="1:17" s="1" customFormat="1" ht="15" customHeight="1" x14ac:dyDescent="0.25">
      <c r="A24" s="11">
        <v>7</v>
      </c>
      <c r="B24" s="47">
        <v>20460</v>
      </c>
      <c r="C24" s="19" t="s">
        <v>16</v>
      </c>
      <c r="D24" s="399">
        <v>11</v>
      </c>
      <c r="E24" s="388"/>
      <c r="F24" s="388"/>
      <c r="G24" s="388"/>
      <c r="H24" s="388"/>
      <c r="I24" s="388"/>
      <c r="J24" s="370">
        <v>48.36</v>
      </c>
      <c r="K24" s="21"/>
      <c r="L24" s="95">
        <f>D24</f>
        <v>11</v>
      </c>
      <c r="M24" s="96"/>
      <c r="N24" s="97"/>
      <c r="O24" s="96">
        <f t="shared" ref="O24" si="7">P24*L24/100</f>
        <v>0</v>
      </c>
      <c r="P24" s="98">
        <f>E24</f>
        <v>0</v>
      </c>
    </row>
    <row r="25" spans="1:17" s="1" customFormat="1" ht="15" customHeight="1" x14ac:dyDescent="0.25">
      <c r="A25" s="11">
        <v>8</v>
      </c>
      <c r="B25" s="47">
        <v>20550</v>
      </c>
      <c r="C25" s="19" t="s">
        <v>17</v>
      </c>
      <c r="D25" s="140"/>
      <c r="E25" s="150"/>
      <c r="F25" s="150"/>
      <c r="G25" s="150"/>
      <c r="H25" s="150"/>
      <c r="I25" s="131"/>
      <c r="J25" s="42"/>
      <c r="K25" s="21"/>
      <c r="L25" s="95"/>
      <c r="M25" s="96"/>
      <c r="N25" s="97"/>
      <c r="O25" s="113"/>
      <c r="P25" s="98"/>
    </row>
    <row r="26" spans="1:17" s="1" customFormat="1" ht="15" customHeight="1" x14ac:dyDescent="0.25">
      <c r="A26" s="11">
        <v>9</v>
      </c>
      <c r="B26" s="47">
        <v>20630</v>
      </c>
      <c r="C26" s="19" t="s">
        <v>18</v>
      </c>
      <c r="D26" s="351">
        <v>5</v>
      </c>
      <c r="E26" s="357">
        <v>20</v>
      </c>
      <c r="F26" s="357"/>
      <c r="G26" s="357"/>
      <c r="H26" s="357"/>
      <c r="I26" s="388"/>
      <c r="J26" s="370">
        <v>45.4</v>
      </c>
      <c r="K26" s="21"/>
      <c r="L26" s="95">
        <f>D26</f>
        <v>5</v>
      </c>
      <c r="M26" s="96"/>
      <c r="N26" s="97"/>
      <c r="O26" s="113">
        <f t="shared" si="3"/>
        <v>1</v>
      </c>
      <c r="P26" s="98">
        <f>E26</f>
        <v>20</v>
      </c>
    </row>
    <row r="27" spans="1:17" s="1" customFormat="1" ht="15" customHeight="1" x14ac:dyDescent="0.25">
      <c r="A27" s="11">
        <v>10</v>
      </c>
      <c r="B27" s="47">
        <v>20810</v>
      </c>
      <c r="C27" s="19" t="s">
        <v>19</v>
      </c>
      <c r="D27" s="379">
        <v>3</v>
      </c>
      <c r="E27" s="388">
        <v>33.33</v>
      </c>
      <c r="F27" s="388"/>
      <c r="G27" s="388"/>
      <c r="H27" s="388"/>
      <c r="I27" s="388"/>
      <c r="J27" s="370">
        <v>40.33</v>
      </c>
      <c r="K27" s="21"/>
      <c r="L27" s="95">
        <f>D27</f>
        <v>3</v>
      </c>
      <c r="M27" s="96"/>
      <c r="N27" s="97"/>
      <c r="O27" s="113">
        <f t="shared" ref="O27:O29" si="8">P27*L27/100</f>
        <v>0.9998999999999999</v>
      </c>
      <c r="P27" s="98">
        <f>E27</f>
        <v>33.33</v>
      </c>
    </row>
    <row r="28" spans="1:17" s="1" customFormat="1" ht="15" customHeight="1" x14ac:dyDescent="0.25">
      <c r="A28" s="11">
        <v>11</v>
      </c>
      <c r="B28" s="47">
        <v>20900</v>
      </c>
      <c r="C28" s="19" t="s">
        <v>20</v>
      </c>
      <c r="D28" s="379">
        <v>2</v>
      </c>
      <c r="E28" s="388"/>
      <c r="F28" s="388"/>
      <c r="G28" s="388"/>
      <c r="H28" s="388"/>
      <c r="I28" s="388"/>
      <c r="J28" s="370">
        <v>40.5</v>
      </c>
      <c r="K28" s="21"/>
      <c r="L28" s="95">
        <f>D28</f>
        <v>2</v>
      </c>
      <c r="M28" s="96"/>
      <c r="N28" s="97"/>
      <c r="O28" s="113">
        <f t="shared" si="8"/>
        <v>0</v>
      </c>
      <c r="P28" s="98">
        <f>E28</f>
        <v>0</v>
      </c>
    </row>
    <row r="29" spans="1:17" s="1" customFormat="1" ht="15" customHeight="1" thickBot="1" x14ac:dyDescent="0.3">
      <c r="A29" s="12">
        <v>12</v>
      </c>
      <c r="B29" s="51">
        <v>21350</v>
      </c>
      <c r="C29" s="20" t="s">
        <v>22</v>
      </c>
      <c r="D29" s="118"/>
      <c r="E29" s="119"/>
      <c r="F29" s="119"/>
      <c r="G29" s="119"/>
      <c r="H29" s="119"/>
      <c r="I29" s="120"/>
      <c r="J29" s="44"/>
      <c r="K29" s="21"/>
      <c r="L29" s="99"/>
      <c r="M29" s="100"/>
      <c r="N29" s="101"/>
      <c r="O29" s="134"/>
      <c r="P29" s="102"/>
    </row>
    <row r="30" spans="1:17" s="1" customFormat="1" ht="15" customHeight="1" thickBot="1" x14ac:dyDescent="0.3">
      <c r="A30" s="35"/>
      <c r="B30" s="50"/>
      <c r="C30" s="37" t="s">
        <v>103</v>
      </c>
      <c r="D30" s="36">
        <f>SUM(D31:D47)</f>
        <v>108</v>
      </c>
      <c r="E30" s="38">
        <f t="shared" ref="E30:I30" si="9">AVERAGE(E31:E47)</f>
        <v>38.031999999999996</v>
      </c>
      <c r="F30" s="38">
        <v>0</v>
      </c>
      <c r="G30" s="38">
        <v>0</v>
      </c>
      <c r="H30" s="38">
        <v>0</v>
      </c>
      <c r="I30" s="38">
        <v>0</v>
      </c>
      <c r="J30" s="39">
        <f>AVERAGE(J31:J47)</f>
        <v>49.849230769230765</v>
      </c>
      <c r="K30" s="21"/>
      <c r="L30" s="109">
        <f>D30</f>
        <v>108</v>
      </c>
      <c r="M30" s="110">
        <f>SUM(M31:M47)</f>
        <v>0</v>
      </c>
      <c r="N30" s="111">
        <f>G30+H30+I30</f>
        <v>0</v>
      </c>
      <c r="O30" s="110">
        <f>SUM(O31:O47)</f>
        <v>13.9994</v>
      </c>
      <c r="P30" s="112">
        <f>E30</f>
        <v>38.031999999999996</v>
      </c>
    </row>
    <row r="31" spans="1:17" s="1" customFormat="1" ht="15" customHeight="1" x14ac:dyDescent="0.25">
      <c r="A31" s="10">
        <v>1</v>
      </c>
      <c r="B31" s="48">
        <v>30070</v>
      </c>
      <c r="C31" s="13" t="s">
        <v>24</v>
      </c>
      <c r="D31" s="351">
        <v>11</v>
      </c>
      <c r="E31" s="357"/>
      <c r="F31" s="357"/>
      <c r="G31" s="357"/>
      <c r="H31" s="357"/>
      <c r="I31" s="357"/>
      <c r="J31" s="369">
        <v>53.82</v>
      </c>
      <c r="K31" s="7"/>
      <c r="L31" s="91">
        <f>D31</f>
        <v>11</v>
      </c>
      <c r="M31" s="92"/>
      <c r="N31" s="93"/>
      <c r="O31" s="92">
        <f t="shared" si="3"/>
        <v>0</v>
      </c>
      <c r="P31" s="94">
        <f>E31</f>
        <v>0</v>
      </c>
    </row>
    <row r="32" spans="1:17" s="1" customFormat="1" ht="15" customHeight="1" x14ac:dyDescent="0.25">
      <c r="A32" s="11">
        <v>2</v>
      </c>
      <c r="B32" s="47">
        <v>30480</v>
      </c>
      <c r="C32" s="19" t="s">
        <v>111</v>
      </c>
      <c r="D32" s="379">
        <v>12</v>
      </c>
      <c r="E32" s="388">
        <v>8.33</v>
      </c>
      <c r="F32" s="388"/>
      <c r="G32" s="388"/>
      <c r="H32" s="388"/>
      <c r="I32" s="388"/>
      <c r="J32" s="370">
        <v>56.08</v>
      </c>
      <c r="K32" s="7"/>
      <c r="L32" s="95">
        <f>D32</f>
        <v>12</v>
      </c>
      <c r="M32" s="96"/>
      <c r="N32" s="97"/>
      <c r="O32" s="96">
        <f t="shared" ref="O32" si="10">P32*L32/100</f>
        <v>0.99960000000000004</v>
      </c>
      <c r="P32" s="98">
        <f>E32</f>
        <v>8.33</v>
      </c>
    </row>
    <row r="33" spans="1:16" s="1" customFormat="1" ht="15" customHeight="1" x14ac:dyDescent="0.25">
      <c r="A33" s="11">
        <v>3</v>
      </c>
      <c r="B33" s="49">
        <v>30460</v>
      </c>
      <c r="C33" s="22" t="s">
        <v>29</v>
      </c>
      <c r="D33" s="351">
        <v>8</v>
      </c>
      <c r="E33" s="357">
        <v>12.5</v>
      </c>
      <c r="F33" s="357"/>
      <c r="G33" s="357"/>
      <c r="H33" s="357"/>
      <c r="I33" s="357"/>
      <c r="J33" s="373">
        <v>63</v>
      </c>
      <c r="K33" s="7"/>
      <c r="L33" s="95">
        <f>D33</f>
        <v>8</v>
      </c>
      <c r="M33" s="96"/>
      <c r="N33" s="97"/>
      <c r="O33" s="96">
        <f t="shared" si="3"/>
        <v>1</v>
      </c>
      <c r="P33" s="98">
        <f>E33</f>
        <v>12.5</v>
      </c>
    </row>
    <row r="34" spans="1:16" s="1" customFormat="1" ht="15" customHeight="1" x14ac:dyDescent="0.25">
      <c r="A34" s="11">
        <v>4</v>
      </c>
      <c r="B34" s="47">
        <v>30030</v>
      </c>
      <c r="C34" s="19" t="s">
        <v>23</v>
      </c>
      <c r="D34" s="351">
        <v>6</v>
      </c>
      <c r="E34" s="357"/>
      <c r="F34" s="357"/>
      <c r="G34" s="357"/>
      <c r="H34" s="357"/>
      <c r="I34" s="394"/>
      <c r="J34" s="370">
        <v>57</v>
      </c>
      <c r="K34" s="7"/>
      <c r="L34" s="95">
        <f>D34</f>
        <v>6</v>
      </c>
      <c r="M34" s="96"/>
      <c r="N34" s="97"/>
      <c r="O34" s="96">
        <f t="shared" si="3"/>
        <v>0</v>
      </c>
      <c r="P34" s="98">
        <f>E34</f>
        <v>0</v>
      </c>
    </row>
    <row r="35" spans="1:16" s="1" customFormat="1" ht="15" customHeight="1" x14ac:dyDescent="0.25">
      <c r="A35" s="11">
        <v>5</v>
      </c>
      <c r="B35" s="47">
        <v>31000</v>
      </c>
      <c r="C35" s="19" t="s">
        <v>37</v>
      </c>
      <c r="D35" s="351">
        <v>18</v>
      </c>
      <c r="E35" s="357"/>
      <c r="F35" s="357"/>
      <c r="G35" s="357"/>
      <c r="H35" s="357"/>
      <c r="I35" s="397"/>
      <c r="J35" s="370">
        <v>48.11</v>
      </c>
      <c r="K35" s="7"/>
      <c r="L35" s="95">
        <f>D35</f>
        <v>18</v>
      </c>
      <c r="M35" s="96"/>
      <c r="N35" s="97"/>
      <c r="O35" s="96">
        <f t="shared" si="3"/>
        <v>0</v>
      </c>
      <c r="P35" s="98">
        <f>E35</f>
        <v>0</v>
      </c>
    </row>
    <row r="36" spans="1:16" s="1" customFormat="1" ht="15" customHeight="1" x14ac:dyDescent="0.25">
      <c r="A36" s="11">
        <v>6</v>
      </c>
      <c r="B36" s="47">
        <v>30130</v>
      </c>
      <c r="C36" s="19" t="s">
        <v>25</v>
      </c>
      <c r="D36" s="117"/>
      <c r="E36" s="131"/>
      <c r="F36" s="131"/>
      <c r="G36" s="131"/>
      <c r="H36" s="131"/>
      <c r="I36" s="131"/>
      <c r="J36" s="42"/>
      <c r="K36" s="7"/>
      <c r="L36" s="95"/>
      <c r="M36" s="96"/>
      <c r="N36" s="97"/>
      <c r="O36" s="96"/>
      <c r="P36" s="98"/>
    </row>
    <row r="37" spans="1:16" s="1" customFormat="1" ht="15" customHeight="1" x14ac:dyDescent="0.25">
      <c r="A37" s="11">
        <v>7</v>
      </c>
      <c r="B37" s="47">
        <v>30160</v>
      </c>
      <c r="C37" s="19" t="s">
        <v>26</v>
      </c>
      <c r="D37" s="351">
        <v>5</v>
      </c>
      <c r="E37" s="357"/>
      <c r="F37" s="357"/>
      <c r="G37" s="357"/>
      <c r="H37" s="357"/>
      <c r="I37" s="388"/>
      <c r="J37" s="370">
        <v>44.6</v>
      </c>
      <c r="K37" s="7"/>
      <c r="L37" s="95">
        <f>D37</f>
        <v>5</v>
      </c>
      <c r="M37" s="96"/>
      <c r="N37" s="97"/>
      <c r="O37" s="113">
        <f t="shared" ref="O37:O39" si="11">P37*L37/100</f>
        <v>0</v>
      </c>
      <c r="P37" s="98">
        <f>E37</f>
        <v>0</v>
      </c>
    </row>
    <row r="38" spans="1:16" s="1" customFormat="1" ht="15" customHeight="1" x14ac:dyDescent="0.25">
      <c r="A38" s="11">
        <v>8</v>
      </c>
      <c r="B38" s="47">
        <v>30310</v>
      </c>
      <c r="C38" s="19" t="s">
        <v>27</v>
      </c>
      <c r="D38" s="379">
        <v>2</v>
      </c>
      <c r="E38" s="388"/>
      <c r="F38" s="388"/>
      <c r="G38" s="388"/>
      <c r="H38" s="388"/>
      <c r="I38" s="388"/>
      <c r="J38" s="370">
        <v>68</v>
      </c>
      <c r="K38" s="7"/>
      <c r="L38" s="95">
        <f>D38</f>
        <v>2</v>
      </c>
      <c r="M38" s="96"/>
      <c r="N38" s="97"/>
      <c r="O38" s="113">
        <f t="shared" si="11"/>
        <v>0</v>
      </c>
      <c r="P38" s="98">
        <f>E38</f>
        <v>0</v>
      </c>
    </row>
    <row r="39" spans="1:16" s="1" customFormat="1" ht="15" customHeight="1" x14ac:dyDescent="0.25">
      <c r="A39" s="11">
        <v>9</v>
      </c>
      <c r="B39" s="47">
        <v>30440</v>
      </c>
      <c r="C39" s="19" t="s">
        <v>28</v>
      </c>
      <c r="D39" s="379">
        <v>2</v>
      </c>
      <c r="E39" s="388"/>
      <c r="F39" s="388"/>
      <c r="G39" s="388"/>
      <c r="H39" s="388"/>
      <c r="I39" s="388"/>
      <c r="J39" s="370">
        <v>53.5</v>
      </c>
      <c r="K39" s="7"/>
      <c r="L39" s="95">
        <f>D39</f>
        <v>2</v>
      </c>
      <c r="M39" s="96"/>
      <c r="N39" s="97"/>
      <c r="O39" s="113">
        <f t="shared" si="11"/>
        <v>0</v>
      </c>
      <c r="P39" s="98">
        <f>E39</f>
        <v>0</v>
      </c>
    </row>
    <row r="40" spans="1:16" s="1" customFormat="1" ht="15" customHeight="1" x14ac:dyDescent="0.25">
      <c r="A40" s="11">
        <v>10</v>
      </c>
      <c r="B40" s="47">
        <v>30500</v>
      </c>
      <c r="C40" s="19" t="s">
        <v>30</v>
      </c>
      <c r="D40" s="130"/>
      <c r="E40" s="131"/>
      <c r="F40" s="131"/>
      <c r="G40" s="131"/>
      <c r="H40" s="131"/>
      <c r="I40" s="131"/>
      <c r="J40" s="42"/>
      <c r="K40" s="7"/>
      <c r="L40" s="95"/>
      <c r="M40" s="96"/>
      <c r="N40" s="97"/>
      <c r="O40" s="113"/>
      <c r="P40" s="98"/>
    </row>
    <row r="41" spans="1:16" s="1" customFormat="1" ht="15" customHeight="1" x14ac:dyDescent="0.25">
      <c r="A41" s="11">
        <v>11</v>
      </c>
      <c r="B41" s="47">
        <v>30530</v>
      </c>
      <c r="C41" s="19" t="s">
        <v>31</v>
      </c>
      <c r="D41" s="351">
        <v>6</v>
      </c>
      <c r="E41" s="357">
        <v>33.33</v>
      </c>
      <c r="F41" s="357"/>
      <c r="G41" s="357"/>
      <c r="H41" s="357"/>
      <c r="I41" s="357"/>
      <c r="J41" s="370">
        <v>37.67</v>
      </c>
      <c r="K41" s="7"/>
      <c r="L41" s="95">
        <f>D41</f>
        <v>6</v>
      </c>
      <c r="M41" s="96"/>
      <c r="N41" s="97"/>
      <c r="O41" s="113">
        <f t="shared" ref="O41:O42" si="12">P41*L41/100</f>
        <v>1.9997999999999998</v>
      </c>
      <c r="P41" s="98">
        <f>E41</f>
        <v>33.33</v>
      </c>
    </row>
    <row r="42" spans="1:16" s="1" customFormat="1" ht="15" customHeight="1" x14ac:dyDescent="0.25">
      <c r="A42" s="11">
        <v>12</v>
      </c>
      <c r="B42" s="47">
        <v>30640</v>
      </c>
      <c r="C42" s="19" t="s">
        <v>32</v>
      </c>
      <c r="D42" s="379">
        <v>4</v>
      </c>
      <c r="E42" s="388"/>
      <c r="F42" s="388"/>
      <c r="G42" s="388"/>
      <c r="H42" s="388"/>
      <c r="I42" s="388"/>
      <c r="J42" s="370">
        <v>53.25</v>
      </c>
      <c r="K42" s="7"/>
      <c r="L42" s="95">
        <f>D42</f>
        <v>4</v>
      </c>
      <c r="M42" s="96"/>
      <c r="N42" s="97"/>
      <c r="O42" s="96">
        <f t="shared" si="12"/>
        <v>0</v>
      </c>
      <c r="P42" s="98">
        <f>E42</f>
        <v>0</v>
      </c>
    </row>
    <row r="43" spans="1:16" s="1" customFormat="1" ht="15" customHeight="1" x14ac:dyDescent="0.25">
      <c r="A43" s="11">
        <v>13</v>
      </c>
      <c r="B43" s="47">
        <v>30650</v>
      </c>
      <c r="C43" s="19" t="s">
        <v>33</v>
      </c>
      <c r="D43" s="141"/>
      <c r="E43" s="150"/>
      <c r="F43" s="150"/>
      <c r="G43" s="150"/>
      <c r="H43" s="150"/>
      <c r="I43" s="150"/>
      <c r="J43" s="42"/>
      <c r="K43" s="7"/>
      <c r="L43" s="95"/>
      <c r="M43" s="96"/>
      <c r="N43" s="97"/>
      <c r="O43" s="96"/>
      <c r="P43" s="98"/>
    </row>
    <row r="44" spans="1:16" s="1" customFormat="1" ht="15" customHeight="1" x14ac:dyDescent="0.25">
      <c r="A44" s="11">
        <v>14</v>
      </c>
      <c r="B44" s="47">
        <v>30790</v>
      </c>
      <c r="C44" s="19" t="s">
        <v>34</v>
      </c>
      <c r="D44" s="117"/>
      <c r="E44" s="131"/>
      <c r="F44" s="131"/>
      <c r="G44" s="131"/>
      <c r="H44" s="131"/>
      <c r="I44" s="131"/>
      <c r="J44" s="42"/>
      <c r="K44" s="7"/>
      <c r="L44" s="95"/>
      <c r="M44" s="96"/>
      <c r="N44" s="97"/>
      <c r="O44" s="113"/>
      <c r="P44" s="98"/>
    </row>
    <row r="45" spans="1:16" s="1" customFormat="1" ht="15" customHeight="1" x14ac:dyDescent="0.25">
      <c r="A45" s="11">
        <v>15</v>
      </c>
      <c r="B45" s="47">
        <v>30890</v>
      </c>
      <c r="C45" s="19" t="s">
        <v>35</v>
      </c>
      <c r="D45" s="379">
        <v>1</v>
      </c>
      <c r="E45" s="388">
        <v>100</v>
      </c>
      <c r="F45" s="388"/>
      <c r="G45" s="388"/>
      <c r="H45" s="388"/>
      <c r="I45" s="388"/>
      <c r="J45" s="370">
        <v>30</v>
      </c>
      <c r="K45" s="7"/>
      <c r="L45" s="95">
        <f>D45</f>
        <v>1</v>
      </c>
      <c r="M45" s="96"/>
      <c r="N45" s="97"/>
      <c r="O45" s="96">
        <f t="shared" ref="O45:O47" si="13">P45*L45/100</f>
        <v>1</v>
      </c>
      <c r="P45" s="98">
        <f>E45</f>
        <v>100</v>
      </c>
    </row>
    <row r="46" spans="1:16" s="1" customFormat="1" ht="15" customHeight="1" x14ac:dyDescent="0.25">
      <c r="A46" s="11">
        <v>16</v>
      </c>
      <c r="B46" s="47">
        <v>30940</v>
      </c>
      <c r="C46" s="19" t="s">
        <v>36</v>
      </c>
      <c r="D46" s="396">
        <v>8</v>
      </c>
      <c r="E46" s="398"/>
      <c r="F46" s="398"/>
      <c r="G46" s="398"/>
      <c r="H46" s="398"/>
      <c r="I46" s="388"/>
      <c r="J46" s="370">
        <v>47.13</v>
      </c>
      <c r="K46" s="7"/>
      <c r="L46" s="95">
        <f>D46</f>
        <v>8</v>
      </c>
      <c r="M46" s="96"/>
      <c r="N46" s="97"/>
      <c r="O46" s="96">
        <f t="shared" si="13"/>
        <v>0</v>
      </c>
      <c r="P46" s="98">
        <f>E46</f>
        <v>0</v>
      </c>
    </row>
    <row r="47" spans="1:16" s="1" customFormat="1" ht="15" customHeight="1" thickBot="1" x14ac:dyDescent="0.3">
      <c r="A47" s="11">
        <v>17</v>
      </c>
      <c r="B47" s="51">
        <v>31480</v>
      </c>
      <c r="C47" s="20" t="s">
        <v>38</v>
      </c>
      <c r="D47" s="380">
        <v>25</v>
      </c>
      <c r="E47" s="381">
        <v>36</v>
      </c>
      <c r="F47" s="381"/>
      <c r="G47" s="381"/>
      <c r="H47" s="381"/>
      <c r="I47" s="382"/>
      <c r="J47" s="372">
        <v>35.880000000000003</v>
      </c>
      <c r="K47" s="7"/>
      <c r="L47" s="99">
        <f>D47</f>
        <v>25</v>
      </c>
      <c r="M47" s="100"/>
      <c r="N47" s="101"/>
      <c r="O47" s="100">
        <f t="shared" si="13"/>
        <v>9</v>
      </c>
      <c r="P47" s="102">
        <f>E47</f>
        <v>36</v>
      </c>
    </row>
    <row r="48" spans="1:16" s="1" customFormat="1" ht="15" customHeight="1" thickBot="1" x14ac:dyDescent="0.3">
      <c r="A48" s="35"/>
      <c r="B48" s="50"/>
      <c r="C48" s="37" t="s">
        <v>104</v>
      </c>
      <c r="D48" s="36">
        <f>SUM(D49:D67)</f>
        <v>162</v>
      </c>
      <c r="E48" s="80">
        <v>3.26125</v>
      </c>
      <c r="F48" s="80">
        <v>6.25</v>
      </c>
      <c r="G48" s="80">
        <v>0</v>
      </c>
      <c r="H48" s="80">
        <v>0</v>
      </c>
      <c r="I48" s="80">
        <v>0</v>
      </c>
      <c r="J48" s="41">
        <f>AVERAGE(J49:J67)</f>
        <v>54.348749999999995</v>
      </c>
      <c r="K48" s="21"/>
      <c r="L48" s="109">
        <f>D48</f>
        <v>162</v>
      </c>
      <c r="M48" s="110">
        <f>SUM(M49:M67)</f>
        <v>0</v>
      </c>
      <c r="N48" s="111">
        <f>G48+H48+I48</f>
        <v>0</v>
      </c>
      <c r="O48" s="110">
        <f>SUM(O49:O67)</f>
        <v>5.0016000000000007</v>
      </c>
      <c r="P48" s="112">
        <f>E48</f>
        <v>3.26125</v>
      </c>
    </row>
    <row r="49" spans="1:16" s="1" customFormat="1" ht="15" customHeight="1" x14ac:dyDescent="0.25">
      <c r="A49" s="58">
        <v>1</v>
      </c>
      <c r="B49" s="48">
        <v>40010</v>
      </c>
      <c r="C49" s="13" t="s">
        <v>39</v>
      </c>
      <c r="D49" s="351">
        <v>24</v>
      </c>
      <c r="E49" s="357"/>
      <c r="F49" s="357"/>
      <c r="G49" s="357"/>
      <c r="H49" s="357"/>
      <c r="I49" s="357"/>
      <c r="J49" s="369">
        <v>66.209999999999994</v>
      </c>
      <c r="K49" s="21"/>
      <c r="L49" s="91">
        <f>D49</f>
        <v>24</v>
      </c>
      <c r="M49" s="92"/>
      <c r="N49" s="93"/>
      <c r="O49" s="92">
        <f t="shared" ref="O49:O56" si="14">P49*L49/100</f>
        <v>0</v>
      </c>
      <c r="P49" s="94">
        <f>E49</f>
        <v>0</v>
      </c>
    </row>
    <row r="50" spans="1:16" s="1" customFormat="1" ht="15" customHeight="1" x14ac:dyDescent="0.25">
      <c r="A50" s="23">
        <v>2</v>
      </c>
      <c r="B50" s="47">
        <v>40030</v>
      </c>
      <c r="C50" s="19" t="s">
        <v>41</v>
      </c>
      <c r="D50" s="379">
        <v>5</v>
      </c>
      <c r="E50" s="388"/>
      <c r="F50" s="388"/>
      <c r="G50" s="388"/>
      <c r="H50" s="388"/>
      <c r="I50" s="388"/>
      <c r="J50" s="370">
        <v>52</v>
      </c>
      <c r="K50" s="21"/>
      <c r="L50" s="95">
        <f>D50</f>
        <v>5</v>
      </c>
      <c r="M50" s="96"/>
      <c r="N50" s="97"/>
      <c r="O50" s="96">
        <f t="shared" si="14"/>
        <v>0</v>
      </c>
      <c r="P50" s="98">
        <f>E50</f>
        <v>0</v>
      </c>
    </row>
    <row r="51" spans="1:16" s="1" customFormat="1" ht="15" customHeight="1" x14ac:dyDescent="0.25">
      <c r="A51" s="23">
        <v>3</v>
      </c>
      <c r="B51" s="47">
        <v>40410</v>
      </c>
      <c r="C51" s="19" t="s">
        <v>48</v>
      </c>
      <c r="D51" s="379">
        <v>52</v>
      </c>
      <c r="E51" s="388">
        <v>3.85</v>
      </c>
      <c r="F51" s="388"/>
      <c r="G51" s="388"/>
      <c r="H51" s="388"/>
      <c r="I51" s="388"/>
      <c r="J51" s="370">
        <v>64.150000000000006</v>
      </c>
      <c r="K51" s="21"/>
      <c r="L51" s="95">
        <f>D51</f>
        <v>52</v>
      </c>
      <c r="M51" s="96"/>
      <c r="N51" s="97"/>
      <c r="O51" s="96">
        <f t="shared" si="14"/>
        <v>2.0020000000000002</v>
      </c>
      <c r="P51" s="98">
        <f>E51</f>
        <v>3.85</v>
      </c>
    </row>
    <row r="52" spans="1:16" s="1" customFormat="1" ht="15" customHeight="1" x14ac:dyDescent="0.25">
      <c r="A52" s="23">
        <v>4</v>
      </c>
      <c r="B52" s="47">
        <v>40011</v>
      </c>
      <c r="C52" s="19" t="s">
        <v>40</v>
      </c>
      <c r="D52" s="379">
        <v>18</v>
      </c>
      <c r="E52" s="388"/>
      <c r="F52" s="388"/>
      <c r="G52" s="388"/>
      <c r="H52" s="388"/>
      <c r="I52" s="388"/>
      <c r="J52" s="370">
        <v>54.61</v>
      </c>
      <c r="K52" s="21"/>
      <c r="L52" s="95">
        <f>D52</f>
        <v>18</v>
      </c>
      <c r="M52" s="96"/>
      <c r="N52" s="97"/>
      <c r="O52" s="96">
        <f t="shared" si="14"/>
        <v>0</v>
      </c>
      <c r="P52" s="98">
        <f>E52</f>
        <v>0</v>
      </c>
    </row>
    <row r="53" spans="1:16" s="1" customFormat="1" ht="15" customHeight="1" x14ac:dyDescent="0.25">
      <c r="A53" s="23">
        <v>5</v>
      </c>
      <c r="B53" s="47">
        <v>40080</v>
      </c>
      <c r="C53" s="19" t="s">
        <v>96</v>
      </c>
      <c r="D53" s="351">
        <v>7</v>
      </c>
      <c r="E53" s="357"/>
      <c r="F53" s="357"/>
      <c r="G53" s="357"/>
      <c r="H53" s="357"/>
      <c r="I53" s="357"/>
      <c r="J53" s="370">
        <v>56.43</v>
      </c>
      <c r="K53" s="21"/>
      <c r="L53" s="95">
        <f>D53</f>
        <v>7</v>
      </c>
      <c r="M53" s="96"/>
      <c r="N53" s="97"/>
      <c r="O53" s="96">
        <f t="shared" si="14"/>
        <v>0</v>
      </c>
      <c r="P53" s="98">
        <f>E53</f>
        <v>0</v>
      </c>
    </row>
    <row r="54" spans="1:16" s="1" customFormat="1" ht="15" customHeight="1" x14ac:dyDescent="0.25">
      <c r="A54" s="23">
        <v>6</v>
      </c>
      <c r="B54" s="47">
        <v>40100</v>
      </c>
      <c r="C54" s="19" t="s">
        <v>42</v>
      </c>
      <c r="D54" s="351">
        <v>11</v>
      </c>
      <c r="E54" s="357"/>
      <c r="F54" s="357"/>
      <c r="G54" s="357"/>
      <c r="H54" s="357"/>
      <c r="I54" s="357"/>
      <c r="J54" s="370">
        <v>54.91</v>
      </c>
      <c r="K54" s="21"/>
      <c r="L54" s="95">
        <f>D54</f>
        <v>11</v>
      </c>
      <c r="M54" s="96"/>
      <c r="N54" s="97"/>
      <c r="O54" s="96">
        <f t="shared" si="14"/>
        <v>0</v>
      </c>
      <c r="P54" s="98">
        <f>E54</f>
        <v>0</v>
      </c>
    </row>
    <row r="55" spans="1:16" s="1" customFormat="1" ht="15" customHeight="1" x14ac:dyDescent="0.25">
      <c r="A55" s="23">
        <v>7</v>
      </c>
      <c r="B55" s="47">
        <v>40020</v>
      </c>
      <c r="C55" s="19" t="s">
        <v>110</v>
      </c>
      <c r="D55" s="379">
        <v>4</v>
      </c>
      <c r="E55" s="388"/>
      <c r="F55" s="388"/>
      <c r="G55" s="388"/>
      <c r="H55" s="388"/>
      <c r="I55" s="388"/>
      <c r="J55" s="370">
        <v>40.75</v>
      </c>
      <c r="K55" s="21"/>
      <c r="L55" s="95">
        <f>D55</f>
        <v>4</v>
      </c>
      <c r="M55" s="96"/>
      <c r="N55" s="97"/>
      <c r="O55" s="113">
        <f t="shared" si="14"/>
        <v>0</v>
      </c>
      <c r="P55" s="98">
        <f>E55</f>
        <v>0</v>
      </c>
    </row>
    <row r="56" spans="1:16" s="1" customFormat="1" ht="15" customHeight="1" x14ac:dyDescent="0.25">
      <c r="A56" s="23">
        <v>8</v>
      </c>
      <c r="B56" s="47">
        <v>40031</v>
      </c>
      <c r="C56" s="19" t="s">
        <v>113</v>
      </c>
      <c r="D56" s="379">
        <v>2</v>
      </c>
      <c r="E56" s="388"/>
      <c r="F56" s="388"/>
      <c r="G56" s="388"/>
      <c r="H56" s="388"/>
      <c r="I56" s="388"/>
      <c r="J56" s="370">
        <v>68.5</v>
      </c>
      <c r="K56" s="21"/>
      <c r="L56" s="95">
        <f>D56</f>
        <v>2</v>
      </c>
      <c r="M56" s="96"/>
      <c r="N56" s="97"/>
      <c r="O56" s="96">
        <f t="shared" si="14"/>
        <v>0</v>
      </c>
      <c r="P56" s="98">
        <f>E56</f>
        <v>0</v>
      </c>
    </row>
    <row r="57" spans="1:16" s="1" customFormat="1" ht="15" customHeight="1" x14ac:dyDescent="0.25">
      <c r="A57" s="23">
        <v>9</v>
      </c>
      <c r="B57" s="47">
        <v>40210</v>
      </c>
      <c r="C57" s="19" t="s">
        <v>44</v>
      </c>
      <c r="D57" s="351">
        <v>5</v>
      </c>
      <c r="E57" s="357">
        <v>40</v>
      </c>
      <c r="F57" s="357"/>
      <c r="G57" s="357"/>
      <c r="H57" s="357"/>
      <c r="I57" s="388"/>
      <c r="J57" s="370">
        <v>44.2</v>
      </c>
      <c r="K57" s="21"/>
      <c r="L57" s="95">
        <f>D57</f>
        <v>5</v>
      </c>
      <c r="M57" s="96"/>
      <c r="N57" s="97"/>
      <c r="O57" s="113">
        <f t="shared" si="3"/>
        <v>2</v>
      </c>
      <c r="P57" s="98">
        <f>E57</f>
        <v>40</v>
      </c>
    </row>
    <row r="58" spans="1:16" s="1" customFormat="1" ht="15" customHeight="1" x14ac:dyDescent="0.25">
      <c r="A58" s="23">
        <v>10</v>
      </c>
      <c r="B58" s="47">
        <v>40300</v>
      </c>
      <c r="C58" s="19" t="s">
        <v>45</v>
      </c>
      <c r="D58" s="351">
        <v>2</v>
      </c>
      <c r="E58" s="357"/>
      <c r="F58" s="357"/>
      <c r="G58" s="357"/>
      <c r="H58" s="357"/>
      <c r="I58" s="388"/>
      <c r="J58" s="370">
        <v>62</v>
      </c>
      <c r="K58" s="21"/>
      <c r="L58" s="95">
        <f>D58</f>
        <v>2</v>
      </c>
      <c r="M58" s="96"/>
      <c r="N58" s="97"/>
      <c r="O58" s="96">
        <f t="shared" si="3"/>
        <v>0</v>
      </c>
      <c r="P58" s="98">
        <f>E58</f>
        <v>0</v>
      </c>
    </row>
    <row r="59" spans="1:16" s="1" customFormat="1" ht="15" customHeight="1" x14ac:dyDescent="0.25">
      <c r="A59" s="23">
        <v>11</v>
      </c>
      <c r="B59" s="47">
        <v>40360</v>
      </c>
      <c r="C59" s="19" t="s">
        <v>46</v>
      </c>
      <c r="D59" s="121"/>
      <c r="E59" s="131"/>
      <c r="F59" s="131"/>
      <c r="G59" s="131"/>
      <c r="H59" s="131"/>
      <c r="I59" s="131"/>
      <c r="J59" s="42"/>
      <c r="K59" s="21"/>
      <c r="L59" s="95"/>
      <c r="M59" s="96"/>
      <c r="N59" s="97"/>
      <c r="O59" s="96"/>
      <c r="P59" s="98"/>
    </row>
    <row r="60" spans="1:16" s="1" customFormat="1" ht="15" customHeight="1" x14ac:dyDescent="0.25">
      <c r="A60" s="23">
        <v>12</v>
      </c>
      <c r="B60" s="47">
        <v>40390</v>
      </c>
      <c r="C60" s="19" t="s">
        <v>47</v>
      </c>
      <c r="D60" s="121"/>
      <c r="E60" s="131"/>
      <c r="F60" s="131"/>
      <c r="G60" s="131"/>
      <c r="H60" s="131"/>
      <c r="I60" s="131"/>
      <c r="J60" s="42"/>
      <c r="K60" s="21"/>
      <c r="L60" s="95"/>
      <c r="M60" s="96"/>
      <c r="N60" s="97"/>
      <c r="O60" s="96"/>
      <c r="P60" s="98"/>
    </row>
    <row r="61" spans="1:16" s="1" customFormat="1" ht="15" customHeight="1" x14ac:dyDescent="0.25">
      <c r="A61" s="23">
        <v>13</v>
      </c>
      <c r="B61" s="47">
        <v>40720</v>
      </c>
      <c r="C61" s="19" t="s">
        <v>109</v>
      </c>
      <c r="D61" s="379">
        <v>8</v>
      </c>
      <c r="E61" s="388"/>
      <c r="F61" s="388"/>
      <c r="G61" s="388"/>
      <c r="H61" s="388"/>
      <c r="I61" s="388"/>
      <c r="J61" s="370">
        <v>57</v>
      </c>
      <c r="K61" s="21"/>
      <c r="L61" s="95">
        <f>D61</f>
        <v>8</v>
      </c>
      <c r="M61" s="96"/>
      <c r="N61" s="97"/>
      <c r="O61" s="96">
        <f t="shared" ref="O61:O63" si="15">P61*L61/100</f>
        <v>0</v>
      </c>
      <c r="P61" s="98">
        <f>E61</f>
        <v>0</v>
      </c>
    </row>
    <row r="62" spans="1:16" s="1" customFormat="1" ht="15" customHeight="1" x14ac:dyDescent="0.25">
      <c r="A62" s="23">
        <v>14</v>
      </c>
      <c r="B62" s="47">
        <v>40730</v>
      </c>
      <c r="C62" s="19" t="s">
        <v>49</v>
      </c>
      <c r="D62" s="149"/>
      <c r="E62" s="150"/>
      <c r="F62" s="150"/>
      <c r="G62" s="150"/>
      <c r="H62" s="131"/>
      <c r="I62" s="131"/>
      <c r="J62" s="42"/>
      <c r="K62" s="21"/>
      <c r="L62" s="95"/>
      <c r="M62" s="96"/>
      <c r="N62" s="97"/>
      <c r="O62" s="113"/>
      <c r="P62" s="98"/>
    </row>
    <row r="63" spans="1:16" s="1" customFormat="1" ht="15" customHeight="1" x14ac:dyDescent="0.25">
      <c r="A63" s="23">
        <v>15</v>
      </c>
      <c r="B63" s="47">
        <v>40820</v>
      </c>
      <c r="C63" s="19" t="s">
        <v>50</v>
      </c>
      <c r="D63" s="379">
        <v>5</v>
      </c>
      <c r="E63" s="388"/>
      <c r="F63" s="388"/>
      <c r="G63" s="388"/>
      <c r="H63" s="388"/>
      <c r="I63" s="388"/>
      <c r="J63" s="370">
        <v>64.400000000000006</v>
      </c>
      <c r="K63" s="21"/>
      <c r="L63" s="95">
        <f>D63</f>
        <v>5</v>
      </c>
      <c r="M63" s="96"/>
      <c r="N63" s="97"/>
      <c r="O63" s="113">
        <f t="shared" si="15"/>
        <v>0</v>
      </c>
      <c r="P63" s="98">
        <f>E63</f>
        <v>0</v>
      </c>
    </row>
    <row r="64" spans="1:16" s="1" customFormat="1" ht="15" customHeight="1" x14ac:dyDescent="0.25">
      <c r="A64" s="23">
        <v>16</v>
      </c>
      <c r="B64" s="47">
        <v>40840</v>
      </c>
      <c r="C64" s="19" t="s">
        <v>51</v>
      </c>
      <c r="D64" s="351">
        <v>2</v>
      </c>
      <c r="E64" s="357"/>
      <c r="F64" s="364"/>
      <c r="G64" s="358"/>
      <c r="H64" s="397"/>
      <c r="I64" s="397"/>
      <c r="J64" s="370">
        <v>43.5</v>
      </c>
      <c r="K64" s="21"/>
      <c r="L64" s="95">
        <f>D64</f>
        <v>2</v>
      </c>
      <c r="M64" s="96"/>
      <c r="N64" s="97"/>
      <c r="O64" s="113">
        <f t="shared" si="3"/>
        <v>0</v>
      </c>
      <c r="P64" s="98">
        <f>E64</f>
        <v>0</v>
      </c>
    </row>
    <row r="65" spans="1:16" s="1" customFormat="1" ht="15" customHeight="1" x14ac:dyDescent="0.25">
      <c r="A65" s="23">
        <v>17</v>
      </c>
      <c r="B65" s="47">
        <v>40950</v>
      </c>
      <c r="C65" s="19" t="s">
        <v>52</v>
      </c>
      <c r="D65" s="351">
        <v>4</v>
      </c>
      <c r="E65" s="357"/>
      <c r="F65" s="357"/>
      <c r="G65" s="357"/>
      <c r="H65" s="357"/>
      <c r="I65" s="397"/>
      <c r="J65" s="370">
        <v>45.75</v>
      </c>
      <c r="K65" s="21"/>
      <c r="L65" s="95">
        <f>D65</f>
        <v>4</v>
      </c>
      <c r="M65" s="96"/>
      <c r="N65" s="97"/>
      <c r="O65" s="113">
        <f t="shared" si="3"/>
        <v>0</v>
      </c>
      <c r="P65" s="98">
        <f>E65</f>
        <v>0</v>
      </c>
    </row>
    <row r="66" spans="1:16" s="1" customFormat="1" ht="15" customHeight="1" x14ac:dyDescent="0.25">
      <c r="A66" s="23">
        <v>18</v>
      </c>
      <c r="B66" s="49">
        <v>40990</v>
      </c>
      <c r="C66" s="22" t="s">
        <v>53</v>
      </c>
      <c r="D66" s="351">
        <v>12</v>
      </c>
      <c r="E66" s="357">
        <v>8.33</v>
      </c>
      <c r="F66" s="357"/>
      <c r="G66" s="357"/>
      <c r="H66" s="357"/>
      <c r="I66" s="357"/>
      <c r="J66" s="373">
        <v>55.17</v>
      </c>
      <c r="K66" s="21"/>
      <c r="L66" s="95">
        <f>D66</f>
        <v>12</v>
      </c>
      <c r="M66" s="96"/>
      <c r="N66" s="97"/>
      <c r="O66" s="113">
        <f t="shared" si="3"/>
        <v>0.99960000000000004</v>
      </c>
      <c r="P66" s="98">
        <f>E66</f>
        <v>8.33</v>
      </c>
    </row>
    <row r="67" spans="1:16" s="1" customFormat="1" ht="15" customHeight="1" thickBot="1" x14ac:dyDescent="0.3">
      <c r="A67" s="24">
        <v>19</v>
      </c>
      <c r="B67" s="47">
        <v>40133</v>
      </c>
      <c r="C67" s="19" t="s">
        <v>43</v>
      </c>
      <c r="D67" s="351">
        <v>1</v>
      </c>
      <c r="E67" s="357"/>
      <c r="F67" s="357">
        <v>100</v>
      </c>
      <c r="G67" s="357"/>
      <c r="H67" s="357"/>
      <c r="I67" s="357"/>
      <c r="J67" s="370">
        <v>40</v>
      </c>
      <c r="K67" s="21"/>
      <c r="L67" s="99">
        <f>D67</f>
        <v>1</v>
      </c>
      <c r="M67" s="100"/>
      <c r="N67" s="101"/>
      <c r="O67" s="134">
        <f t="shared" si="3"/>
        <v>0</v>
      </c>
      <c r="P67" s="102">
        <f>E67</f>
        <v>0</v>
      </c>
    </row>
    <row r="68" spans="1:16" s="1" customFormat="1" ht="15" customHeight="1" thickBot="1" x14ac:dyDescent="0.3">
      <c r="A68" s="35"/>
      <c r="B68" s="50"/>
      <c r="C68" s="37" t="s">
        <v>105</v>
      </c>
      <c r="D68" s="36">
        <f>SUM(D69:D82)</f>
        <v>86</v>
      </c>
      <c r="E68" s="38">
        <v>6.3291666666666657</v>
      </c>
      <c r="F68" s="38">
        <v>8.3333333333333339</v>
      </c>
      <c r="G68" s="38">
        <v>0</v>
      </c>
      <c r="H68" s="38">
        <v>0</v>
      </c>
      <c r="I68" s="38">
        <v>0</v>
      </c>
      <c r="J68" s="39">
        <f>AVERAGE(J69:J82)</f>
        <v>49.31</v>
      </c>
      <c r="K68" s="21"/>
      <c r="L68" s="109">
        <f>D68</f>
        <v>86</v>
      </c>
      <c r="M68" s="110">
        <f>SUM(M69:M82)</f>
        <v>0</v>
      </c>
      <c r="N68" s="111">
        <f>G68+H68+I68</f>
        <v>0</v>
      </c>
      <c r="O68" s="174">
        <f>SUM(O69:O82)</f>
        <v>4.9996999999999998</v>
      </c>
      <c r="P68" s="112">
        <f>E68</f>
        <v>6.3291666666666657</v>
      </c>
    </row>
    <row r="69" spans="1:16" s="1" customFormat="1" ht="15" customHeight="1" x14ac:dyDescent="0.25">
      <c r="A69" s="16">
        <v>1</v>
      </c>
      <c r="B69" s="47">
        <v>50040</v>
      </c>
      <c r="C69" s="19" t="s">
        <v>54</v>
      </c>
      <c r="D69" s="351">
        <v>12</v>
      </c>
      <c r="E69" s="357"/>
      <c r="F69" s="357"/>
      <c r="G69" s="357"/>
      <c r="H69" s="357"/>
      <c r="I69" s="357"/>
      <c r="J69" s="370">
        <v>59.5</v>
      </c>
      <c r="K69" s="21"/>
      <c r="L69" s="91">
        <f>D69</f>
        <v>12</v>
      </c>
      <c r="M69" s="92"/>
      <c r="N69" s="93"/>
      <c r="O69" s="170">
        <f t="shared" si="3"/>
        <v>0</v>
      </c>
      <c r="P69" s="94">
        <f>E69</f>
        <v>0</v>
      </c>
    </row>
    <row r="70" spans="1:16" s="1" customFormat="1" ht="15" customHeight="1" x14ac:dyDescent="0.25">
      <c r="A70" s="11">
        <v>2</v>
      </c>
      <c r="B70" s="47">
        <v>50003</v>
      </c>
      <c r="C70" s="19" t="s">
        <v>97</v>
      </c>
      <c r="D70" s="351">
        <v>18</v>
      </c>
      <c r="E70" s="357"/>
      <c r="F70" s="357"/>
      <c r="G70" s="357"/>
      <c r="H70" s="357"/>
      <c r="I70" s="397"/>
      <c r="J70" s="370">
        <v>54.67</v>
      </c>
      <c r="K70" s="21"/>
      <c r="L70" s="95">
        <f>D70</f>
        <v>18</v>
      </c>
      <c r="M70" s="96"/>
      <c r="N70" s="97"/>
      <c r="O70" s="96">
        <f t="shared" ref="O70:O78" si="16">P70*L70/100</f>
        <v>0</v>
      </c>
      <c r="P70" s="98">
        <f>E70</f>
        <v>0</v>
      </c>
    </row>
    <row r="71" spans="1:16" s="1" customFormat="1" ht="15" customHeight="1" x14ac:dyDescent="0.25">
      <c r="A71" s="11">
        <v>3</v>
      </c>
      <c r="B71" s="47">
        <v>50060</v>
      </c>
      <c r="C71" s="19" t="s">
        <v>56</v>
      </c>
      <c r="D71" s="379">
        <v>12</v>
      </c>
      <c r="E71" s="388">
        <v>8.33</v>
      </c>
      <c r="F71" s="388"/>
      <c r="G71" s="388"/>
      <c r="H71" s="388"/>
      <c r="I71" s="388"/>
      <c r="J71" s="370">
        <v>50</v>
      </c>
      <c r="K71" s="21"/>
      <c r="L71" s="95">
        <f>D71</f>
        <v>12</v>
      </c>
      <c r="M71" s="96"/>
      <c r="N71" s="97"/>
      <c r="O71" s="96">
        <f t="shared" si="16"/>
        <v>0.99960000000000004</v>
      </c>
      <c r="P71" s="98">
        <f>E71</f>
        <v>8.33</v>
      </c>
    </row>
    <row r="72" spans="1:16" s="1" customFormat="1" ht="15" customHeight="1" x14ac:dyDescent="0.25">
      <c r="A72" s="11">
        <v>4</v>
      </c>
      <c r="B72" s="53">
        <v>50170</v>
      </c>
      <c r="C72" s="19" t="s">
        <v>57</v>
      </c>
      <c r="D72" s="379">
        <v>4</v>
      </c>
      <c r="E72" s="388"/>
      <c r="F72" s="388"/>
      <c r="G72" s="388"/>
      <c r="H72" s="388"/>
      <c r="I72" s="388"/>
      <c r="J72" s="370">
        <v>44.25</v>
      </c>
      <c r="K72" s="21"/>
      <c r="L72" s="95">
        <f>D72</f>
        <v>4</v>
      </c>
      <c r="M72" s="96"/>
      <c r="N72" s="97"/>
      <c r="O72" s="113">
        <f t="shared" si="16"/>
        <v>0</v>
      </c>
      <c r="P72" s="98">
        <f>E72</f>
        <v>0</v>
      </c>
    </row>
    <row r="73" spans="1:16" s="1" customFormat="1" ht="15" customHeight="1" x14ac:dyDescent="0.25">
      <c r="A73" s="11">
        <v>5</v>
      </c>
      <c r="B73" s="47">
        <v>50230</v>
      </c>
      <c r="C73" s="19" t="s">
        <v>58</v>
      </c>
      <c r="D73" s="351">
        <v>5</v>
      </c>
      <c r="E73" s="357"/>
      <c r="F73" s="357"/>
      <c r="G73" s="357"/>
      <c r="H73" s="357"/>
      <c r="I73" s="388"/>
      <c r="J73" s="370">
        <v>45.8</v>
      </c>
      <c r="K73" s="21"/>
      <c r="L73" s="95">
        <f>D73</f>
        <v>5</v>
      </c>
      <c r="M73" s="96"/>
      <c r="N73" s="97"/>
      <c r="O73" s="96">
        <f t="shared" si="16"/>
        <v>0</v>
      </c>
      <c r="P73" s="98">
        <f>E73</f>
        <v>0</v>
      </c>
    </row>
    <row r="74" spans="1:16" s="1" customFormat="1" ht="15" customHeight="1" x14ac:dyDescent="0.25">
      <c r="A74" s="11">
        <v>6</v>
      </c>
      <c r="B74" s="47">
        <v>50340</v>
      </c>
      <c r="C74" s="19" t="s">
        <v>59</v>
      </c>
      <c r="D74" s="379">
        <v>6</v>
      </c>
      <c r="E74" s="388">
        <v>33.33</v>
      </c>
      <c r="F74" s="388"/>
      <c r="G74" s="388"/>
      <c r="H74" s="388"/>
      <c r="I74" s="388"/>
      <c r="J74" s="370">
        <v>41.5</v>
      </c>
      <c r="K74" s="21"/>
      <c r="L74" s="95">
        <f>D74</f>
        <v>6</v>
      </c>
      <c r="M74" s="96"/>
      <c r="N74" s="97"/>
      <c r="O74" s="96">
        <f t="shared" si="16"/>
        <v>1.9997999999999998</v>
      </c>
      <c r="P74" s="98">
        <f>E74</f>
        <v>33.33</v>
      </c>
    </row>
    <row r="75" spans="1:16" s="1" customFormat="1" ht="15" customHeight="1" x14ac:dyDescent="0.25">
      <c r="A75" s="11">
        <v>7</v>
      </c>
      <c r="B75" s="47">
        <v>50420</v>
      </c>
      <c r="C75" s="19" t="s">
        <v>60</v>
      </c>
      <c r="D75" s="379">
        <v>5</v>
      </c>
      <c r="E75" s="388"/>
      <c r="F75" s="388"/>
      <c r="G75" s="388"/>
      <c r="H75" s="388"/>
      <c r="I75" s="388"/>
      <c r="J75" s="370">
        <v>50</v>
      </c>
      <c r="K75" s="21"/>
      <c r="L75" s="95">
        <f>D75</f>
        <v>5</v>
      </c>
      <c r="M75" s="96"/>
      <c r="N75" s="97"/>
      <c r="O75" s="96">
        <f t="shared" si="16"/>
        <v>0</v>
      </c>
      <c r="P75" s="98">
        <f>E75</f>
        <v>0</v>
      </c>
    </row>
    <row r="76" spans="1:16" s="1" customFormat="1" ht="15" customHeight="1" x14ac:dyDescent="0.25">
      <c r="A76" s="11">
        <v>8</v>
      </c>
      <c r="B76" s="47">
        <v>50450</v>
      </c>
      <c r="C76" s="19" t="s">
        <v>61</v>
      </c>
      <c r="D76" s="396">
        <v>5</v>
      </c>
      <c r="E76" s="398">
        <v>20</v>
      </c>
      <c r="F76" s="398"/>
      <c r="G76" s="398"/>
      <c r="H76" s="398"/>
      <c r="I76" s="397"/>
      <c r="J76" s="370">
        <v>41.6</v>
      </c>
      <c r="K76" s="21"/>
      <c r="L76" s="95">
        <f>D76</f>
        <v>5</v>
      </c>
      <c r="M76" s="96"/>
      <c r="N76" s="97"/>
      <c r="O76" s="96">
        <f t="shared" si="16"/>
        <v>1</v>
      </c>
      <c r="P76" s="98">
        <f>E76</f>
        <v>20</v>
      </c>
    </row>
    <row r="77" spans="1:16" s="1" customFormat="1" ht="15" customHeight="1" x14ac:dyDescent="0.25">
      <c r="A77" s="11">
        <v>9</v>
      </c>
      <c r="B77" s="47">
        <v>50620</v>
      </c>
      <c r="C77" s="19" t="s">
        <v>62</v>
      </c>
      <c r="D77" s="396">
        <v>1</v>
      </c>
      <c r="E77" s="398"/>
      <c r="F77" s="398">
        <v>100</v>
      </c>
      <c r="G77" s="398"/>
      <c r="H77" s="398"/>
      <c r="I77" s="398"/>
      <c r="J77" s="370">
        <v>49</v>
      </c>
      <c r="K77" s="21"/>
      <c r="L77" s="95">
        <f>D77</f>
        <v>1</v>
      </c>
      <c r="M77" s="96"/>
      <c r="N77" s="97"/>
      <c r="O77" s="96">
        <f t="shared" si="16"/>
        <v>0</v>
      </c>
      <c r="P77" s="98">
        <f>E77</f>
        <v>0</v>
      </c>
    </row>
    <row r="78" spans="1:16" s="1" customFormat="1" ht="15" customHeight="1" x14ac:dyDescent="0.25">
      <c r="A78" s="11">
        <v>10</v>
      </c>
      <c r="B78" s="47">
        <v>50760</v>
      </c>
      <c r="C78" s="19" t="s">
        <v>63</v>
      </c>
      <c r="D78" s="396">
        <v>7</v>
      </c>
      <c r="E78" s="398">
        <v>14.29</v>
      </c>
      <c r="F78" s="398"/>
      <c r="G78" s="398"/>
      <c r="H78" s="398"/>
      <c r="I78" s="397"/>
      <c r="J78" s="370">
        <v>51.57</v>
      </c>
      <c r="K78" s="21"/>
      <c r="L78" s="95">
        <f>D78</f>
        <v>7</v>
      </c>
      <c r="M78" s="96"/>
      <c r="N78" s="97"/>
      <c r="O78" s="113">
        <f t="shared" si="16"/>
        <v>1.0003</v>
      </c>
      <c r="P78" s="98">
        <f>E78</f>
        <v>14.29</v>
      </c>
    </row>
    <row r="79" spans="1:16" s="1" customFormat="1" ht="15" customHeight="1" x14ac:dyDescent="0.25">
      <c r="A79" s="11">
        <v>11</v>
      </c>
      <c r="B79" s="47">
        <v>50780</v>
      </c>
      <c r="C79" s="19" t="s">
        <v>64</v>
      </c>
      <c r="D79" s="122"/>
      <c r="E79" s="131"/>
      <c r="F79" s="131"/>
      <c r="G79" s="131"/>
      <c r="H79" s="131"/>
      <c r="I79" s="131"/>
      <c r="J79" s="42"/>
      <c r="K79" s="21"/>
      <c r="L79" s="95"/>
      <c r="M79" s="96"/>
      <c r="N79" s="97"/>
      <c r="O79" s="113"/>
      <c r="P79" s="98"/>
    </row>
    <row r="80" spans="1:16" s="1" customFormat="1" ht="15" customHeight="1" x14ac:dyDescent="0.25">
      <c r="A80" s="11">
        <v>12</v>
      </c>
      <c r="B80" s="47">
        <v>50930</v>
      </c>
      <c r="C80" s="19" t="s">
        <v>65</v>
      </c>
      <c r="D80" s="379">
        <v>6</v>
      </c>
      <c r="E80" s="388"/>
      <c r="F80" s="388"/>
      <c r="G80" s="388"/>
      <c r="H80" s="388"/>
      <c r="I80" s="388"/>
      <c r="J80" s="370">
        <v>51.83</v>
      </c>
      <c r="K80" s="21"/>
      <c r="L80" s="95">
        <f>D80</f>
        <v>6</v>
      </c>
      <c r="M80" s="96"/>
      <c r="N80" s="97"/>
      <c r="O80" s="96">
        <f t="shared" ref="O80" si="17">P80*L80/100</f>
        <v>0</v>
      </c>
      <c r="P80" s="98">
        <f>E80</f>
        <v>0</v>
      </c>
    </row>
    <row r="81" spans="1:16" s="1" customFormat="1" ht="15" customHeight="1" x14ac:dyDescent="0.25">
      <c r="A81" s="15">
        <v>13</v>
      </c>
      <c r="B81" s="49">
        <v>51370</v>
      </c>
      <c r="C81" s="22" t="s">
        <v>66</v>
      </c>
      <c r="D81" s="379">
        <v>5</v>
      </c>
      <c r="E81" s="388"/>
      <c r="F81" s="388"/>
      <c r="G81" s="388"/>
      <c r="H81" s="388"/>
      <c r="I81" s="388"/>
      <c r="J81" s="373">
        <v>52</v>
      </c>
      <c r="K81" s="21"/>
      <c r="L81" s="95">
        <f>D81</f>
        <v>5</v>
      </c>
      <c r="M81" s="96"/>
      <c r="N81" s="97"/>
      <c r="O81" s="96">
        <f t="shared" ref="O81" si="18">P81*L81/100</f>
        <v>0</v>
      </c>
      <c r="P81" s="98">
        <f>E81</f>
        <v>0</v>
      </c>
    </row>
    <row r="82" spans="1:16" s="1" customFormat="1" ht="15" customHeight="1" thickBot="1" x14ac:dyDescent="0.3">
      <c r="A82" s="15">
        <v>14</v>
      </c>
      <c r="B82" s="49">
        <v>51580</v>
      </c>
      <c r="C82" s="22" t="s">
        <v>124</v>
      </c>
      <c r="D82" s="123"/>
      <c r="E82" s="124"/>
      <c r="F82" s="124"/>
      <c r="G82" s="124"/>
      <c r="H82" s="124"/>
      <c r="I82" s="125"/>
      <c r="J82" s="45"/>
      <c r="K82" s="21"/>
      <c r="L82" s="99"/>
      <c r="M82" s="100"/>
      <c r="N82" s="101"/>
      <c r="O82" s="100"/>
      <c r="P82" s="102"/>
    </row>
    <row r="83" spans="1:16" s="1" customFormat="1" ht="15" customHeight="1" thickBot="1" x14ac:dyDescent="0.3">
      <c r="A83" s="35"/>
      <c r="B83" s="50"/>
      <c r="C83" s="37" t="s">
        <v>106</v>
      </c>
      <c r="D83" s="36">
        <f>SUM(D84:D114)</f>
        <v>344</v>
      </c>
      <c r="E83" s="38">
        <v>4.5371428571428565</v>
      </c>
      <c r="F83" s="38">
        <v>14.285714285714286</v>
      </c>
      <c r="G83" s="38">
        <v>0</v>
      </c>
      <c r="H83" s="38">
        <v>0</v>
      </c>
      <c r="I83" s="38">
        <v>0</v>
      </c>
      <c r="J83" s="39">
        <f>AVERAGE(J84:J114)</f>
        <v>52.320714285714281</v>
      </c>
      <c r="K83" s="21"/>
      <c r="L83" s="109">
        <f>D83</f>
        <v>344</v>
      </c>
      <c r="M83" s="110">
        <f>SUM(M84:M114)</f>
        <v>0</v>
      </c>
      <c r="N83" s="111">
        <f>G83+H83+I83</f>
        <v>0</v>
      </c>
      <c r="O83" s="110">
        <f>SUM(O84:O114)</f>
        <v>19.002499999999998</v>
      </c>
      <c r="P83" s="112">
        <f>E83</f>
        <v>4.5371428571428565</v>
      </c>
    </row>
    <row r="84" spans="1:16" s="1" customFormat="1" ht="15" customHeight="1" x14ac:dyDescent="0.25">
      <c r="A84" s="58">
        <v>1</v>
      </c>
      <c r="B84" s="52">
        <v>60010</v>
      </c>
      <c r="C84" s="19" t="s">
        <v>68</v>
      </c>
      <c r="D84" s="351">
        <v>14</v>
      </c>
      <c r="E84" s="357">
        <v>14.29</v>
      </c>
      <c r="F84" s="357"/>
      <c r="G84" s="357"/>
      <c r="H84" s="357"/>
      <c r="I84" s="357"/>
      <c r="J84" s="370">
        <v>46.71</v>
      </c>
      <c r="K84" s="21"/>
      <c r="L84" s="91">
        <f>D84</f>
        <v>14</v>
      </c>
      <c r="M84" s="92"/>
      <c r="N84" s="93"/>
      <c r="O84" s="92">
        <f t="shared" ref="O84:O111" si="19">P84*L84/100</f>
        <v>2.0005999999999999</v>
      </c>
      <c r="P84" s="94">
        <f>E84</f>
        <v>14.29</v>
      </c>
    </row>
    <row r="85" spans="1:16" s="1" customFormat="1" ht="15" customHeight="1" x14ac:dyDescent="0.25">
      <c r="A85" s="23">
        <v>2</v>
      </c>
      <c r="B85" s="47">
        <v>60020</v>
      </c>
      <c r="C85" s="19" t="s">
        <v>69</v>
      </c>
      <c r="D85" s="126"/>
      <c r="E85" s="131"/>
      <c r="F85" s="131"/>
      <c r="G85" s="131"/>
      <c r="H85" s="131"/>
      <c r="I85" s="131"/>
      <c r="J85" s="42"/>
      <c r="K85" s="21"/>
      <c r="L85" s="95"/>
      <c r="M85" s="96"/>
      <c r="N85" s="97"/>
      <c r="O85" s="113"/>
      <c r="P85" s="98"/>
    </row>
    <row r="86" spans="1:16" s="1" customFormat="1" ht="15" customHeight="1" x14ac:dyDescent="0.25">
      <c r="A86" s="23">
        <v>3</v>
      </c>
      <c r="B86" s="47">
        <v>60050</v>
      </c>
      <c r="C86" s="19" t="s">
        <v>70</v>
      </c>
      <c r="D86" s="379">
        <v>16</v>
      </c>
      <c r="E86" s="388">
        <v>12.5</v>
      </c>
      <c r="F86" s="388"/>
      <c r="G86" s="388"/>
      <c r="H86" s="388"/>
      <c r="I86" s="388"/>
      <c r="J86" s="370">
        <v>59.44</v>
      </c>
      <c r="K86" s="21"/>
      <c r="L86" s="95">
        <f>D86</f>
        <v>16</v>
      </c>
      <c r="M86" s="96"/>
      <c r="N86" s="97"/>
      <c r="O86" s="96">
        <f t="shared" ref="O86:O89" si="20">P86*L86/100</f>
        <v>2</v>
      </c>
      <c r="P86" s="98">
        <f>E86</f>
        <v>12.5</v>
      </c>
    </row>
    <row r="87" spans="1:16" s="1" customFormat="1" ht="15" customHeight="1" x14ac:dyDescent="0.25">
      <c r="A87" s="23">
        <v>4</v>
      </c>
      <c r="B87" s="47">
        <v>60070</v>
      </c>
      <c r="C87" s="19" t="s">
        <v>71</v>
      </c>
      <c r="D87" s="379">
        <v>21</v>
      </c>
      <c r="E87" s="388">
        <v>14.29</v>
      </c>
      <c r="F87" s="388"/>
      <c r="G87" s="388"/>
      <c r="H87" s="388"/>
      <c r="I87" s="388"/>
      <c r="J87" s="370">
        <v>50.71</v>
      </c>
      <c r="K87" s="21"/>
      <c r="L87" s="95">
        <f>D87</f>
        <v>21</v>
      </c>
      <c r="M87" s="96"/>
      <c r="N87" s="97"/>
      <c r="O87" s="96">
        <f t="shared" si="20"/>
        <v>3.0008999999999997</v>
      </c>
      <c r="P87" s="98">
        <f>E87</f>
        <v>14.29</v>
      </c>
    </row>
    <row r="88" spans="1:16" s="1" customFormat="1" ht="15" customHeight="1" x14ac:dyDescent="0.25">
      <c r="A88" s="23">
        <v>5</v>
      </c>
      <c r="B88" s="47">
        <v>60180</v>
      </c>
      <c r="C88" s="19" t="s">
        <v>72</v>
      </c>
      <c r="D88" s="379">
        <v>20</v>
      </c>
      <c r="E88" s="388">
        <v>25</v>
      </c>
      <c r="F88" s="388"/>
      <c r="G88" s="388"/>
      <c r="H88" s="388"/>
      <c r="I88" s="388"/>
      <c r="J88" s="370">
        <v>43.05</v>
      </c>
      <c r="K88" s="21"/>
      <c r="L88" s="95">
        <f>D88</f>
        <v>20</v>
      </c>
      <c r="M88" s="96"/>
      <c r="N88" s="97"/>
      <c r="O88" s="96">
        <f t="shared" si="20"/>
        <v>5</v>
      </c>
      <c r="P88" s="98">
        <f>E88</f>
        <v>25</v>
      </c>
    </row>
    <row r="89" spans="1:16" s="1" customFormat="1" ht="15" customHeight="1" x14ac:dyDescent="0.25">
      <c r="A89" s="23">
        <v>6</v>
      </c>
      <c r="B89" s="47">
        <v>60240</v>
      </c>
      <c r="C89" s="19" t="s">
        <v>73</v>
      </c>
      <c r="D89" s="379">
        <v>21</v>
      </c>
      <c r="E89" s="388"/>
      <c r="F89" s="388"/>
      <c r="G89" s="388"/>
      <c r="H89" s="388"/>
      <c r="I89" s="388"/>
      <c r="J89" s="370">
        <v>57.29</v>
      </c>
      <c r="K89" s="21"/>
      <c r="L89" s="95">
        <f>D89</f>
        <v>21</v>
      </c>
      <c r="M89" s="96"/>
      <c r="N89" s="97"/>
      <c r="O89" s="113">
        <f t="shared" si="20"/>
        <v>0</v>
      </c>
      <c r="P89" s="98">
        <f>E89</f>
        <v>0</v>
      </c>
    </row>
    <row r="90" spans="1:16" s="1" customFormat="1" ht="15" customHeight="1" x14ac:dyDescent="0.25">
      <c r="A90" s="23">
        <v>7</v>
      </c>
      <c r="B90" s="47">
        <v>60560</v>
      </c>
      <c r="C90" s="19" t="s">
        <v>74</v>
      </c>
      <c r="D90" s="396">
        <v>2</v>
      </c>
      <c r="E90" s="398"/>
      <c r="F90" s="398"/>
      <c r="G90" s="398"/>
      <c r="H90" s="398"/>
      <c r="I90" s="398"/>
      <c r="J90" s="370">
        <v>57</v>
      </c>
      <c r="K90" s="21"/>
      <c r="L90" s="95">
        <f>D90</f>
        <v>2</v>
      </c>
      <c r="M90" s="96"/>
      <c r="N90" s="97"/>
      <c r="O90" s="96">
        <f t="shared" si="19"/>
        <v>0</v>
      </c>
      <c r="P90" s="98">
        <f>E90</f>
        <v>0</v>
      </c>
    </row>
    <row r="91" spans="1:16" s="1" customFormat="1" ht="15" customHeight="1" x14ac:dyDescent="0.25">
      <c r="A91" s="23">
        <v>8</v>
      </c>
      <c r="B91" s="47">
        <v>60660</v>
      </c>
      <c r="C91" s="19" t="s">
        <v>75</v>
      </c>
      <c r="D91" s="396">
        <v>1</v>
      </c>
      <c r="E91" s="398"/>
      <c r="F91" s="398">
        <v>100</v>
      </c>
      <c r="G91" s="398"/>
      <c r="H91" s="398"/>
      <c r="I91" s="397"/>
      <c r="J91" s="370">
        <v>47</v>
      </c>
      <c r="K91" s="21"/>
      <c r="L91" s="95">
        <f>D91</f>
        <v>1</v>
      </c>
      <c r="M91" s="96"/>
      <c r="N91" s="97"/>
      <c r="O91" s="113">
        <f t="shared" si="19"/>
        <v>0</v>
      </c>
      <c r="P91" s="98">
        <f>E91</f>
        <v>0</v>
      </c>
    </row>
    <row r="92" spans="1:16" s="1" customFormat="1" ht="15" customHeight="1" x14ac:dyDescent="0.25">
      <c r="A92" s="23">
        <v>9</v>
      </c>
      <c r="B92" s="54">
        <v>60001</v>
      </c>
      <c r="C92" s="14" t="s">
        <v>67</v>
      </c>
      <c r="D92" s="396">
        <v>1</v>
      </c>
      <c r="E92" s="398"/>
      <c r="F92" s="398">
        <v>100</v>
      </c>
      <c r="G92" s="398"/>
      <c r="H92" s="398"/>
      <c r="I92" s="397"/>
      <c r="J92" s="370">
        <v>39</v>
      </c>
      <c r="K92" s="21"/>
      <c r="L92" s="95">
        <f>D92</f>
        <v>1</v>
      </c>
      <c r="M92" s="96"/>
      <c r="N92" s="97"/>
      <c r="O92" s="113">
        <f t="shared" si="19"/>
        <v>0</v>
      </c>
      <c r="P92" s="98">
        <f>E92</f>
        <v>0</v>
      </c>
    </row>
    <row r="93" spans="1:16" s="1" customFormat="1" ht="15" customHeight="1" x14ac:dyDescent="0.25">
      <c r="A93" s="23">
        <v>10</v>
      </c>
      <c r="B93" s="47">
        <v>60701</v>
      </c>
      <c r="C93" s="19" t="s">
        <v>76</v>
      </c>
      <c r="D93" s="396">
        <v>1</v>
      </c>
      <c r="E93" s="398"/>
      <c r="F93" s="398">
        <v>100</v>
      </c>
      <c r="G93" s="398"/>
      <c r="H93" s="398"/>
      <c r="I93" s="397"/>
      <c r="J93" s="371">
        <v>57</v>
      </c>
      <c r="K93" s="21"/>
      <c r="L93" s="95">
        <f>D93</f>
        <v>1</v>
      </c>
      <c r="M93" s="96"/>
      <c r="N93" s="97"/>
      <c r="O93" s="113">
        <f t="shared" si="19"/>
        <v>0</v>
      </c>
      <c r="P93" s="98">
        <f>E93</f>
        <v>0</v>
      </c>
    </row>
    <row r="94" spans="1:16" s="1" customFormat="1" ht="15" customHeight="1" x14ac:dyDescent="0.25">
      <c r="A94" s="23">
        <v>11</v>
      </c>
      <c r="B94" s="47">
        <v>60850</v>
      </c>
      <c r="C94" s="19" t="s">
        <v>77</v>
      </c>
      <c r="D94" s="396">
        <v>7</v>
      </c>
      <c r="E94" s="398"/>
      <c r="F94" s="398"/>
      <c r="G94" s="398"/>
      <c r="H94" s="398"/>
      <c r="I94" s="397"/>
      <c r="J94" s="370">
        <v>53.14</v>
      </c>
      <c r="K94" s="21"/>
      <c r="L94" s="95">
        <f>D94</f>
        <v>7</v>
      </c>
      <c r="M94" s="96"/>
      <c r="N94" s="97"/>
      <c r="O94" s="113">
        <f t="shared" si="19"/>
        <v>0</v>
      </c>
      <c r="P94" s="98">
        <f>E94</f>
        <v>0</v>
      </c>
    </row>
    <row r="95" spans="1:16" s="1" customFormat="1" ht="15" customHeight="1" x14ac:dyDescent="0.25">
      <c r="A95" s="23">
        <v>12</v>
      </c>
      <c r="B95" s="47">
        <v>60910</v>
      </c>
      <c r="C95" s="19" t="s">
        <v>78</v>
      </c>
      <c r="D95" s="379">
        <v>5</v>
      </c>
      <c r="E95" s="388"/>
      <c r="F95" s="388"/>
      <c r="G95" s="388"/>
      <c r="H95" s="388"/>
      <c r="I95" s="388"/>
      <c r="J95" s="370">
        <v>45.2</v>
      </c>
      <c r="K95" s="21"/>
      <c r="L95" s="95">
        <f>D95</f>
        <v>5</v>
      </c>
      <c r="M95" s="96"/>
      <c r="N95" s="97"/>
      <c r="O95" s="96">
        <f t="shared" si="19"/>
        <v>0</v>
      </c>
      <c r="P95" s="98">
        <f>E95</f>
        <v>0</v>
      </c>
    </row>
    <row r="96" spans="1:16" s="1" customFormat="1" ht="15" customHeight="1" x14ac:dyDescent="0.25">
      <c r="A96" s="23">
        <v>13</v>
      </c>
      <c r="B96" s="47">
        <v>60980</v>
      </c>
      <c r="C96" s="19" t="s">
        <v>79</v>
      </c>
      <c r="D96" s="396">
        <v>8</v>
      </c>
      <c r="E96" s="398"/>
      <c r="F96" s="398"/>
      <c r="G96" s="398"/>
      <c r="H96" s="398"/>
      <c r="I96" s="398"/>
      <c r="J96" s="370">
        <v>61.25</v>
      </c>
      <c r="K96" s="21"/>
      <c r="L96" s="95">
        <f>D96</f>
        <v>8</v>
      </c>
      <c r="M96" s="96"/>
      <c r="N96" s="97"/>
      <c r="O96" s="96">
        <f t="shared" si="19"/>
        <v>0</v>
      </c>
      <c r="P96" s="98">
        <f>E96</f>
        <v>0</v>
      </c>
    </row>
    <row r="97" spans="1:16" s="1" customFormat="1" ht="15" customHeight="1" x14ac:dyDescent="0.25">
      <c r="A97" s="23">
        <v>14</v>
      </c>
      <c r="B97" s="47">
        <v>61080</v>
      </c>
      <c r="C97" s="19" t="s">
        <v>80</v>
      </c>
      <c r="D97" s="351">
        <v>15</v>
      </c>
      <c r="E97" s="357"/>
      <c r="F97" s="357"/>
      <c r="G97" s="357"/>
      <c r="H97" s="357"/>
      <c r="I97" s="357"/>
      <c r="J97" s="370">
        <v>54.33</v>
      </c>
      <c r="K97" s="21"/>
      <c r="L97" s="95">
        <f>D97</f>
        <v>15</v>
      </c>
      <c r="M97" s="96"/>
      <c r="N97" s="97"/>
      <c r="O97" s="96">
        <f t="shared" si="19"/>
        <v>0</v>
      </c>
      <c r="P97" s="98">
        <f>E97</f>
        <v>0</v>
      </c>
    </row>
    <row r="98" spans="1:16" s="1" customFormat="1" ht="15" customHeight="1" x14ac:dyDescent="0.25">
      <c r="A98" s="23">
        <v>15</v>
      </c>
      <c r="B98" s="47">
        <v>61150</v>
      </c>
      <c r="C98" s="19" t="s">
        <v>81</v>
      </c>
      <c r="D98" s="379">
        <v>6</v>
      </c>
      <c r="E98" s="388">
        <v>16.670000000000002</v>
      </c>
      <c r="F98" s="388"/>
      <c r="G98" s="388"/>
      <c r="H98" s="388"/>
      <c r="I98" s="388"/>
      <c r="J98" s="370">
        <v>44</v>
      </c>
      <c r="K98" s="21"/>
      <c r="L98" s="95">
        <f>D98</f>
        <v>6</v>
      </c>
      <c r="M98" s="96"/>
      <c r="N98" s="97"/>
      <c r="O98" s="96">
        <f t="shared" si="19"/>
        <v>1.0002000000000002</v>
      </c>
      <c r="P98" s="98">
        <f>E98</f>
        <v>16.670000000000002</v>
      </c>
    </row>
    <row r="99" spans="1:16" s="1" customFormat="1" ht="15" customHeight="1" x14ac:dyDescent="0.25">
      <c r="A99" s="23">
        <v>16</v>
      </c>
      <c r="B99" s="47">
        <v>61210</v>
      </c>
      <c r="C99" s="19" t="s">
        <v>82</v>
      </c>
      <c r="D99" s="379">
        <v>5</v>
      </c>
      <c r="E99" s="388">
        <v>20</v>
      </c>
      <c r="F99" s="388"/>
      <c r="G99" s="388"/>
      <c r="H99" s="388"/>
      <c r="I99" s="388"/>
      <c r="J99" s="370">
        <v>40.799999999999997</v>
      </c>
      <c r="K99" s="21"/>
      <c r="L99" s="95">
        <f>D99</f>
        <v>5</v>
      </c>
      <c r="M99" s="96"/>
      <c r="N99" s="97"/>
      <c r="O99" s="96">
        <f t="shared" si="19"/>
        <v>1</v>
      </c>
      <c r="P99" s="98">
        <f>E99</f>
        <v>20</v>
      </c>
    </row>
    <row r="100" spans="1:16" s="1" customFormat="1" ht="15" customHeight="1" x14ac:dyDescent="0.25">
      <c r="A100" s="23">
        <v>17</v>
      </c>
      <c r="B100" s="47">
        <v>61290</v>
      </c>
      <c r="C100" s="19" t="s">
        <v>83</v>
      </c>
      <c r="D100" s="379">
        <v>4</v>
      </c>
      <c r="E100" s="388"/>
      <c r="F100" s="388"/>
      <c r="G100" s="388"/>
      <c r="H100" s="388"/>
      <c r="I100" s="388"/>
      <c r="J100" s="370">
        <v>45.75</v>
      </c>
      <c r="K100" s="21"/>
      <c r="L100" s="95">
        <f>D100</f>
        <v>4</v>
      </c>
      <c r="M100" s="96"/>
      <c r="N100" s="97"/>
      <c r="O100" s="113">
        <f t="shared" si="19"/>
        <v>0</v>
      </c>
      <c r="P100" s="98">
        <f>E100</f>
        <v>0</v>
      </c>
    </row>
    <row r="101" spans="1:16" s="1" customFormat="1" ht="15" customHeight="1" x14ac:dyDescent="0.25">
      <c r="A101" s="23">
        <v>18</v>
      </c>
      <c r="B101" s="47">
        <v>61340</v>
      </c>
      <c r="C101" s="19" t="s">
        <v>84</v>
      </c>
      <c r="D101" s="379">
        <v>11</v>
      </c>
      <c r="E101" s="388"/>
      <c r="F101" s="388"/>
      <c r="G101" s="388"/>
      <c r="H101" s="388"/>
      <c r="I101" s="388"/>
      <c r="J101" s="370">
        <v>53.18</v>
      </c>
      <c r="K101" s="21"/>
      <c r="L101" s="95">
        <f>D101</f>
        <v>11</v>
      </c>
      <c r="M101" s="96"/>
      <c r="N101" s="97"/>
      <c r="O101" s="113">
        <f t="shared" si="19"/>
        <v>0</v>
      </c>
      <c r="P101" s="98">
        <f>E101</f>
        <v>0</v>
      </c>
    </row>
    <row r="102" spans="1:16" s="1" customFormat="1" ht="15" customHeight="1" x14ac:dyDescent="0.25">
      <c r="A102" s="58">
        <v>19</v>
      </c>
      <c r="B102" s="47">
        <v>61390</v>
      </c>
      <c r="C102" s="19" t="s">
        <v>85</v>
      </c>
      <c r="D102" s="351">
        <v>2</v>
      </c>
      <c r="E102" s="357"/>
      <c r="F102" s="357">
        <v>100</v>
      </c>
      <c r="G102" s="357"/>
      <c r="H102" s="357"/>
      <c r="I102" s="388"/>
      <c r="J102" s="370">
        <v>36</v>
      </c>
      <c r="K102" s="21"/>
      <c r="L102" s="95">
        <f>D102</f>
        <v>2</v>
      </c>
      <c r="M102" s="96"/>
      <c r="N102" s="97"/>
      <c r="O102" s="96">
        <f t="shared" si="19"/>
        <v>0</v>
      </c>
      <c r="P102" s="98">
        <f>E102</f>
        <v>0</v>
      </c>
    </row>
    <row r="103" spans="1:16" s="1" customFormat="1" ht="15" customHeight="1" x14ac:dyDescent="0.25">
      <c r="A103" s="16">
        <v>20</v>
      </c>
      <c r="B103" s="47">
        <v>61410</v>
      </c>
      <c r="C103" s="19" t="s">
        <v>86</v>
      </c>
      <c r="D103" s="379">
        <v>6</v>
      </c>
      <c r="E103" s="388"/>
      <c r="F103" s="388"/>
      <c r="G103" s="388"/>
      <c r="H103" s="388"/>
      <c r="I103" s="388"/>
      <c r="J103" s="370">
        <v>61.33</v>
      </c>
      <c r="K103" s="21"/>
      <c r="L103" s="95">
        <f>D103</f>
        <v>6</v>
      </c>
      <c r="M103" s="96"/>
      <c r="N103" s="97"/>
      <c r="O103" s="96">
        <f t="shared" si="19"/>
        <v>0</v>
      </c>
      <c r="P103" s="98">
        <f>E103</f>
        <v>0</v>
      </c>
    </row>
    <row r="104" spans="1:16" s="1" customFormat="1" ht="15" customHeight="1" x14ac:dyDescent="0.25">
      <c r="A104" s="11">
        <v>21</v>
      </c>
      <c r="B104" s="47">
        <v>61430</v>
      </c>
      <c r="C104" s="19" t="s">
        <v>114</v>
      </c>
      <c r="D104" s="351">
        <v>35</v>
      </c>
      <c r="E104" s="357">
        <v>2.86</v>
      </c>
      <c r="F104" s="357"/>
      <c r="G104" s="357"/>
      <c r="H104" s="357"/>
      <c r="I104" s="357"/>
      <c r="J104" s="370">
        <v>61.89</v>
      </c>
      <c r="K104" s="21"/>
      <c r="L104" s="95">
        <f>D104</f>
        <v>35</v>
      </c>
      <c r="M104" s="96"/>
      <c r="N104" s="97"/>
      <c r="O104" s="96">
        <f t="shared" si="19"/>
        <v>1.0009999999999999</v>
      </c>
      <c r="P104" s="98">
        <f>E104</f>
        <v>2.86</v>
      </c>
    </row>
    <row r="105" spans="1:16" s="1" customFormat="1" ht="15" customHeight="1" x14ac:dyDescent="0.25">
      <c r="A105" s="11">
        <v>22</v>
      </c>
      <c r="B105" s="47">
        <v>61440</v>
      </c>
      <c r="C105" s="19" t="s">
        <v>87</v>
      </c>
      <c r="D105" s="379">
        <v>17</v>
      </c>
      <c r="E105" s="388"/>
      <c r="F105" s="388"/>
      <c r="G105" s="388"/>
      <c r="H105" s="388"/>
      <c r="I105" s="388"/>
      <c r="J105" s="370">
        <v>61.82</v>
      </c>
      <c r="K105" s="21"/>
      <c r="L105" s="95">
        <f>D105</f>
        <v>17</v>
      </c>
      <c r="M105" s="96"/>
      <c r="N105" s="97"/>
      <c r="O105" s="96">
        <f t="shared" si="19"/>
        <v>0</v>
      </c>
      <c r="P105" s="98">
        <f>E105</f>
        <v>0</v>
      </c>
    </row>
    <row r="106" spans="1:16" s="1" customFormat="1" ht="15" customHeight="1" x14ac:dyDescent="0.25">
      <c r="A106" s="11">
        <v>23</v>
      </c>
      <c r="B106" s="47">
        <v>61450</v>
      </c>
      <c r="C106" s="19" t="s">
        <v>115</v>
      </c>
      <c r="D106" s="379">
        <v>28</v>
      </c>
      <c r="E106" s="388">
        <v>7.14</v>
      </c>
      <c r="F106" s="388"/>
      <c r="G106" s="388"/>
      <c r="H106" s="388"/>
      <c r="I106" s="388"/>
      <c r="J106" s="370">
        <v>67.819999999999993</v>
      </c>
      <c r="K106" s="21"/>
      <c r="L106" s="95">
        <f>D106</f>
        <v>28</v>
      </c>
      <c r="M106" s="96"/>
      <c r="N106" s="97"/>
      <c r="O106" s="96">
        <f t="shared" si="19"/>
        <v>1.9991999999999999</v>
      </c>
      <c r="P106" s="98">
        <f>E106</f>
        <v>7.14</v>
      </c>
    </row>
    <row r="107" spans="1:16" s="1" customFormat="1" ht="15" customHeight="1" x14ac:dyDescent="0.25">
      <c r="A107" s="11">
        <v>24</v>
      </c>
      <c r="B107" s="47">
        <v>61470</v>
      </c>
      <c r="C107" s="19" t="s">
        <v>88</v>
      </c>
      <c r="D107" s="379">
        <v>7</v>
      </c>
      <c r="E107" s="388"/>
      <c r="F107" s="388"/>
      <c r="G107" s="388"/>
      <c r="H107" s="388"/>
      <c r="I107" s="388"/>
      <c r="J107" s="370">
        <v>53.57</v>
      </c>
      <c r="K107" s="21"/>
      <c r="L107" s="95">
        <f>D107</f>
        <v>7</v>
      </c>
      <c r="M107" s="96"/>
      <c r="N107" s="97"/>
      <c r="O107" s="96">
        <f t="shared" si="19"/>
        <v>0</v>
      </c>
      <c r="P107" s="98">
        <f>E107</f>
        <v>0</v>
      </c>
    </row>
    <row r="108" spans="1:16" s="1" customFormat="1" ht="15" customHeight="1" x14ac:dyDescent="0.25">
      <c r="A108" s="11">
        <v>25</v>
      </c>
      <c r="B108" s="47">
        <v>61490</v>
      </c>
      <c r="C108" s="19" t="s">
        <v>116</v>
      </c>
      <c r="D108" s="351">
        <v>23</v>
      </c>
      <c r="E108" s="357"/>
      <c r="F108" s="357"/>
      <c r="G108" s="357"/>
      <c r="H108" s="357"/>
      <c r="I108" s="397"/>
      <c r="J108" s="370">
        <v>55.04</v>
      </c>
      <c r="K108" s="21"/>
      <c r="L108" s="95">
        <f>D108</f>
        <v>23</v>
      </c>
      <c r="M108" s="96"/>
      <c r="N108" s="97"/>
      <c r="O108" s="96">
        <f t="shared" si="19"/>
        <v>0</v>
      </c>
      <c r="P108" s="98">
        <f>E108</f>
        <v>0</v>
      </c>
    </row>
    <row r="109" spans="1:16" s="1" customFormat="1" ht="15" customHeight="1" x14ac:dyDescent="0.25">
      <c r="A109" s="11">
        <v>26</v>
      </c>
      <c r="B109" s="47">
        <v>61500</v>
      </c>
      <c r="C109" s="19" t="s">
        <v>117</v>
      </c>
      <c r="D109" s="351">
        <v>17</v>
      </c>
      <c r="E109" s="357"/>
      <c r="F109" s="357"/>
      <c r="G109" s="357"/>
      <c r="H109" s="357"/>
      <c r="I109" s="357"/>
      <c r="J109" s="370">
        <v>50.24</v>
      </c>
      <c r="K109" s="21"/>
      <c r="L109" s="95">
        <f>D109</f>
        <v>17</v>
      </c>
      <c r="M109" s="96"/>
      <c r="N109" s="97"/>
      <c r="O109" s="96">
        <f t="shared" si="19"/>
        <v>0</v>
      </c>
      <c r="P109" s="98">
        <f>E109</f>
        <v>0</v>
      </c>
    </row>
    <row r="110" spans="1:16" s="1" customFormat="1" ht="15" customHeight="1" x14ac:dyDescent="0.25">
      <c r="A110" s="11">
        <v>27</v>
      </c>
      <c r="B110" s="47">
        <v>61510</v>
      </c>
      <c r="C110" s="19" t="s">
        <v>89</v>
      </c>
      <c r="D110" s="351">
        <v>14</v>
      </c>
      <c r="E110" s="357"/>
      <c r="F110" s="357"/>
      <c r="G110" s="357"/>
      <c r="H110" s="357"/>
      <c r="I110" s="397"/>
      <c r="J110" s="374">
        <v>49.36</v>
      </c>
      <c r="K110" s="21"/>
      <c r="L110" s="95">
        <f>D110</f>
        <v>14</v>
      </c>
      <c r="M110" s="96"/>
      <c r="N110" s="97"/>
      <c r="O110" s="96">
        <f t="shared" si="19"/>
        <v>0</v>
      </c>
      <c r="P110" s="98">
        <f>E110</f>
        <v>0</v>
      </c>
    </row>
    <row r="111" spans="1:16" s="1" customFormat="1" ht="15" customHeight="1" x14ac:dyDescent="0.25">
      <c r="A111" s="11">
        <v>28</v>
      </c>
      <c r="B111" s="49">
        <v>61520</v>
      </c>
      <c r="C111" s="22" t="s">
        <v>118</v>
      </c>
      <c r="D111" s="351">
        <v>23</v>
      </c>
      <c r="E111" s="357"/>
      <c r="F111" s="357"/>
      <c r="G111" s="357"/>
      <c r="H111" s="357"/>
      <c r="I111" s="395"/>
      <c r="J111" s="370">
        <v>66.13</v>
      </c>
      <c r="K111" s="21"/>
      <c r="L111" s="95">
        <f>D111</f>
        <v>23</v>
      </c>
      <c r="M111" s="96"/>
      <c r="N111" s="97"/>
      <c r="O111" s="96">
        <f t="shared" si="19"/>
        <v>0</v>
      </c>
      <c r="P111" s="98">
        <f>E111</f>
        <v>0</v>
      </c>
    </row>
    <row r="112" spans="1:16" s="1" customFormat="1" ht="15" customHeight="1" x14ac:dyDescent="0.25">
      <c r="A112" s="15">
        <v>29</v>
      </c>
      <c r="B112" s="49">
        <v>61540</v>
      </c>
      <c r="C112" s="22" t="s">
        <v>119</v>
      </c>
      <c r="D112" s="342">
        <v>14</v>
      </c>
      <c r="E112" s="386">
        <v>14.29</v>
      </c>
      <c r="F112" s="386"/>
      <c r="G112" s="386"/>
      <c r="H112" s="386"/>
      <c r="I112" s="387"/>
      <c r="J112" s="373">
        <v>46.93</v>
      </c>
      <c r="K112" s="21"/>
      <c r="L112" s="95">
        <f>D112</f>
        <v>14</v>
      </c>
      <c r="M112" s="96"/>
      <c r="N112" s="97"/>
      <c r="O112" s="96">
        <f t="shared" ref="O112" si="21">P112*L112/100</f>
        <v>2.0005999999999999</v>
      </c>
      <c r="P112" s="98">
        <f>E112</f>
        <v>14.29</v>
      </c>
    </row>
    <row r="113" spans="1:16" s="1" customFormat="1" ht="15" customHeight="1" x14ac:dyDescent="0.25">
      <c r="A113" s="15">
        <v>30</v>
      </c>
      <c r="B113" s="49">
        <v>61560</v>
      </c>
      <c r="C113" s="22" t="s">
        <v>121</v>
      </c>
      <c r="D113" s="142"/>
      <c r="E113" s="150"/>
      <c r="F113" s="150"/>
      <c r="G113" s="150"/>
      <c r="H113" s="150"/>
      <c r="I113" s="144"/>
      <c r="J113" s="45"/>
      <c r="K113" s="21"/>
      <c r="L113" s="95"/>
      <c r="M113" s="96"/>
      <c r="N113" s="97"/>
      <c r="O113" s="113"/>
      <c r="P113" s="98"/>
    </row>
    <row r="114" spans="1:16" s="1" customFormat="1" ht="15" customHeight="1" thickBot="1" x14ac:dyDescent="0.3">
      <c r="A114" s="12">
        <v>31</v>
      </c>
      <c r="B114" s="49">
        <v>61570</v>
      </c>
      <c r="C114" s="22" t="s">
        <v>123</v>
      </c>
      <c r="D114" s="143"/>
      <c r="E114" s="148"/>
      <c r="F114" s="148"/>
      <c r="G114" s="148"/>
      <c r="H114" s="148"/>
      <c r="I114" s="148"/>
      <c r="J114" s="44"/>
      <c r="K114" s="21"/>
      <c r="L114" s="99"/>
      <c r="M114" s="100"/>
      <c r="N114" s="101"/>
      <c r="O114" s="100"/>
      <c r="P114" s="102"/>
    </row>
    <row r="115" spans="1:16" s="1" customFormat="1" ht="15" customHeight="1" thickBot="1" x14ac:dyDescent="0.3">
      <c r="A115" s="40"/>
      <c r="B115" s="55"/>
      <c r="C115" s="37" t="s">
        <v>107</v>
      </c>
      <c r="D115" s="74">
        <f>SUM(D116:D124)</f>
        <v>92</v>
      </c>
      <c r="E115" s="38">
        <v>5</v>
      </c>
      <c r="F115" s="38">
        <v>14.285714285714286</v>
      </c>
      <c r="G115" s="38">
        <v>0</v>
      </c>
      <c r="H115" s="38">
        <v>0</v>
      </c>
      <c r="I115" s="38">
        <v>0</v>
      </c>
      <c r="J115" s="39">
        <f>AVERAGE(J116:J124)</f>
        <v>51.325714285714291</v>
      </c>
      <c r="K115" s="21"/>
      <c r="L115" s="109">
        <f>D115</f>
        <v>92</v>
      </c>
      <c r="M115" s="110">
        <f>SUM(M116:M124)</f>
        <v>0</v>
      </c>
      <c r="N115" s="111">
        <f>G115+H115+I115</f>
        <v>0</v>
      </c>
      <c r="O115" s="110">
        <f>SUM(O116:O124)</f>
        <v>6</v>
      </c>
      <c r="P115" s="112">
        <f>E115</f>
        <v>5</v>
      </c>
    </row>
    <row r="116" spans="1:16" s="1" customFormat="1" ht="15" customHeight="1" x14ac:dyDescent="0.25">
      <c r="A116" s="10">
        <v>1</v>
      </c>
      <c r="B116" s="48">
        <v>70020</v>
      </c>
      <c r="C116" s="13" t="s">
        <v>90</v>
      </c>
      <c r="D116" s="389">
        <v>14</v>
      </c>
      <c r="E116" s="390"/>
      <c r="F116" s="390"/>
      <c r="G116" s="390"/>
      <c r="H116" s="390"/>
      <c r="I116" s="390"/>
      <c r="J116" s="369">
        <v>62.07</v>
      </c>
      <c r="K116" s="21"/>
      <c r="L116" s="91">
        <f>D116</f>
        <v>14</v>
      </c>
      <c r="M116" s="92"/>
      <c r="N116" s="93"/>
      <c r="O116" s="92">
        <f t="shared" ref="O116:O120" si="22">P116*L116/100</f>
        <v>0</v>
      </c>
      <c r="P116" s="94">
        <f>E116</f>
        <v>0</v>
      </c>
    </row>
    <row r="117" spans="1:16" s="1" customFormat="1" ht="15" customHeight="1" x14ac:dyDescent="0.25">
      <c r="A117" s="16">
        <v>2</v>
      </c>
      <c r="B117" s="47">
        <v>70110</v>
      </c>
      <c r="C117" s="19" t="s">
        <v>93</v>
      </c>
      <c r="D117" s="379">
        <v>8</v>
      </c>
      <c r="E117" s="388"/>
      <c r="F117" s="388"/>
      <c r="G117" s="388"/>
      <c r="H117" s="388"/>
      <c r="I117" s="388"/>
      <c r="J117" s="370">
        <v>48.5</v>
      </c>
      <c r="K117" s="21"/>
      <c r="L117" s="95">
        <f>D117</f>
        <v>8</v>
      </c>
      <c r="M117" s="96"/>
      <c r="N117" s="97"/>
      <c r="O117" s="96">
        <f t="shared" si="22"/>
        <v>0</v>
      </c>
      <c r="P117" s="98">
        <f>E117</f>
        <v>0</v>
      </c>
    </row>
    <row r="118" spans="1:16" s="1" customFormat="1" ht="15" customHeight="1" x14ac:dyDescent="0.25">
      <c r="A118" s="11">
        <v>3</v>
      </c>
      <c r="B118" s="47">
        <v>70021</v>
      </c>
      <c r="C118" s="19" t="s">
        <v>91</v>
      </c>
      <c r="D118" s="351">
        <v>17</v>
      </c>
      <c r="E118" s="357"/>
      <c r="F118" s="357"/>
      <c r="G118" s="357"/>
      <c r="H118" s="357"/>
      <c r="I118" s="357"/>
      <c r="J118" s="370">
        <v>55.59</v>
      </c>
      <c r="K118" s="21"/>
      <c r="L118" s="95">
        <f>D118</f>
        <v>17</v>
      </c>
      <c r="M118" s="96"/>
      <c r="N118" s="97"/>
      <c r="O118" s="96">
        <f t="shared" si="22"/>
        <v>0</v>
      </c>
      <c r="P118" s="98">
        <f>E118</f>
        <v>0</v>
      </c>
    </row>
    <row r="119" spans="1:16" s="1" customFormat="1" ht="15" customHeight="1" x14ac:dyDescent="0.25">
      <c r="A119" s="11">
        <v>4</v>
      </c>
      <c r="B119" s="47">
        <v>70040</v>
      </c>
      <c r="C119" s="19" t="s">
        <v>92</v>
      </c>
      <c r="D119" s="379">
        <v>1</v>
      </c>
      <c r="E119" s="388"/>
      <c r="F119" s="388">
        <v>100</v>
      </c>
      <c r="G119" s="388"/>
      <c r="H119" s="388"/>
      <c r="I119" s="388"/>
      <c r="J119" s="370">
        <v>36</v>
      </c>
      <c r="K119" s="21"/>
      <c r="L119" s="95">
        <f>D119</f>
        <v>1</v>
      </c>
      <c r="M119" s="96"/>
      <c r="N119" s="97"/>
      <c r="O119" s="96">
        <f t="shared" si="22"/>
        <v>0</v>
      </c>
      <c r="P119" s="98">
        <f>E119</f>
        <v>0</v>
      </c>
    </row>
    <row r="120" spans="1:16" s="1" customFormat="1" ht="15" customHeight="1" x14ac:dyDescent="0.25">
      <c r="A120" s="11">
        <v>5</v>
      </c>
      <c r="B120" s="47">
        <v>70100</v>
      </c>
      <c r="C120" s="19" t="s">
        <v>108</v>
      </c>
      <c r="D120" s="379">
        <v>16</v>
      </c>
      <c r="E120" s="388">
        <v>6.25</v>
      </c>
      <c r="F120" s="388"/>
      <c r="G120" s="388"/>
      <c r="H120" s="388"/>
      <c r="I120" s="388"/>
      <c r="J120" s="370">
        <v>53.44</v>
      </c>
      <c r="K120" s="21"/>
      <c r="L120" s="95">
        <f>D120</f>
        <v>16</v>
      </c>
      <c r="M120" s="96"/>
      <c r="N120" s="97"/>
      <c r="O120" s="96">
        <f t="shared" si="22"/>
        <v>1</v>
      </c>
      <c r="P120" s="98">
        <f>E120</f>
        <v>6.25</v>
      </c>
    </row>
    <row r="121" spans="1:16" s="1" customFormat="1" ht="15" customHeight="1" x14ac:dyDescent="0.25">
      <c r="A121" s="11">
        <v>6</v>
      </c>
      <c r="B121" s="47">
        <v>70270</v>
      </c>
      <c r="C121" s="19" t="s">
        <v>94</v>
      </c>
      <c r="D121" s="351">
        <v>16</v>
      </c>
      <c r="E121" s="357">
        <v>18.75</v>
      </c>
      <c r="F121" s="357"/>
      <c r="G121" s="357"/>
      <c r="H121" s="357"/>
      <c r="I121" s="397"/>
      <c r="J121" s="370">
        <v>50.13</v>
      </c>
      <c r="K121" s="21"/>
      <c r="L121" s="95">
        <f>D121</f>
        <v>16</v>
      </c>
      <c r="M121" s="96"/>
      <c r="N121" s="97"/>
      <c r="O121" s="96">
        <f t="shared" ref="O121:O123" si="23">P121*L121/100</f>
        <v>3</v>
      </c>
      <c r="P121" s="98">
        <f>E121</f>
        <v>18.75</v>
      </c>
    </row>
    <row r="122" spans="1:16" s="1" customFormat="1" ht="15" customHeight="1" x14ac:dyDescent="0.25">
      <c r="A122" s="11">
        <v>7</v>
      </c>
      <c r="B122" s="47">
        <v>70510</v>
      </c>
      <c r="C122" s="19" t="s">
        <v>95</v>
      </c>
      <c r="D122" s="145"/>
      <c r="E122" s="150"/>
      <c r="F122" s="150"/>
      <c r="G122" s="150"/>
      <c r="H122" s="150"/>
      <c r="I122" s="144"/>
      <c r="J122" s="42"/>
      <c r="K122" s="21"/>
      <c r="L122" s="95"/>
      <c r="M122" s="96"/>
      <c r="N122" s="97"/>
      <c r="O122" s="96"/>
      <c r="P122" s="103"/>
    </row>
    <row r="123" spans="1:16" s="1" customFormat="1" ht="15" customHeight="1" x14ac:dyDescent="0.25">
      <c r="A123" s="15">
        <v>8</v>
      </c>
      <c r="B123" s="49">
        <v>10880</v>
      </c>
      <c r="C123" s="22" t="s">
        <v>120</v>
      </c>
      <c r="D123" s="396">
        <v>20</v>
      </c>
      <c r="E123" s="398">
        <v>10</v>
      </c>
      <c r="F123" s="398"/>
      <c r="G123" s="398"/>
      <c r="H123" s="398"/>
      <c r="I123" s="397"/>
      <c r="J123" s="373">
        <v>53.55</v>
      </c>
      <c r="K123" s="21"/>
      <c r="L123" s="95">
        <f>D123</f>
        <v>20</v>
      </c>
      <c r="M123" s="96"/>
      <c r="N123" s="97"/>
      <c r="O123" s="96">
        <f t="shared" si="23"/>
        <v>2</v>
      </c>
      <c r="P123" s="98">
        <f>E123</f>
        <v>10</v>
      </c>
    </row>
    <row r="124" spans="1:16" s="1" customFormat="1" ht="15" customHeight="1" thickBot="1" x14ac:dyDescent="0.3">
      <c r="A124" s="12">
        <v>9</v>
      </c>
      <c r="B124" s="51">
        <v>10890</v>
      </c>
      <c r="C124" s="20" t="s">
        <v>122</v>
      </c>
      <c r="D124" s="146"/>
      <c r="E124" s="147"/>
      <c r="F124" s="147"/>
      <c r="G124" s="147"/>
      <c r="H124" s="147"/>
      <c r="I124" s="147"/>
      <c r="J124" s="44"/>
      <c r="K124" s="21"/>
      <c r="L124" s="104"/>
      <c r="M124" s="105"/>
      <c r="N124" s="106"/>
      <c r="O124" s="105"/>
      <c r="P124" s="107"/>
    </row>
    <row r="125" spans="1:16" ht="15" customHeight="1" x14ac:dyDescent="0.25">
      <c r="A125" s="6"/>
      <c r="B125" s="6"/>
      <c r="C125" s="6"/>
      <c r="D125" s="417" t="s">
        <v>98</v>
      </c>
      <c r="E125" s="417"/>
      <c r="F125" s="417"/>
      <c r="G125" s="417"/>
      <c r="H125" s="417"/>
      <c r="I125" s="417"/>
      <c r="J125" s="56">
        <f>AVERAGE(J7,J9:J16,J18:J29,J31:J47,J49:J67,J69:J82,J84:J114,J116:J124)</f>
        <v>51.519263157894727</v>
      </c>
      <c r="K125" s="4"/>
      <c r="N125" s="108"/>
      <c r="O125" s="108"/>
      <c r="P125" s="108"/>
    </row>
    <row r="126" spans="1:16" ht="15" customHeight="1" x14ac:dyDescent="0.25">
      <c r="A126" s="6"/>
      <c r="B126" s="6"/>
      <c r="C126" s="6"/>
      <c r="D126" s="6"/>
      <c r="E126" s="7"/>
      <c r="F126" s="7"/>
      <c r="G126" s="7"/>
      <c r="H126" s="8"/>
      <c r="I126" s="8"/>
      <c r="J126" s="9"/>
      <c r="K126" s="4"/>
    </row>
  </sheetData>
  <mergeCells count="8">
    <mergeCell ref="C2:D2"/>
    <mergeCell ref="J4:J5"/>
    <mergeCell ref="D125:I125"/>
    <mergeCell ref="A4:A5"/>
    <mergeCell ref="B4:B5"/>
    <mergeCell ref="C4:C5"/>
    <mergeCell ref="D4:D5"/>
    <mergeCell ref="E4:I4"/>
  </mergeCells>
  <conditionalFormatting sqref="J6:J125">
    <cfRule type="cellIs" dxfId="85" priority="5" stopIfTrue="1" operator="equal">
      <formula>$J$125</formula>
    </cfRule>
    <cfRule type="containsBlanks" dxfId="84" priority="407" stopIfTrue="1">
      <formula>LEN(TRIM(J6))=0</formula>
    </cfRule>
    <cfRule type="cellIs" dxfId="83" priority="408" stopIfTrue="1" operator="lessThan">
      <formula>50</formula>
    </cfRule>
    <cfRule type="cellIs" dxfId="82" priority="409" stopIfTrue="1" operator="between">
      <formula>$J$125</formula>
      <formula>50</formula>
    </cfRule>
    <cfRule type="cellIs" dxfId="81" priority="410" stopIfTrue="1" operator="between">
      <formula>75</formula>
      <formula>$J$125</formula>
    </cfRule>
    <cfRule type="cellIs" dxfId="80" priority="420" stopIfTrue="1" operator="greaterThanOrEqual">
      <formula>75</formula>
    </cfRule>
  </conditionalFormatting>
  <conditionalFormatting sqref="N7:N124">
    <cfRule type="containsBlanks" dxfId="79" priority="6">
      <formula>LEN(TRIM(N7))=0</formula>
    </cfRule>
    <cfRule type="cellIs" dxfId="78" priority="416" operator="equal">
      <formula>0</formula>
    </cfRule>
  </conditionalFormatting>
  <conditionalFormatting sqref="O7:P124">
    <cfRule type="cellIs" dxfId="77" priority="13" operator="greaterThanOrEqual">
      <formula>10</formula>
    </cfRule>
    <cfRule type="cellIs" dxfId="74" priority="12" operator="between">
      <formula>0.1</formula>
      <formula>9.99</formula>
    </cfRule>
    <cfRule type="cellIs" dxfId="76" priority="10" operator="equal">
      <formula>0</formula>
    </cfRule>
    <cfRule type="containsBlanks" dxfId="75" priority="1">
      <formula>LEN(TRIM(O7))=0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9" width="7.7109375" customWidth="1"/>
    <col min="10" max="10" width="8.7109375" style="2" customWidth="1"/>
    <col min="11" max="11" width="7.85546875" customWidth="1"/>
    <col min="12" max="16" width="10.7109375" customWidth="1"/>
    <col min="17" max="17" width="9.28515625" customWidth="1"/>
  </cols>
  <sheetData>
    <row r="1" spans="1:17" ht="18" customHeight="1" x14ac:dyDescent="0.25">
      <c r="L1" s="115"/>
      <c r="M1" s="402" t="s">
        <v>135</v>
      </c>
    </row>
    <row r="2" spans="1:17" ht="18" customHeight="1" x14ac:dyDescent="0.25">
      <c r="A2" s="4"/>
      <c r="B2" s="4"/>
      <c r="C2" s="408" t="s">
        <v>142</v>
      </c>
      <c r="D2" s="408"/>
      <c r="E2" s="64"/>
      <c r="F2" s="64"/>
      <c r="G2" s="64"/>
      <c r="H2" s="64"/>
      <c r="I2" s="64"/>
      <c r="J2" s="26">
        <v>2021</v>
      </c>
      <c r="K2" s="4"/>
      <c r="L2" s="27"/>
      <c r="M2" s="402" t="s">
        <v>136</v>
      </c>
    </row>
    <row r="3" spans="1:17" ht="18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5"/>
      <c r="K3" s="4"/>
      <c r="L3" s="84"/>
      <c r="M3" s="402" t="s">
        <v>137</v>
      </c>
    </row>
    <row r="4" spans="1:17" ht="18" customHeight="1" thickBot="1" x14ac:dyDescent="0.3">
      <c r="A4" s="411" t="s">
        <v>0</v>
      </c>
      <c r="B4" s="413" t="s">
        <v>1</v>
      </c>
      <c r="C4" s="413" t="s">
        <v>2</v>
      </c>
      <c r="D4" s="418" t="s">
        <v>3</v>
      </c>
      <c r="E4" s="420" t="s">
        <v>130</v>
      </c>
      <c r="F4" s="421"/>
      <c r="G4" s="421"/>
      <c r="H4" s="421"/>
      <c r="I4" s="422"/>
      <c r="J4" s="415" t="s">
        <v>99</v>
      </c>
      <c r="K4" s="4"/>
      <c r="L4" s="18"/>
      <c r="M4" s="402" t="s">
        <v>138</v>
      </c>
    </row>
    <row r="5" spans="1:17" ht="43.5" customHeight="1" thickBot="1" x14ac:dyDescent="0.3">
      <c r="A5" s="412"/>
      <c r="B5" s="414"/>
      <c r="C5" s="414"/>
      <c r="D5" s="419"/>
      <c r="E5" s="169" t="s">
        <v>143</v>
      </c>
      <c r="F5" s="3" t="s">
        <v>131</v>
      </c>
      <c r="G5" s="3" t="s">
        <v>129</v>
      </c>
      <c r="H5" s="3" t="s">
        <v>126</v>
      </c>
      <c r="I5" s="3">
        <v>100</v>
      </c>
      <c r="J5" s="416"/>
      <c r="K5" s="4"/>
      <c r="L5" s="85" t="s">
        <v>125</v>
      </c>
      <c r="M5" s="86" t="s">
        <v>139</v>
      </c>
      <c r="N5" s="86" t="s">
        <v>141</v>
      </c>
      <c r="O5" s="86" t="s">
        <v>127</v>
      </c>
      <c r="P5" s="86" t="s">
        <v>128</v>
      </c>
    </row>
    <row r="6" spans="1:17" ht="15" customHeight="1" thickBot="1" x14ac:dyDescent="0.3">
      <c r="A6" s="29"/>
      <c r="B6" s="30"/>
      <c r="C6" s="30" t="s">
        <v>100</v>
      </c>
      <c r="D6" s="31">
        <f>D7+D8+D17+D30+D48+D68+D83+D115</f>
        <v>954</v>
      </c>
      <c r="E6" s="171">
        <v>8.6629166666666677</v>
      </c>
      <c r="F6" s="423">
        <v>79.456770833333351</v>
      </c>
      <c r="G6" s="171">
        <v>4.970625000000001</v>
      </c>
      <c r="H6" s="171">
        <v>6.6940624999999985</v>
      </c>
      <c r="I6" s="171">
        <v>0.2155208333333333</v>
      </c>
      <c r="J6" s="116">
        <v>54.53</v>
      </c>
      <c r="K6" s="21"/>
      <c r="L6" s="109">
        <f>D6</f>
        <v>954</v>
      </c>
      <c r="M6" s="110">
        <f>M7+M8+M17+M30+M48+M68+M83+M115</f>
        <v>161.9991</v>
      </c>
      <c r="N6" s="111">
        <f>H6+I6+G6</f>
        <v>11.880208333333332</v>
      </c>
      <c r="O6" s="110">
        <f>O7+O8+O17+O30+O48+O68+O83+O115</f>
        <v>69.001499999999993</v>
      </c>
      <c r="P6" s="112">
        <f>E6</f>
        <v>8.6629166666666677</v>
      </c>
      <c r="Q6" s="57"/>
    </row>
    <row r="7" spans="1:17" ht="15" customHeight="1" thickBot="1" x14ac:dyDescent="0.3">
      <c r="A7" s="46">
        <v>1</v>
      </c>
      <c r="B7" s="61">
        <v>50050</v>
      </c>
      <c r="C7" s="28" t="s">
        <v>55</v>
      </c>
      <c r="D7" s="67">
        <v>9</v>
      </c>
      <c r="E7" s="424">
        <v>33.33</v>
      </c>
      <c r="F7" s="159">
        <v>55.56</v>
      </c>
      <c r="G7" s="137"/>
      <c r="H7" s="159">
        <v>11.11</v>
      </c>
      <c r="I7" s="162"/>
      <c r="J7" s="62">
        <v>47.1</v>
      </c>
      <c r="K7" s="63"/>
      <c r="L7" s="87">
        <f>D7</f>
        <v>9</v>
      </c>
      <c r="M7" s="88">
        <f t="shared" ref="M7:M69" si="0">N7*L7/100</f>
        <v>0.9998999999999999</v>
      </c>
      <c r="N7" s="89">
        <f t="shared" ref="N7:N70" si="1">H7+I7+G7</f>
        <v>11.11</v>
      </c>
      <c r="O7" s="88">
        <f t="shared" ref="O7:O69" si="2">P7*L7/100</f>
        <v>2.9996999999999998</v>
      </c>
      <c r="P7" s="90">
        <f>E7</f>
        <v>33.33</v>
      </c>
      <c r="Q7" s="59"/>
    </row>
    <row r="8" spans="1:17" ht="15" customHeight="1" thickBot="1" x14ac:dyDescent="0.3">
      <c r="A8" s="32"/>
      <c r="B8" s="25"/>
      <c r="C8" s="33" t="s">
        <v>101</v>
      </c>
      <c r="D8" s="34">
        <f>SUM(D9:D16)</f>
        <v>91</v>
      </c>
      <c r="E8" s="375">
        <v>6.9787499999999998</v>
      </c>
      <c r="F8" s="161">
        <v>83.478750000000005</v>
      </c>
      <c r="G8" s="79">
        <v>6.2525000000000004</v>
      </c>
      <c r="H8" s="161">
        <v>3.29</v>
      </c>
      <c r="I8" s="79">
        <v>0</v>
      </c>
      <c r="J8" s="41">
        <f>AVERAGE(J9:J16)</f>
        <v>51.608750000000001</v>
      </c>
      <c r="K8" s="21"/>
      <c r="L8" s="109">
        <f>D8</f>
        <v>91</v>
      </c>
      <c r="M8" s="110">
        <f>SUM(M9:M16)</f>
        <v>18.002300000000002</v>
      </c>
      <c r="N8" s="111">
        <f t="shared" si="1"/>
        <v>9.5425000000000004</v>
      </c>
      <c r="O8" s="110">
        <f>SUM(O9:O16)</f>
        <v>2.9998999999999998</v>
      </c>
      <c r="P8" s="112">
        <f>E8</f>
        <v>6.9787499999999998</v>
      </c>
      <c r="Q8" s="66"/>
    </row>
    <row r="9" spans="1:17" s="1" customFormat="1" ht="15" customHeight="1" x14ac:dyDescent="0.25">
      <c r="A9" s="11">
        <v>1</v>
      </c>
      <c r="B9" s="47">
        <v>10002</v>
      </c>
      <c r="C9" s="19" t="s">
        <v>5</v>
      </c>
      <c r="D9" s="157">
        <v>8</v>
      </c>
      <c r="E9" s="425">
        <v>12.5</v>
      </c>
      <c r="F9" s="159">
        <v>87.5</v>
      </c>
      <c r="G9" s="137"/>
      <c r="H9" s="160"/>
      <c r="I9" s="137"/>
      <c r="J9" s="370">
        <v>46.13</v>
      </c>
      <c r="K9" s="21"/>
      <c r="L9" s="95">
        <f>D9</f>
        <v>8</v>
      </c>
      <c r="M9" s="96">
        <f t="shared" si="0"/>
        <v>0</v>
      </c>
      <c r="N9" s="97">
        <f t="shared" si="1"/>
        <v>0</v>
      </c>
      <c r="O9" s="96">
        <f t="shared" si="2"/>
        <v>1</v>
      </c>
      <c r="P9" s="98">
        <f>E9</f>
        <v>12.5</v>
      </c>
      <c r="Q9" s="60"/>
    </row>
    <row r="10" spans="1:17" s="1" customFormat="1" ht="15" customHeight="1" x14ac:dyDescent="0.25">
      <c r="A10" s="11">
        <v>2</v>
      </c>
      <c r="B10" s="47">
        <v>10090</v>
      </c>
      <c r="C10" s="19" t="s">
        <v>7</v>
      </c>
      <c r="D10" s="157">
        <v>13</v>
      </c>
      <c r="E10" s="163"/>
      <c r="F10" s="177">
        <v>92.31</v>
      </c>
      <c r="G10" s="163">
        <v>7.69</v>
      </c>
      <c r="H10" s="173"/>
      <c r="I10" s="163"/>
      <c r="J10" s="370">
        <v>51.15</v>
      </c>
      <c r="K10" s="21"/>
      <c r="L10" s="95">
        <f>D10</f>
        <v>13</v>
      </c>
      <c r="M10" s="96">
        <f t="shared" si="0"/>
        <v>0.99970000000000003</v>
      </c>
      <c r="N10" s="97">
        <f t="shared" si="1"/>
        <v>7.69</v>
      </c>
      <c r="O10" s="96">
        <f t="shared" si="2"/>
        <v>0</v>
      </c>
      <c r="P10" s="98">
        <f>E10</f>
        <v>0</v>
      </c>
      <c r="Q10" s="60"/>
    </row>
    <row r="11" spans="1:17" s="1" customFormat="1" ht="15" customHeight="1" x14ac:dyDescent="0.25">
      <c r="A11" s="11">
        <v>3</v>
      </c>
      <c r="B11" s="49">
        <v>10004</v>
      </c>
      <c r="C11" s="22" t="s">
        <v>6</v>
      </c>
      <c r="D11" s="167">
        <v>38</v>
      </c>
      <c r="E11" s="163"/>
      <c r="F11" s="177">
        <v>60.52</v>
      </c>
      <c r="G11" s="163">
        <v>13.16</v>
      </c>
      <c r="H11" s="173">
        <v>26.32</v>
      </c>
      <c r="I11" s="163"/>
      <c r="J11" s="373">
        <v>66.08</v>
      </c>
      <c r="K11" s="21"/>
      <c r="L11" s="95">
        <f>D11</f>
        <v>38</v>
      </c>
      <c r="M11" s="96">
        <f t="shared" si="0"/>
        <v>15.002400000000002</v>
      </c>
      <c r="N11" s="97">
        <f t="shared" si="1"/>
        <v>39.480000000000004</v>
      </c>
      <c r="O11" s="96">
        <f t="shared" si="2"/>
        <v>0</v>
      </c>
      <c r="P11" s="98">
        <f>E11</f>
        <v>0</v>
      </c>
      <c r="Q11" s="60"/>
    </row>
    <row r="12" spans="1:17" s="1" customFormat="1" ht="14.25" customHeight="1" x14ac:dyDescent="0.25">
      <c r="A12" s="11">
        <v>4</v>
      </c>
      <c r="B12" s="47">
        <v>10001</v>
      </c>
      <c r="C12" s="19" t="s">
        <v>4</v>
      </c>
      <c r="D12" s="157">
        <v>10</v>
      </c>
      <c r="E12" s="163">
        <v>10</v>
      </c>
      <c r="F12" s="177">
        <v>90</v>
      </c>
      <c r="G12" s="163"/>
      <c r="H12" s="173"/>
      <c r="I12" s="163"/>
      <c r="J12" s="370">
        <v>46.7</v>
      </c>
      <c r="K12" s="21"/>
      <c r="L12" s="95">
        <f>D12</f>
        <v>10</v>
      </c>
      <c r="M12" s="96">
        <f t="shared" si="0"/>
        <v>0</v>
      </c>
      <c r="N12" s="97">
        <f t="shared" si="1"/>
        <v>0</v>
      </c>
      <c r="O12" s="96">
        <f t="shared" si="2"/>
        <v>1</v>
      </c>
      <c r="P12" s="98">
        <f>E12</f>
        <v>10</v>
      </c>
      <c r="Q12" s="60"/>
    </row>
    <row r="13" spans="1:17" s="1" customFormat="1" ht="15" customHeight="1" x14ac:dyDescent="0.25">
      <c r="A13" s="11">
        <v>5</v>
      </c>
      <c r="B13" s="47">
        <v>10120</v>
      </c>
      <c r="C13" s="19" t="s">
        <v>8</v>
      </c>
      <c r="D13" s="157">
        <v>3</v>
      </c>
      <c r="E13" s="163">
        <v>33.33</v>
      </c>
      <c r="F13" s="177">
        <v>66.67</v>
      </c>
      <c r="G13" s="163"/>
      <c r="H13" s="173"/>
      <c r="I13" s="163"/>
      <c r="J13" s="370">
        <v>45.33</v>
      </c>
      <c r="K13" s="21"/>
      <c r="L13" s="95">
        <f>D13</f>
        <v>3</v>
      </c>
      <c r="M13" s="96">
        <f t="shared" si="0"/>
        <v>0</v>
      </c>
      <c r="N13" s="97">
        <f t="shared" si="1"/>
        <v>0</v>
      </c>
      <c r="O13" s="96">
        <f t="shared" si="2"/>
        <v>0.9998999999999999</v>
      </c>
      <c r="P13" s="98">
        <f>E13</f>
        <v>33.33</v>
      </c>
      <c r="Q13" s="60"/>
    </row>
    <row r="14" spans="1:17" s="1" customFormat="1" ht="15" customHeight="1" x14ac:dyDescent="0.25">
      <c r="A14" s="11">
        <v>6</v>
      </c>
      <c r="B14" s="47">
        <v>10190</v>
      </c>
      <c r="C14" s="19" t="s">
        <v>9</v>
      </c>
      <c r="D14" s="157">
        <v>8</v>
      </c>
      <c r="E14" s="163"/>
      <c r="F14" s="177">
        <v>87.5</v>
      </c>
      <c r="G14" s="163">
        <v>12.5</v>
      </c>
      <c r="H14" s="173"/>
      <c r="I14" s="163"/>
      <c r="J14" s="370">
        <v>55.88</v>
      </c>
      <c r="K14" s="21"/>
      <c r="L14" s="95">
        <f>D14</f>
        <v>8</v>
      </c>
      <c r="M14" s="96">
        <f t="shared" si="0"/>
        <v>1</v>
      </c>
      <c r="N14" s="97">
        <f t="shared" si="1"/>
        <v>12.5</v>
      </c>
      <c r="O14" s="96">
        <f t="shared" si="2"/>
        <v>0</v>
      </c>
      <c r="P14" s="98">
        <f>E14</f>
        <v>0</v>
      </c>
      <c r="Q14" s="65"/>
    </row>
    <row r="15" spans="1:17" s="1" customFormat="1" ht="15" customHeight="1" x14ac:dyDescent="0.25">
      <c r="A15" s="11">
        <v>7</v>
      </c>
      <c r="B15" s="47">
        <v>10320</v>
      </c>
      <c r="C15" s="19" t="s">
        <v>10</v>
      </c>
      <c r="D15" s="157">
        <v>5</v>
      </c>
      <c r="E15" s="163"/>
      <c r="F15" s="177">
        <v>100</v>
      </c>
      <c r="G15" s="163"/>
      <c r="H15" s="173"/>
      <c r="I15" s="163"/>
      <c r="J15" s="370">
        <v>46.6</v>
      </c>
      <c r="K15" s="21"/>
      <c r="L15" s="95">
        <f>D15</f>
        <v>5</v>
      </c>
      <c r="M15" s="96">
        <f t="shared" si="0"/>
        <v>0</v>
      </c>
      <c r="N15" s="97">
        <f t="shared" si="1"/>
        <v>0</v>
      </c>
      <c r="O15" s="96">
        <f t="shared" si="2"/>
        <v>0</v>
      </c>
      <c r="P15" s="98">
        <f>E15</f>
        <v>0</v>
      </c>
      <c r="Q15" s="60"/>
    </row>
    <row r="16" spans="1:17" s="1" customFormat="1" ht="15" customHeight="1" thickBot="1" x14ac:dyDescent="0.3">
      <c r="A16" s="12">
        <v>8</v>
      </c>
      <c r="B16" s="51">
        <v>10860</v>
      </c>
      <c r="C16" s="20" t="s">
        <v>112</v>
      </c>
      <c r="D16" s="167">
        <v>6</v>
      </c>
      <c r="E16" s="160"/>
      <c r="F16" s="159">
        <v>83.33</v>
      </c>
      <c r="G16" s="138">
        <v>16.670000000000002</v>
      </c>
      <c r="H16" s="160"/>
      <c r="I16" s="138"/>
      <c r="J16" s="372">
        <v>55</v>
      </c>
      <c r="K16" s="21"/>
      <c r="L16" s="99">
        <f>D16</f>
        <v>6</v>
      </c>
      <c r="M16" s="100">
        <f t="shared" si="0"/>
        <v>1.0002000000000002</v>
      </c>
      <c r="N16" s="101">
        <f t="shared" si="1"/>
        <v>16.670000000000002</v>
      </c>
      <c r="O16" s="100">
        <f t="shared" si="2"/>
        <v>0</v>
      </c>
      <c r="P16" s="102">
        <f>E16</f>
        <v>0</v>
      </c>
      <c r="Q16" s="60"/>
    </row>
    <row r="17" spans="1:17" s="1" customFormat="1" ht="15" customHeight="1" thickBot="1" x14ac:dyDescent="0.3">
      <c r="A17" s="35"/>
      <c r="B17" s="50"/>
      <c r="C17" s="37" t="s">
        <v>102</v>
      </c>
      <c r="D17" s="36">
        <f>SUM(D18:D29)</f>
        <v>116</v>
      </c>
      <c r="E17" s="38">
        <v>4.5109090909090916</v>
      </c>
      <c r="F17" s="38">
        <v>85.801818181818192</v>
      </c>
      <c r="G17" s="38">
        <v>3.7736363636363635</v>
      </c>
      <c r="H17" s="38">
        <v>5.9136363636363631</v>
      </c>
      <c r="I17" s="38">
        <v>0</v>
      </c>
      <c r="J17" s="39">
        <f>AVERAGE(J18:J29)</f>
        <v>51.554545454545455</v>
      </c>
      <c r="K17" s="21"/>
      <c r="L17" s="109">
        <f>D17</f>
        <v>116</v>
      </c>
      <c r="M17" s="110">
        <f>SUM(M18:M29)</f>
        <v>19.998399999999997</v>
      </c>
      <c r="N17" s="111">
        <f t="shared" si="1"/>
        <v>9.6872727272727275</v>
      </c>
      <c r="O17" s="110">
        <f>SUM(O18:O29)</f>
        <v>4.9992999999999999</v>
      </c>
      <c r="P17" s="112">
        <f>E17</f>
        <v>4.5109090909090916</v>
      </c>
      <c r="Q17" s="60"/>
    </row>
    <row r="18" spans="1:17" s="1" customFormat="1" ht="15" customHeight="1" x14ac:dyDescent="0.25">
      <c r="A18" s="16">
        <v>1</v>
      </c>
      <c r="B18" s="52">
        <v>20040</v>
      </c>
      <c r="C18" s="14" t="s">
        <v>11</v>
      </c>
      <c r="D18" s="168">
        <v>19</v>
      </c>
      <c r="E18" s="166">
        <v>5.26</v>
      </c>
      <c r="F18" s="166">
        <v>78.95</v>
      </c>
      <c r="G18" s="166">
        <v>15.79</v>
      </c>
      <c r="H18" s="166"/>
      <c r="I18" s="166"/>
      <c r="J18" s="371">
        <v>54.1</v>
      </c>
      <c r="K18" s="21"/>
      <c r="L18" s="91">
        <f>D18</f>
        <v>19</v>
      </c>
      <c r="M18" s="92">
        <f t="shared" si="0"/>
        <v>3.0000999999999998</v>
      </c>
      <c r="N18" s="93">
        <f t="shared" si="1"/>
        <v>15.79</v>
      </c>
      <c r="O18" s="92">
        <f t="shared" si="2"/>
        <v>0.99939999999999996</v>
      </c>
      <c r="P18" s="94">
        <f>E18</f>
        <v>5.26</v>
      </c>
      <c r="Q18" s="60"/>
    </row>
    <row r="19" spans="1:17" s="1" customFormat="1" ht="15" customHeight="1" x14ac:dyDescent="0.25">
      <c r="A19" s="16">
        <v>2</v>
      </c>
      <c r="B19" s="47">
        <v>20061</v>
      </c>
      <c r="C19" s="19" t="s">
        <v>13</v>
      </c>
      <c r="D19" s="157">
        <v>5</v>
      </c>
      <c r="E19" s="163"/>
      <c r="F19" s="163">
        <v>100</v>
      </c>
      <c r="G19" s="163"/>
      <c r="H19" s="163"/>
      <c r="I19" s="163"/>
      <c r="J19" s="370">
        <v>53</v>
      </c>
      <c r="K19" s="21"/>
      <c r="L19" s="95">
        <f>D19</f>
        <v>5</v>
      </c>
      <c r="M19" s="96">
        <f t="shared" si="0"/>
        <v>0</v>
      </c>
      <c r="N19" s="97">
        <f t="shared" si="1"/>
        <v>0</v>
      </c>
      <c r="O19" s="96">
        <f t="shared" si="2"/>
        <v>0</v>
      </c>
      <c r="P19" s="98">
        <f>E19</f>
        <v>0</v>
      </c>
      <c r="Q19" s="60"/>
    </row>
    <row r="20" spans="1:17" s="1" customFormat="1" ht="15" customHeight="1" x14ac:dyDescent="0.25">
      <c r="A20" s="16">
        <v>3</v>
      </c>
      <c r="B20" s="47">
        <v>21020</v>
      </c>
      <c r="C20" s="19" t="s">
        <v>21</v>
      </c>
      <c r="D20" s="157">
        <v>15</v>
      </c>
      <c r="E20" s="163"/>
      <c r="F20" s="163">
        <v>73.33</v>
      </c>
      <c r="G20" s="163"/>
      <c r="H20" s="163">
        <v>26.67</v>
      </c>
      <c r="I20" s="163"/>
      <c r="J20" s="370">
        <v>63.1</v>
      </c>
      <c r="K20" s="21"/>
      <c r="L20" s="95">
        <f>D20</f>
        <v>15</v>
      </c>
      <c r="M20" s="96">
        <f t="shared" si="0"/>
        <v>4.0004999999999997</v>
      </c>
      <c r="N20" s="97">
        <f t="shared" si="1"/>
        <v>26.67</v>
      </c>
      <c r="O20" s="96">
        <f t="shared" si="2"/>
        <v>0</v>
      </c>
      <c r="P20" s="98">
        <f>E20</f>
        <v>0</v>
      </c>
      <c r="Q20" s="60"/>
    </row>
    <row r="21" spans="1:17" s="1" customFormat="1" ht="15" customHeight="1" x14ac:dyDescent="0.25">
      <c r="A21" s="11">
        <v>4</v>
      </c>
      <c r="B21" s="47">
        <v>20060</v>
      </c>
      <c r="C21" s="19" t="s">
        <v>12</v>
      </c>
      <c r="D21" s="157">
        <v>29</v>
      </c>
      <c r="E21" s="163"/>
      <c r="F21" s="163">
        <v>68.97</v>
      </c>
      <c r="G21" s="163">
        <v>10.34</v>
      </c>
      <c r="H21" s="163">
        <v>20.69</v>
      </c>
      <c r="I21" s="163"/>
      <c r="J21" s="370">
        <v>60.9</v>
      </c>
      <c r="K21" s="21"/>
      <c r="L21" s="95">
        <f>D21</f>
        <v>29</v>
      </c>
      <c r="M21" s="96">
        <f t="shared" si="0"/>
        <v>8.9986999999999995</v>
      </c>
      <c r="N21" s="97">
        <f t="shared" si="1"/>
        <v>31.03</v>
      </c>
      <c r="O21" s="96">
        <f t="shared" si="2"/>
        <v>0</v>
      </c>
      <c r="P21" s="98">
        <f>E21</f>
        <v>0</v>
      </c>
      <c r="Q21" s="60"/>
    </row>
    <row r="22" spans="1:17" s="1" customFormat="1" ht="15" customHeight="1" x14ac:dyDescent="0.25">
      <c r="A22" s="11">
        <v>5</v>
      </c>
      <c r="B22" s="47">
        <v>20400</v>
      </c>
      <c r="C22" s="19" t="s">
        <v>15</v>
      </c>
      <c r="D22" s="157">
        <v>13</v>
      </c>
      <c r="E22" s="163">
        <v>7.69</v>
      </c>
      <c r="F22" s="163">
        <v>69.239999999999995</v>
      </c>
      <c r="G22" s="163">
        <v>15.38</v>
      </c>
      <c r="H22" s="163">
        <v>7.69</v>
      </c>
      <c r="I22" s="163"/>
      <c r="J22" s="370">
        <v>55.6</v>
      </c>
      <c r="K22" s="21"/>
      <c r="L22" s="95">
        <f>D22</f>
        <v>13</v>
      </c>
      <c r="M22" s="96">
        <f t="shared" si="0"/>
        <v>2.9991000000000003</v>
      </c>
      <c r="N22" s="97">
        <f t="shared" si="1"/>
        <v>23.07</v>
      </c>
      <c r="O22" s="96">
        <f t="shared" si="2"/>
        <v>0.99970000000000003</v>
      </c>
      <c r="P22" s="98">
        <f>E22</f>
        <v>7.69</v>
      </c>
      <c r="Q22" s="60"/>
    </row>
    <row r="23" spans="1:17" s="1" customFormat="1" ht="15" customHeight="1" x14ac:dyDescent="0.25">
      <c r="A23" s="11">
        <v>6</v>
      </c>
      <c r="B23" s="47">
        <v>20080</v>
      </c>
      <c r="C23" s="19" t="s">
        <v>14</v>
      </c>
      <c r="D23" s="157">
        <v>5</v>
      </c>
      <c r="E23" s="163"/>
      <c r="F23" s="163">
        <v>100</v>
      </c>
      <c r="G23" s="163"/>
      <c r="H23" s="163"/>
      <c r="I23" s="163"/>
      <c r="J23" s="370">
        <v>46.8</v>
      </c>
      <c r="K23" s="21"/>
      <c r="L23" s="95">
        <f>D23</f>
        <v>5</v>
      </c>
      <c r="M23" s="96">
        <f t="shared" si="0"/>
        <v>0</v>
      </c>
      <c r="N23" s="97">
        <f t="shared" si="1"/>
        <v>0</v>
      </c>
      <c r="O23" s="96">
        <f t="shared" si="2"/>
        <v>0</v>
      </c>
      <c r="P23" s="98">
        <f>E23</f>
        <v>0</v>
      </c>
    </row>
    <row r="24" spans="1:17" s="1" customFormat="1" ht="15" customHeight="1" x14ac:dyDescent="0.25">
      <c r="A24" s="11">
        <v>7</v>
      </c>
      <c r="B24" s="47">
        <v>20460</v>
      </c>
      <c r="C24" s="19" t="s">
        <v>16</v>
      </c>
      <c r="D24" s="157">
        <v>10</v>
      </c>
      <c r="E24" s="163">
        <v>10</v>
      </c>
      <c r="F24" s="163">
        <v>90</v>
      </c>
      <c r="G24" s="163"/>
      <c r="H24" s="163"/>
      <c r="I24" s="163"/>
      <c r="J24" s="370">
        <v>45.2</v>
      </c>
      <c r="K24" s="21"/>
      <c r="L24" s="95">
        <f>D24</f>
        <v>10</v>
      </c>
      <c r="M24" s="96">
        <f t="shared" si="0"/>
        <v>0</v>
      </c>
      <c r="N24" s="97">
        <f t="shared" si="1"/>
        <v>0</v>
      </c>
      <c r="O24" s="96">
        <f t="shared" si="2"/>
        <v>1</v>
      </c>
      <c r="P24" s="98">
        <f>E24</f>
        <v>10</v>
      </c>
    </row>
    <row r="25" spans="1:17" s="1" customFormat="1" ht="15" customHeight="1" x14ac:dyDescent="0.25">
      <c r="A25" s="11">
        <v>8</v>
      </c>
      <c r="B25" s="47">
        <v>20550</v>
      </c>
      <c r="C25" s="19" t="s">
        <v>17</v>
      </c>
      <c r="D25" s="157">
        <v>6</v>
      </c>
      <c r="E25" s="163">
        <v>16.670000000000002</v>
      </c>
      <c r="F25" s="163">
        <v>83.33</v>
      </c>
      <c r="G25" s="163"/>
      <c r="H25" s="163"/>
      <c r="I25" s="163"/>
      <c r="J25" s="370">
        <v>50.2</v>
      </c>
      <c r="K25" s="21"/>
      <c r="L25" s="95">
        <f>D25</f>
        <v>6</v>
      </c>
      <c r="M25" s="96">
        <f t="shared" si="0"/>
        <v>0</v>
      </c>
      <c r="N25" s="97">
        <f t="shared" si="1"/>
        <v>0</v>
      </c>
      <c r="O25" s="96">
        <f t="shared" ref="O25" si="3">P25*L25/100</f>
        <v>1.0002000000000002</v>
      </c>
      <c r="P25" s="98">
        <f>E25</f>
        <v>16.670000000000002</v>
      </c>
    </row>
    <row r="26" spans="1:17" s="1" customFormat="1" ht="15" customHeight="1" x14ac:dyDescent="0.25">
      <c r="A26" s="11">
        <v>9</v>
      </c>
      <c r="B26" s="47">
        <v>20630</v>
      </c>
      <c r="C26" s="19" t="s">
        <v>18</v>
      </c>
      <c r="D26" s="157">
        <v>3</v>
      </c>
      <c r="E26" s="164"/>
      <c r="F26" s="164">
        <v>100</v>
      </c>
      <c r="G26" s="164"/>
      <c r="H26" s="164"/>
      <c r="I26" s="164"/>
      <c r="J26" s="370">
        <v>47</v>
      </c>
      <c r="K26" s="21"/>
      <c r="L26" s="95">
        <f>D26</f>
        <v>3</v>
      </c>
      <c r="M26" s="96">
        <f t="shared" si="0"/>
        <v>0</v>
      </c>
      <c r="N26" s="97">
        <f t="shared" si="1"/>
        <v>0</v>
      </c>
      <c r="O26" s="96">
        <f t="shared" si="2"/>
        <v>0</v>
      </c>
      <c r="P26" s="98">
        <f>E26</f>
        <v>0</v>
      </c>
    </row>
    <row r="27" spans="1:17" s="1" customFormat="1" ht="15" customHeight="1" x14ac:dyDescent="0.25">
      <c r="A27" s="11">
        <v>10</v>
      </c>
      <c r="B27" s="47">
        <v>20810</v>
      </c>
      <c r="C27" s="19" t="s">
        <v>19</v>
      </c>
      <c r="D27" s="157">
        <v>1</v>
      </c>
      <c r="E27" s="163"/>
      <c r="F27" s="163">
        <v>100</v>
      </c>
      <c r="G27" s="163"/>
      <c r="H27" s="163"/>
      <c r="I27" s="163"/>
      <c r="J27" s="370">
        <v>39</v>
      </c>
      <c r="K27" s="21"/>
      <c r="L27" s="95">
        <f>D27</f>
        <v>1</v>
      </c>
      <c r="M27" s="96">
        <f t="shared" si="0"/>
        <v>0</v>
      </c>
      <c r="N27" s="97">
        <f t="shared" si="1"/>
        <v>0</v>
      </c>
      <c r="O27" s="96">
        <f t="shared" si="2"/>
        <v>0</v>
      </c>
      <c r="P27" s="98">
        <f>E27</f>
        <v>0</v>
      </c>
    </row>
    <row r="28" spans="1:17" s="1" customFormat="1" ht="15" customHeight="1" x14ac:dyDescent="0.25">
      <c r="A28" s="11">
        <v>11</v>
      </c>
      <c r="B28" s="47">
        <v>20900</v>
      </c>
      <c r="C28" s="19" t="s">
        <v>20</v>
      </c>
      <c r="D28" s="157">
        <v>10</v>
      </c>
      <c r="E28" s="163">
        <v>10</v>
      </c>
      <c r="F28" s="163">
        <v>80</v>
      </c>
      <c r="G28" s="163"/>
      <c r="H28" s="163">
        <v>10</v>
      </c>
      <c r="I28" s="163"/>
      <c r="J28" s="370">
        <v>52.2</v>
      </c>
      <c r="K28" s="21"/>
      <c r="L28" s="95">
        <f>D28</f>
        <v>10</v>
      </c>
      <c r="M28" s="96">
        <f t="shared" si="0"/>
        <v>1</v>
      </c>
      <c r="N28" s="97">
        <f t="shared" si="1"/>
        <v>10</v>
      </c>
      <c r="O28" s="96">
        <f t="shared" si="2"/>
        <v>1</v>
      </c>
      <c r="P28" s="98">
        <f>E28</f>
        <v>10</v>
      </c>
    </row>
    <row r="29" spans="1:17" s="1" customFormat="1" ht="15" customHeight="1" thickBot="1" x14ac:dyDescent="0.3">
      <c r="A29" s="15">
        <v>12</v>
      </c>
      <c r="B29" s="49">
        <v>21350</v>
      </c>
      <c r="C29" s="22" t="s">
        <v>22</v>
      </c>
      <c r="D29" s="167"/>
      <c r="E29" s="165"/>
      <c r="F29" s="165"/>
      <c r="G29" s="165"/>
      <c r="H29" s="165"/>
      <c r="I29" s="165"/>
      <c r="J29" s="45"/>
      <c r="K29" s="21"/>
      <c r="L29" s="99"/>
      <c r="M29" s="100"/>
      <c r="N29" s="101"/>
      <c r="O29" s="100"/>
      <c r="P29" s="102"/>
    </row>
    <row r="30" spans="1:17" s="1" customFormat="1" ht="15" customHeight="1" thickBot="1" x14ac:dyDescent="0.3">
      <c r="A30" s="35"/>
      <c r="B30" s="50"/>
      <c r="C30" s="37" t="s">
        <v>103</v>
      </c>
      <c r="D30" s="36">
        <f>SUM(D31:D47)</f>
        <v>106</v>
      </c>
      <c r="E30" s="38">
        <v>10.89</v>
      </c>
      <c r="F30" s="38">
        <v>79.877142857142857</v>
      </c>
      <c r="G30" s="38">
        <v>5.1150000000000002</v>
      </c>
      <c r="H30" s="38">
        <v>3.6707142857142858</v>
      </c>
      <c r="I30" s="38">
        <v>0.44642857142857145</v>
      </c>
      <c r="J30" s="39">
        <f>AVERAGE(J31:J47)</f>
        <v>48.907142857142851</v>
      </c>
      <c r="K30" s="21"/>
      <c r="L30" s="109">
        <f>D30</f>
        <v>106</v>
      </c>
      <c r="M30" s="110">
        <f>SUM(M31:M47)</f>
        <v>12.998500000000002</v>
      </c>
      <c r="N30" s="111">
        <f t="shared" si="1"/>
        <v>9.2321428571428577</v>
      </c>
      <c r="O30" s="110">
        <f>SUM(O31:O47)</f>
        <v>18.000999999999998</v>
      </c>
      <c r="P30" s="112">
        <f>E30</f>
        <v>10.89</v>
      </c>
    </row>
    <row r="31" spans="1:17" s="1" customFormat="1" ht="15" customHeight="1" x14ac:dyDescent="0.25">
      <c r="A31" s="10">
        <v>1</v>
      </c>
      <c r="B31" s="48">
        <v>30070</v>
      </c>
      <c r="C31" s="13" t="s">
        <v>24</v>
      </c>
      <c r="D31" s="168">
        <v>8</v>
      </c>
      <c r="E31" s="73"/>
      <c r="F31" s="73">
        <v>100</v>
      </c>
      <c r="G31" s="73"/>
      <c r="H31" s="73"/>
      <c r="I31" s="73"/>
      <c r="J31" s="369">
        <v>51.4</v>
      </c>
      <c r="K31" s="7"/>
      <c r="L31" s="91">
        <f>D31</f>
        <v>8</v>
      </c>
      <c r="M31" s="92">
        <f t="shared" si="0"/>
        <v>0</v>
      </c>
      <c r="N31" s="93">
        <f t="shared" si="1"/>
        <v>0</v>
      </c>
      <c r="O31" s="92">
        <f t="shared" si="2"/>
        <v>0</v>
      </c>
      <c r="P31" s="94">
        <f>E31</f>
        <v>0</v>
      </c>
    </row>
    <row r="32" spans="1:17" s="1" customFormat="1" ht="15" customHeight="1" x14ac:dyDescent="0.25">
      <c r="A32" s="11">
        <v>2</v>
      </c>
      <c r="B32" s="47">
        <v>30480</v>
      </c>
      <c r="C32" s="19" t="s">
        <v>111</v>
      </c>
      <c r="D32" s="157">
        <v>9</v>
      </c>
      <c r="E32" s="68"/>
      <c r="F32" s="68">
        <v>44.44</v>
      </c>
      <c r="G32" s="68">
        <v>33.33</v>
      </c>
      <c r="H32" s="68">
        <v>22.22</v>
      </c>
      <c r="I32" s="68"/>
      <c r="J32" s="370">
        <v>71.599999999999994</v>
      </c>
      <c r="K32" s="7"/>
      <c r="L32" s="95">
        <f>D32</f>
        <v>9</v>
      </c>
      <c r="M32" s="96">
        <f t="shared" si="0"/>
        <v>4.9995000000000003</v>
      </c>
      <c r="N32" s="97">
        <f t="shared" si="1"/>
        <v>55.55</v>
      </c>
      <c r="O32" s="96">
        <f t="shared" si="2"/>
        <v>0</v>
      </c>
      <c r="P32" s="98">
        <f>E32</f>
        <v>0</v>
      </c>
    </row>
    <row r="33" spans="1:16" s="1" customFormat="1" ht="15" customHeight="1" x14ac:dyDescent="0.25">
      <c r="A33" s="11">
        <v>3</v>
      </c>
      <c r="B33" s="49">
        <v>30460</v>
      </c>
      <c r="C33" s="22" t="s">
        <v>29</v>
      </c>
      <c r="D33" s="157">
        <v>6</v>
      </c>
      <c r="E33" s="68">
        <v>16.670000000000002</v>
      </c>
      <c r="F33" s="68">
        <v>83.33</v>
      </c>
      <c r="G33" s="68"/>
      <c r="H33" s="68"/>
      <c r="I33" s="68"/>
      <c r="J33" s="373">
        <v>42.7</v>
      </c>
      <c r="K33" s="7"/>
      <c r="L33" s="95">
        <f>D33</f>
        <v>6</v>
      </c>
      <c r="M33" s="96">
        <f t="shared" si="0"/>
        <v>0</v>
      </c>
      <c r="N33" s="97">
        <f t="shared" si="1"/>
        <v>0</v>
      </c>
      <c r="O33" s="96">
        <f t="shared" si="2"/>
        <v>1.0002000000000002</v>
      </c>
      <c r="P33" s="98">
        <f>E33</f>
        <v>16.670000000000002</v>
      </c>
    </row>
    <row r="34" spans="1:16" s="1" customFormat="1" ht="15" customHeight="1" x14ac:dyDescent="0.25">
      <c r="A34" s="11">
        <v>4</v>
      </c>
      <c r="B34" s="47">
        <v>30030</v>
      </c>
      <c r="C34" s="19" t="s">
        <v>23</v>
      </c>
      <c r="D34" s="168">
        <v>12</v>
      </c>
      <c r="E34" s="68"/>
      <c r="F34" s="68">
        <v>75</v>
      </c>
      <c r="G34" s="68">
        <v>8.33</v>
      </c>
      <c r="H34" s="68">
        <v>16.670000000000002</v>
      </c>
      <c r="I34" s="68"/>
      <c r="J34" s="370">
        <v>62.1</v>
      </c>
      <c r="K34" s="7"/>
      <c r="L34" s="95">
        <f>D34</f>
        <v>12</v>
      </c>
      <c r="M34" s="96">
        <f t="shared" si="0"/>
        <v>3</v>
      </c>
      <c r="N34" s="97">
        <f t="shared" si="1"/>
        <v>25</v>
      </c>
      <c r="O34" s="96">
        <f t="shared" si="2"/>
        <v>0</v>
      </c>
      <c r="P34" s="98">
        <f>E34</f>
        <v>0</v>
      </c>
    </row>
    <row r="35" spans="1:16" s="1" customFormat="1" ht="15" customHeight="1" x14ac:dyDescent="0.25">
      <c r="A35" s="11">
        <v>5</v>
      </c>
      <c r="B35" s="47">
        <v>31000</v>
      </c>
      <c r="C35" s="19" t="s">
        <v>37</v>
      </c>
      <c r="D35" s="157">
        <v>16</v>
      </c>
      <c r="E35" s="68">
        <v>18.75</v>
      </c>
      <c r="F35" s="68">
        <v>68.75</v>
      </c>
      <c r="G35" s="68">
        <v>6.25</v>
      </c>
      <c r="H35" s="68"/>
      <c r="I35" s="68">
        <v>6.25</v>
      </c>
      <c r="J35" s="370">
        <v>48</v>
      </c>
      <c r="K35" s="7"/>
      <c r="L35" s="95">
        <f>D35</f>
        <v>16</v>
      </c>
      <c r="M35" s="96">
        <f t="shared" si="0"/>
        <v>2</v>
      </c>
      <c r="N35" s="97">
        <f t="shared" si="1"/>
        <v>12.5</v>
      </c>
      <c r="O35" s="96">
        <f t="shared" si="2"/>
        <v>3</v>
      </c>
      <c r="P35" s="98">
        <f>E35</f>
        <v>18.75</v>
      </c>
    </row>
    <row r="36" spans="1:16" s="1" customFormat="1" ht="15" customHeight="1" x14ac:dyDescent="0.25">
      <c r="A36" s="11">
        <v>6</v>
      </c>
      <c r="B36" s="47">
        <v>30130</v>
      </c>
      <c r="C36" s="19" t="s">
        <v>25</v>
      </c>
      <c r="D36" s="157"/>
      <c r="E36" s="68"/>
      <c r="F36" s="68"/>
      <c r="G36" s="68"/>
      <c r="H36" s="68"/>
      <c r="I36" s="68"/>
      <c r="J36" s="370"/>
      <c r="K36" s="7"/>
      <c r="L36" s="172"/>
      <c r="M36" s="113"/>
      <c r="N36" s="176"/>
      <c r="O36" s="113"/>
      <c r="P36" s="178"/>
    </row>
    <row r="37" spans="1:16" s="1" customFormat="1" ht="15" customHeight="1" x14ac:dyDescent="0.25">
      <c r="A37" s="11">
        <v>7</v>
      </c>
      <c r="B37" s="47">
        <v>30160</v>
      </c>
      <c r="C37" s="19" t="s">
        <v>26</v>
      </c>
      <c r="D37" s="157">
        <v>1</v>
      </c>
      <c r="E37" s="68"/>
      <c r="F37" s="68">
        <v>100</v>
      </c>
      <c r="G37" s="68"/>
      <c r="H37" s="68"/>
      <c r="I37" s="68"/>
      <c r="J37" s="42">
        <v>51</v>
      </c>
      <c r="K37" s="7"/>
      <c r="L37" s="95">
        <f>D37</f>
        <v>1</v>
      </c>
      <c r="M37" s="96">
        <f t="shared" si="0"/>
        <v>0</v>
      </c>
      <c r="N37" s="97">
        <f t="shared" si="1"/>
        <v>0</v>
      </c>
      <c r="O37" s="96">
        <f t="shared" si="2"/>
        <v>0</v>
      </c>
      <c r="P37" s="98">
        <f>E37</f>
        <v>0</v>
      </c>
    </row>
    <row r="38" spans="1:16" s="1" customFormat="1" ht="15" customHeight="1" x14ac:dyDescent="0.25">
      <c r="A38" s="11">
        <v>8</v>
      </c>
      <c r="B38" s="47">
        <v>30310</v>
      </c>
      <c r="C38" s="19" t="s">
        <v>27</v>
      </c>
      <c r="D38" s="151"/>
      <c r="E38" s="68"/>
      <c r="F38" s="68"/>
      <c r="G38" s="68"/>
      <c r="H38" s="68"/>
      <c r="I38" s="68"/>
      <c r="J38" s="42"/>
      <c r="K38" s="7"/>
      <c r="L38" s="95"/>
      <c r="M38" s="96"/>
      <c r="N38" s="97"/>
      <c r="O38" s="96"/>
      <c r="P38" s="98"/>
    </row>
    <row r="39" spans="1:16" s="1" customFormat="1" ht="15" customHeight="1" x14ac:dyDescent="0.25">
      <c r="A39" s="11">
        <v>9</v>
      </c>
      <c r="B39" s="47">
        <v>30440</v>
      </c>
      <c r="C39" s="19" t="s">
        <v>28</v>
      </c>
      <c r="D39" s="157">
        <v>5</v>
      </c>
      <c r="E39" s="68">
        <v>20</v>
      </c>
      <c r="F39" s="68">
        <v>60</v>
      </c>
      <c r="G39" s="68">
        <v>20</v>
      </c>
      <c r="H39" s="68"/>
      <c r="I39" s="68"/>
      <c r="J39" s="370">
        <v>51.4</v>
      </c>
      <c r="K39" s="7"/>
      <c r="L39" s="95">
        <f>D39</f>
        <v>5</v>
      </c>
      <c r="M39" s="96">
        <f t="shared" si="0"/>
        <v>1</v>
      </c>
      <c r="N39" s="97">
        <f t="shared" si="1"/>
        <v>20</v>
      </c>
      <c r="O39" s="96">
        <f t="shared" si="2"/>
        <v>1</v>
      </c>
      <c r="P39" s="98">
        <f>E39</f>
        <v>20</v>
      </c>
    </row>
    <row r="40" spans="1:16" s="1" customFormat="1" ht="15" customHeight="1" x14ac:dyDescent="0.25">
      <c r="A40" s="11">
        <v>10</v>
      </c>
      <c r="B40" s="47">
        <v>30500</v>
      </c>
      <c r="C40" s="19" t="s">
        <v>30</v>
      </c>
      <c r="D40" s="157"/>
      <c r="E40" s="68"/>
      <c r="F40" s="68"/>
      <c r="G40" s="68"/>
      <c r="H40" s="68"/>
      <c r="I40" s="68"/>
      <c r="J40" s="42"/>
      <c r="K40" s="7"/>
      <c r="L40" s="95"/>
      <c r="M40" s="96"/>
      <c r="N40" s="97"/>
      <c r="O40" s="96"/>
      <c r="P40" s="98"/>
    </row>
    <row r="41" spans="1:16" s="1" customFormat="1" ht="15" customHeight="1" x14ac:dyDescent="0.25">
      <c r="A41" s="11">
        <v>11</v>
      </c>
      <c r="B41" s="47">
        <v>30530</v>
      </c>
      <c r="C41" s="19" t="s">
        <v>31</v>
      </c>
      <c r="D41" s="157">
        <v>1</v>
      </c>
      <c r="E41" s="68"/>
      <c r="F41" s="68">
        <v>100</v>
      </c>
      <c r="G41" s="68"/>
      <c r="H41" s="68"/>
      <c r="I41" s="68"/>
      <c r="J41" s="370">
        <v>36</v>
      </c>
      <c r="K41" s="7"/>
      <c r="L41" s="95">
        <f>D41</f>
        <v>1</v>
      </c>
      <c r="M41" s="96">
        <f t="shared" si="0"/>
        <v>0</v>
      </c>
      <c r="N41" s="97">
        <f t="shared" si="1"/>
        <v>0</v>
      </c>
      <c r="O41" s="113">
        <f t="shared" si="2"/>
        <v>0</v>
      </c>
      <c r="P41" s="98">
        <f>E41</f>
        <v>0</v>
      </c>
    </row>
    <row r="42" spans="1:16" s="1" customFormat="1" ht="15" customHeight="1" x14ac:dyDescent="0.25">
      <c r="A42" s="11">
        <v>12</v>
      </c>
      <c r="B42" s="47">
        <v>30640</v>
      </c>
      <c r="C42" s="19" t="s">
        <v>32</v>
      </c>
      <c r="D42" s="157">
        <v>8</v>
      </c>
      <c r="E42" s="68"/>
      <c r="F42" s="68">
        <v>87.5</v>
      </c>
      <c r="G42" s="68"/>
      <c r="H42" s="68">
        <v>12.5</v>
      </c>
      <c r="I42" s="68"/>
      <c r="J42" s="370">
        <v>55.4</v>
      </c>
      <c r="K42" s="7"/>
      <c r="L42" s="95">
        <f>D42</f>
        <v>8</v>
      </c>
      <c r="M42" s="96">
        <f t="shared" si="0"/>
        <v>1</v>
      </c>
      <c r="N42" s="97">
        <f t="shared" si="1"/>
        <v>12.5</v>
      </c>
      <c r="O42" s="96">
        <f t="shared" si="2"/>
        <v>0</v>
      </c>
      <c r="P42" s="98">
        <f>E42</f>
        <v>0</v>
      </c>
    </row>
    <row r="43" spans="1:16" s="1" customFormat="1" ht="15" customHeight="1" x14ac:dyDescent="0.25">
      <c r="A43" s="11">
        <v>13</v>
      </c>
      <c r="B43" s="47">
        <v>30650</v>
      </c>
      <c r="C43" s="19" t="s">
        <v>33</v>
      </c>
      <c r="D43" s="157">
        <v>5</v>
      </c>
      <c r="E43" s="68">
        <v>60</v>
      </c>
      <c r="F43" s="68">
        <v>40</v>
      </c>
      <c r="G43" s="68"/>
      <c r="H43" s="68"/>
      <c r="I43" s="68"/>
      <c r="J43" s="370">
        <v>38</v>
      </c>
      <c r="K43" s="7"/>
      <c r="L43" s="95">
        <f>D43</f>
        <v>5</v>
      </c>
      <c r="M43" s="96">
        <f t="shared" si="0"/>
        <v>0</v>
      </c>
      <c r="N43" s="97">
        <f t="shared" si="1"/>
        <v>0</v>
      </c>
      <c r="O43" s="96">
        <f t="shared" si="2"/>
        <v>3</v>
      </c>
      <c r="P43" s="98">
        <f>E43</f>
        <v>60</v>
      </c>
    </row>
    <row r="44" spans="1:16" s="1" customFormat="1" ht="15" customHeight="1" x14ac:dyDescent="0.25">
      <c r="A44" s="11">
        <v>14</v>
      </c>
      <c r="B44" s="47">
        <v>30790</v>
      </c>
      <c r="C44" s="19" t="s">
        <v>34</v>
      </c>
      <c r="D44" s="157">
        <v>3</v>
      </c>
      <c r="E44" s="68"/>
      <c r="F44" s="68">
        <v>100</v>
      </c>
      <c r="G44" s="68"/>
      <c r="H44" s="68"/>
      <c r="I44" s="68"/>
      <c r="J44" s="370">
        <v>50.7</v>
      </c>
      <c r="K44" s="7"/>
      <c r="L44" s="95">
        <f>D44</f>
        <v>3</v>
      </c>
      <c r="M44" s="96">
        <f t="shared" si="0"/>
        <v>0</v>
      </c>
      <c r="N44" s="97">
        <f t="shared" si="1"/>
        <v>0</v>
      </c>
      <c r="O44" s="96">
        <f t="shared" si="2"/>
        <v>0</v>
      </c>
      <c r="P44" s="98">
        <f>E44</f>
        <v>0</v>
      </c>
    </row>
    <row r="45" spans="1:16" s="1" customFormat="1" ht="15" customHeight="1" x14ac:dyDescent="0.25">
      <c r="A45" s="11">
        <v>15</v>
      </c>
      <c r="B45" s="47">
        <v>30890</v>
      </c>
      <c r="C45" s="19" t="s">
        <v>35</v>
      </c>
      <c r="D45" s="157">
        <v>1</v>
      </c>
      <c r="E45" s="68"/>
      <c r="F45" s="68">
        <v>100</v>
      </c>
      <c r="G45" s="68"/>
      <c r="H45" s="68"/>
      <c r="I45" s="68"/>
      <c r="J45" s="370">
        <v>44</v>
      </c>
      <c r="K45" s="7"/>
      <c r="L45" s="95">
        <f>D45</f>
        <v>1</v>
      </c>
      <c r="M45" s="96">
        <f t="shared" si="0"/>
        <v>0</v>
      </c>
      <c r="N45" s="97">
        <f t="shared" si="1"/>
        <v>0</v>
      </c>
      <c r="O45" s="96">
        <f t="shared" si="2"/>
        <v>0</v>
      </c>
      <c r="P45" s="98">
        <f>E45</f>
        <v>0</v>
      </c>
    </row>
    <row r="46" spans="1:16" s="1" customFormat="1" ht="15" customHeight="1" x14ac:dyDescent="0.25">
      <c r="A46" s="11">
        <v>16</v>
      </c>
      <c r="B46" s="47">
        <v>30940</v>
      </c>
      <c r="C46" s="19" t="s">
        <v>36</v>
      </c>
      <c r="D46" s="157">
        <v>4</v>
      </c>
      <c r="E46" s="68"/>
      <c r="F46" s="68">
        <v>100</v>
      </c>
      <c r="G46" s="68"/>
      <c r="H46" s="68"/>
      <c r="I46" s="68"/>
      <c r="J46" s="370">
        <v>42.8</v>
      </c>
      <c r="K46" s="7"/>
      <c r="L46" s="95">
        <f>D46</f>
        <v>4</v>
      </c>
      <c r="M46" s="96">
        <f t="shared" si="0"/>
        <v>0</v>
      </c>
      <c r="N46" s="97">
        <f t="shared" si="1"/>
        <v>0</v>
      </c>
      <c r="O46" s="96">
        <f t="shared" si="2"/>
        <v>0</v>
      </c>
      <c r="P46" s="98">
        <f>E46</f>
        <v>0</v>
      </c>
    </row>
    <row r="47" spans="1:16" s="1" customFormat="1" ht="15" customHeight="1" thickBot="1" x14ac:dyDescent="0.3">
      <c r="A47" s="11">
        <v>17</v>
      </c>
      <c r="B47" s="51">
        <v>31480</v>
      </c>
      <c r="C47" s="20" t="s">
        <v>38</v>
      </c>
      <c r="D47" s="152">
        <v>27</v>
      </c>
      <c r="E47" s="71">
        <v>37.04</v>
      </c>
      <c r="F47" s="71">
        <v>59.26</v>
      </c>
      <c r="G47" s="71">
        <v>3.7</v>
      </c>
      <c r="H47" s="71"/>
      <c r="I47" s="72"/>
      <c r="J47" s="372">
        <v>39.6</v>
      </c>
      <c r="K47" s="7"/>
      <c r="L47" s="99">
        <f>D47</f>
        <v>27</v>
      </c>
      <c r="M47" s="100">
        <f t="shared" si="0"/>
        <v>0.99900000000000011</v>
      </c>
      <c r="N47" s="101">
        <f t="shared" si="1"/>
        <v>3.7</v>
      </c>
      <c r="O47" s="100">
        <f t="shared" si="2"/>
        <v>10.0008</v>
      </c>
      <c r="P47" s="102">
        <f>E47</f>
        <v>37.04</v>
      </c>
    </row>
    <row r="48" spans="1:16" s="1" customFormat="1" ht="15" customHeight="1" thickBot="1" x14ac:dyDescent="0.3">
      <c r="A48" s="35"/>
      <c r="B48" s="50"/>
      <c r="C48" s="37" t="s">
        <v>104</v>
      </c>
      <c r="D48" s="36">
        <f>SUM(D49:D67)</f>
        <v>150</v>
      </c>
      <c r="E48" s="80">
        <v>7.6206666666666667</v>
      </c>
      <c r="F48" s="80">
        <v>78.695999999999998</v>
      </c>
      <c r="G48" s="80">
        <v>2.5959999999999996</v>
      </c>
      <c r="H48" s="80">
        <v>10.864666666666666</v>
      </c>
      <c r="I48" s="80">
        <v>0.222</v>
      </c>
      <c r="J48" s="41">
        <f>AVERAGE(J49:J67)</f>
        <v>52.38</v>
      </c>
      <c r="K48" s="21"/>
      <c r="L48" s="109">
        <f>D48</f>
        <v>150</v>
      </c>
      <c r="M48" s="110">
        <f>SUM(M49:M67)</f>
        <v>32.999099999999999</v>
      </c>
      <c r="N48" s="111">
        <f t="shared" si="1"/>
        <v>13.682666666666666</v>
      </c>
      <c r="O48" s="110">
        <f>SUM(O49:O67)</f>
        <v>6.9997999999999996</v>
      </c>
      <c r="P48" s="112">
        <f>E48</f>
        <v>7.6206666666666667</v>
      </c>
    </row>
    <row r="49" spans="1:16" s="1" customFormat="1" ht="15" customHeight="1" x14ac:dyDescent="0.25">
      <c r="A49" s="58">
        <v>1</v>
      </c>
      <c r="B49" s="48">
        <v>40010</v>
      </c>
      <c r="C49" s="13" t="s">
        <v>39</v>
      </c>
      <c r="D49" s="168">
        <v>16</v>
      </c>
      <c r="E49" s="73"/>
      <c r="F49" s="73">
        <v>56.25</v>
      </c>
      <c r="G49" s="73">
        <v>6.25</v>
      </c>
      <c r="H49" s="73">
        <v>37.5</v>
      </c>
      <c r="I49" s="73"/>
      <c r="J49" s="369">
        <v>64</v>
      </c>
      <c r="K49" s="21"/>
      <c r="L49" s="91">
        <f>D49</f>
        <v>16</v>
      </c>
      <c r="M49" s="92">
        <f t="shared" si="0"/>
        <v>7</v>
      </c>
      <c r="N49" s="93">
        <f t="shared" si="1"/>
        <v>43.75</v>
      </c>
      <c r="O49" s="92">
        <f t="shared" si="2"/>
        <v>0</v>
      </c>
      <c r="P49" s="94">
        <f>E49</f>
        <v>0</v>
      </c>
    </row>
    <row r="50" spans="1:16" s="1" customFormat="1" ht="15" customHeight="1" x14ac:dyDescent="0.25">
      <c r="A50" s="23">
        <v>2</v>
      </c>
      <c r="B50" s="47">
        <v>40030</v>
      </c>
      <c r="C50" s="19" t="s">
        <v>41</v>
      </c>
      <c r="D50" s="157">
        <v>6</v>
      </c>
      <c r="E50" s="68"/>
      <c r="F50" s="68">
        <v>83.33</v>
      </c>
      <c r="G50" s="68"/>
      <c r="H50" s="68">
        <v>16.670000000000002</v>
      </c>
      <c r="I50" s="68"/>
      <c r="J50" s="370">
        <v>55</v>
      </c>
      <c r="K50" s="21"/>
      <c r="L50" s="95">
        <f>D50</f>
        <v>6</v>
      </c>
      <c r="M50" s="96">
        <f t="shared" si="0"/>
        <v>1.0002000000000002</v>
      </c>
      <c r="N50" s="97">
        <f t="shared" si="1"/>
        <v>16.670000000000002</v>
      </c>
      <c r="O50" s="96">
        <f t="shared" si="2"/>
        <v>0</v>
      </c>
      <c r="P50" s="98">
        <f>E50</f>
        <v>0</v>
      </c>
    </row>
    <row r="51" spans="1:16" s="1" customFormat="1" ht="15" customHeight="1" x14ac:dyDescent="0.25">
      <c r="A51" s="23">
        <v>3</v>
      </c>
      <c r="B51" s="47">
        <v>40410</v>
      </c>
      <c r="C51" s="19" t="s">
        <v>48</v>
      </c>
      <c r="D51" s="157">
        <v>30</v>
      </c>
      <c r="E51" s="68"/>
      <c r="F51" s="68">
        <v>53.33</v>
      </c>
      <c r="G51" s="68">
        <v>6.67</v>
      </c>
      <c r="H51" s="68">
        <v>36.67</v>
      </c>
      <c r="I51" s="68">
        <v>3.33</v>
      </c>
      <c r="J51" s="370">
        <v>67.599999999999994</v>
      </c>
      <c r="K51" s="21"/>
      <c r="L51" s="95">
        <f>D51</f>
        <v>30</v>
      </c>
      <c r="M51" s="96">
        <f t="shared" si="0"/>
        <v>14.001000000000001</v>
      </c>
      <c r="N51" s="97">
        <f t="shared" si="1"/>
        <v>46.67</v>
      </c>
      <c r="O51" s="96">
        <f t="shared" si="2"/>
        <v>0</v>
      </c>
      <c r="P51" s="98">
        <f>E51</f>
        <v>0</v>
      </c>
    </row>
    <row r="52" spans="1:16" s="1" customFormat="1" ht="15" customHeight="1" x14ac:dyDescent="0.25">
      <c r="A52" s="23">
        <v>4</v>
      </c>
      <c r="B52" s="47">
        <v>40011</v>
      </c>
      <c r="C52" s="19" t="s">
        <v>40</v>
      </c>
      <c r="D52" s="157">
        <v>26</v>
      </c>
      <c r="E52" s="68">
        <v>11.54</v>
      </c>
      <c r="F52" s="68">
        <v>73.08</v>
      </c>
      <c r="G52" s="68">
        <v>7.69</v>
      </c>
      <c r="H52" s="68">
        <v>7.69</v>
      </c>
      <c r="I52" s="68"/>
      <c r="J52" s="370">
        <v>55.7</v>
      </c>
      <c r="K52" s="21"/>
      <c r="L52" s="95">
        <f>D52</f>
        <v>26</v>
      </c>
      <c r="M52" s="96">
        <f t="shared" si="0"/>
        <v>3.9988000000000001</v>
      </c>
      <c r="N52" s="97">
        <f t="shared" si="1"/>
        <v>15.38</v>
      </c>
      <c r="O52" s="96">
        <f t="shared" si="2"/>
        <v>3.0003999999999995</v>
      </c>
      <c r="P52" s="98">
        <f>E52</f>
        <v>11.54</v>
      </c>
    </row>
    <row r="53" spans="1:16" s="1" customFormat="1" ht="15" customHeight="1" x14ac:dyDescent="0.25">
      <c r="A53" s="23">
        <v>5</v>
      </c>
      <c r="B53" s="47">
        <v>40080</v>
      </c>
      <c r="C53" s="19" t="s">
        <v>96</v>
      </c>
      <c r="D53" s="157">
        <v>13</v>
      </c>
      <c r="E53" s="68"/>
      <c r="F53" s="68">
        <v>100</v>
      </c>
      <c r="G53" s="68"/>
      <c r="H53" s="68"/>
      <c r="I53" s="68"/>
      <c r="J53" s="370">
        <v>48.6</v>
      </c>
      <c r="K53" s="21"/>
      <c r="L53" s="95">
        <f>D53</f>
        <v>13</v>
      </c>
      <c r="M53" s="96">
        <f t="shared" si="0"/>
        <v>0</v>
      </c>
      <c r="N53" s="97">
        <f t="shared" si="1"/>
        <v>0</v>
      </c>
      <c r="O53" s="96">
        <f t="shared" si="2"/>
        <v>0</v>
      </c>
      <c r="P53" s="98">
        <f>E53</f>
        <v>0</v>
      </c>
    </row>
    <row r="54" spans="1:16" s="1" customFormat="1" ht="15" customHeight="1" x14ac:dyDescent="0.25">
      <c r="A54" s="23">
        <v>6</v>
      </c>
      <c r="B54" s="47">
        <v>40100</v>
      </c>
      <c r="C54" s="19" t="s">
        <v>42</v>
      </c>
      <c r="D54" s="157">
        <v>10</v>
      </c>
      <c r="E54" s="68"/>
      <c r="F54" s="68">
        <v>90</v>
      </c>
      <c r="G54" s="68">
        <v>10</v>
      </c>
      <c r="H54" s="68"/>
      <c r="I54" s="68"/>
      <c r="J54" s="370">
        <v>56</v>
      </c>
      <c r="K54" s="21"/>
      <c r="L54" s="95">
        <f>D54</f>
        <v>10</v>
      </c>
      <c r="M54" s="96">
        <f t="shared" si="0"/>
        <v>1</v>
      </c>
      <c r="N54" s="97">
        <f t="shared" si="1"/>
        <v>10</v>
      </c>
      <c r="O54" s="96">
        <f t="shared" si="2"/>
        <v>0</v>
      </c>
      <c r="P54" s="98">
        <f>E54</f>
        <v>0</v>
      </c>
    </row>
    <row r="55" spans="1:16" s="1" customFormat="1" ht="15" customHeight="1" x14ac:dyDescent="0.25">
      <c r="A55" s="23">
        <v>7</v>
      </c>
      <c r="B55" s="47">
        <v>40020</v>
      </c>
      <c r="C55" s="19" t="s">
        <v>110</v>
      </c>
      <c r="D55" s="157">
        <v>4</v>
      </c>
      <c r="E55" s="68"/>
      <c r="F55" s="68">
        <v>75</v>
      </c>
      <c r="G55" s="68"/>
      <c r="H55" s="68">
        <v>25</v>
      </c>
      <c r="I55" s="68"/>
      <c r="J55" s="370">
        <v>58.3</v>
      </c>
      <c r="K55" s="21"/>
      <c r="L55" s="95">
        <f>D55</f>
        <v>4</v>
      </c>
      <c r="M55" s="96">
        <f t="shared" si="0"/>
        <v>1</v>
      </c>
      <c r="N55" s="97">
        <f t="shared" si="1"/>
        <v>25</v>
      </c>
      <c r="O55" s="96">
        <f t="shared" si="2"/>
        <v>0</v>
      </c>
      <c r="P55" s="98">
        <f>E55</f>
        <v>0</v>
      </c>
    </row>
    <row r="56" spans="1:16" s="1" customFormat="1" ht="15" customHeight="1" x14ac:dyDescent="0.25">
      <c r="A56" s="23">
        <v>8</v>
      </c>
      <c r="B56" s="47">
        <v>40031</v>
      </c>
      <c r="C56" s="19" t="s">
        <v>113</v>
      </c>
      <c r="D56" s="157">
        <v>3</v>
      </c>
      <c r="E56" s="68"/>
      <c r="F56" s="68">
        <v>100</v>
      </c>
      <c r="G56" s="68"/>
      <c r="H56" s="68"/>
      <c r="I56" s="68"/>
      <c r="J56" s="370">
        <v>42.7</v>
      </c>
      <c r="K56" s="21"/>
      <c r="L56" s="95">
        <f>D56</f>
        <v>3</v>
      </c>
      <c r="M56" s="96">
        <f t="shared" si="0"/>
        <v>0</v>
      </c>
      <c r="N56" s="97">
        <f t="shared" si="1"/>
        <v>0</v>
      </c>
      <c r="O56" s="96">
        <f t="shared" si="2"/>
        <v>0</v>
      </c>
      <c r="P56" s="98">
        <f>E56</f>
        <v>0</v>
      </c>
    </row>
    <row r="57" spans="1:16" s="1" customFormat="1" ht="15" customHeight="1" x14ac:dyDescent="0.25">
      <c r="A57" s="23">
        <v>9</v>
      </c>
      <c r="B57" s="47">
        <v>40210</v>
      </c>
      <c r="C57" s="19" t="s">
        <v>44</v>
      </c>
      <c r="D57" s="153"/>
      <c r="E57" s="68"/>
      <c r="F57" s="68"/>
      <c r="G57" s="68"/>
      <c r="H57" s="68"/>
      <c r="I57" s="68"/>
      <c r="J57" s="42"/>
      <c r="K57" s="21"/>
      <c r="L57" s="95"/>
      <c r="M57" s="96"/>
      <c r="N57" s="97"/>
      <c r="O57" s="113"/>
      <c r="P57" s="98"/>
    </row>
    <row r="58" spans="1:16" s="1" customFormat="1" ht="15" customHeight="1" x14ac:dyDescent="0.25">
      <c r="A58" s="23">
        <v>10</v>
      </c>
      <c r="B58" s="47">
        <v>40300</v>
      </c>
      <c r="C58" s="19" t="s">
        <v>45</v>
      </c>
      <c r="D58" s="157">
        <v>2</v>
      </c>
      <c r="E58" s="68">
        <v>50</v>
      </c>
      <c r="F58" s="68">
        <v>50</v>
      </c>
      <c r="G58" s="68"/>
      <c r="H58" s="68"/>
      <c r="I58" s="68"/>
      <c r="J58" s="370">
        <v>36</v>
      </c>
      <c r="K58" s="21"/>
      <c r="L58" s="95">
        <f>D58</f>
        <v>2</v>
      </c>
      <c r="M58" s="96">
        <f t="shared" si="0"/>
        <v>0</v>
      </c>
      <c r="N58" s="97">
        <f t="shared" si="1"/>
        <v>0</v>
      </c>
      <c r="O58" s="96">
        <f t="shared" si="2"/>
        <v>1</v>
      </c>
      <c r="P58" s="98">
        <f>E58</f>
        <v>50</v>
      </c>
    </row>
    <row r="59" spans="1:16" s="1" customFormat="1" ht="15" customHeight="1" x14ac:dyDescent="0.25">
      <c r="A59" s="23">
        <v>11</v>
      </c>
      <c r="B59" s="47">
        <v>40360</v>
      </c>
      <c r="C59" s="19" t="s">
        <v>46</v>
      </c>
      <c r="D59" s="157"/>
      <c r="E59" s="68"/>
      <c r="F59" s="68"/>
      <c r="G59" s="68"/>
      <c r="H59" s="68"/>
      <c r="I59" s="68"/>
      <c r="J59" s="42"/>
      <c r="K59" s="21"/>
      <c r="L59" s="95"/>
      <c r="M59" s="96"/>
      <c r="N59" s="97"/>
      <c r="O59" s="96"/>
      <c r="P59" s="98"/>
    </row>
    <row r="60" spans="1:16" s="1" customFormat="1" ht="15" customHeight="1" x14ac:dyDescent="0.25">
      <c r="A60" s="23">
        <v>12</v>
      </c>
      <c r="B60" s="47">
        <v>40390</v>
      </c>
      <c r="C60" s="19" t="s">
        <v>47</v>
      </c>
      <c r="D60" s="157"/>
      <c r="E60" s="68"/>
      <c r="F60" s="68"/>
      <c r="G60" s="68"/>
      <c r="H60" s="68"/>
      <c r="I60" s="68"/>
      <c r="J60" s="42"/>
      <c r="K60" s="21"/>
      <c r="L60" s="95"/>
      <c r="M60" s="96"/>
      <c r="N60" s="97"/>
      <c r="O60" s="96"/>
      <c r="P60" s="98"/>
    </row>
    <row r="61" spans="1:16" s="1" customFormat="1" ht="15" customHeight="1" x14ac:dyDescent="0.25">
      <c r="A61" s="23">
        <v>13</v>
      </c>
      <c r="B61" s="47">
        <v>40720</v>
      </c>
      <c r="C61" s="19" t="s">
        <v>109</v>
      </c>
      <c r="D61" s="157">
        <v>10</v>
      </c>
      <c r="E61" s="68"/>
      <c r="F61" s="68">
        <v>80</v>
      </c>
      <c r="G61" s="68"/>
      <c r="H61" s="68">
        <v>20</v>
      </c>
      <c r="I61" s="68"/>
      <c r="J61" s="370">
        <v>65.3</v>
      </c>
      <c r="K61" s="21"/>
      <c r="L61" s="95">
        <f>D61</f>
        <v>10</v>
      </c>
      <c r="M61" s="96">
        <f t="shared" si="0"/>
        <v>2</v>
      </c>
      <c r="N61" s="97">
        <f t="shared" si="1"/>
        <v>20</v>
      </c>
      <c r="O61" s="96">
        <f t="shared" si="2"/>
        <v>0</v>
      </c>
      <c r="P61" s="98">
        <f>E61</f>
        <v>0</v>
      </c>
    </row>
    <row r="62" spans="1:16" s="1" customFormat="1" ht="15" customHeight="1" x14ac:dyDescent="0.25">
      <c r="A62" s="23">
        <v>14</v>
      </c>
      <c r="B62" s="47">
        <v>40730</v>
      </c>
      <c r="C62" s="19" t="s">
        <v>49</v>
      </c>
      <c r="D62" s="153"/>
      <c r="E62" s="68"/>
      <c r="F62" s="68"/>
      <c r="G62" s="68"/>
      <c r="H62" s="68"/>
      <c r="I62" s="68"/>
      <c r="J62" s="42"/>
      <c r="K62" s="21"/>
      <c r="L62" s="95"/>
      <c r="M62" s="96"/>
      <c r="N62" s="97"/>
      <c r="O62" s="96"/>
      <c r="P62" s="98"/>
    </row>
    <row r="63" spans="1:16" s="1" customFormat="1" ht="15" customHeight="1" x14ac:dyDescent="0.25">
      <c r="A63" s="23">
        <v>15</v>
      </c>
      <c r="B63" s="47">
        <v>40820</v>
      </c>
      <c r="C63" s="19" t="s">
        <v>50</v>
      </c>
      <c r="D63" s="157">
        <v>9</v>
      </c>
      <c r="E63" s="68">
        <v>11.11</v>
      </c>
      <c r="F63" s="68">
        <v>77.78</v>
      </c>
      <c r="G63" s="68"/>
      <c r="H63" s="68">
        <v>11.11</v>
      </c>
      <c r="I63" s="68"/>
      <c r="J63" s="370">
        <v>52</v>
      </c>
      <c r="K63" s="21"/>
      <c r="L63" s="95">
        <f>D63</f>
        <v>9</v>
      </c>
      <c r="M63" s="96">
        <f t="shared" si="0"/>
        <v>0.9998999999999999</v>
      </c>
      <c r="N63" s="97">
        <f t="shared" si="1"/>
        <v>11.11</v>
      </c>
      <c r="O63" s="96">
        <f t="shared" si="2"/>
        <v>0.9998999999999999</v>
      </c>
      <c r="P63" s="98">
        <f>E63</f>
        <v>11.11</v>
      </c>
    </row>
    <row r="64" spans="1:16" s="1" customFormat="1" ht="15" customHeight="1" x14ac:dyDescent="0.25">
      <c r="A64" s="23">
        <v>16</v>
      </c>
      <c r="B64" s="47">
        <v>40840</v>
      </c>
      <c r="C64" s="19" t="s">
        <v>51</v>
      </c>
      <c r="D64" s="157">
        <v>3</v>
      </c>
      <c r="E64" s="68"/>
      <c r="F64" s="68">
        <v>100</v>
      </c>
      <c r="G64" s="68"/>
      <c r="H64" s="68"/>
      <c r="I64" s="68"/>
      <c r="J64" s="370">
        <v>46</v>
      </c>
      <c r="K64" s="21"/>
      <c r="L64" s="95">
        <f>D64</f>
        <v>3</v>
      </c>
      <c r="M64" s="96">
        <f t="shared" si="0"/>
        <v>0</v>
      </c>
      <c r="N64" s="97">
        <f t="shared" si="1"/>
        <v>0</v>
      </c>
      <c r="O64" s="96">
        <f t="shared" si="2"/>
        <v>0</v>
      </c>
      <c r="P64" s="98">
        <f>E64</f>
        <v>0</v>
      </c>
    </row>
    <row r="65" spans="1:16" s="1" customFormat="1" ht="15" customHeight="1" x14ac:dyDescent="0.25">
      <c r="A65" s="23">
        <v>17</v>
      </c>
      <c r="B65" s="47">
        <v>40950</v>
      </c>
      <c r="C65" s="19" t="s">
        <v>52</v>
      </c>
      <c r="D65" s="157">
        <v>3</v>
      </c>
      <c r="E65" s="68"/>
      <c r="F65" s="68">
        <v>100</v>
      </c>
      <c r="G65" s="68"/>
      <c r="H65" s="68"/>
      <c r="I65" s="68"/>
      <c r="J65" s="370">
        <v>46</v>
      </c>
      <c r="K65" s="21"/>
      <c r="L65" s="95">
        <f>D65</f>
        <v>3</v>
      </c>
      <c r="M65" s="96">
        <f t="shared" si="0"/>
        <v>0</v>
      </c>
      <c r="N65" s="97">
        <f t="shared" si="1"/>
        <v>0</v>
      </c>
      <c r="O65" s="114">
        <f t="shared" si="2"/>
        <v>0</v>
      </c>
      <c r="P65" s="98">
        <f>E65</f>
        <v>0</v>
      </c>
    </row>
    <row r="66" spans="1:16" s="1" customFormat="1" ht="15" customHeight="1" x14ac:dyDescent="0.25">
      <c r="A66" s="23">
        <v>18</v>
      </c>
      <c r="B66" s="49">
        <v>40990</v>
      </c>
      <c r="C66" s="22" t="s">
        <v>53</v>
      </c>
      <c r="D66" s="157">
        <v>12</v>
      </c>
      <c r="E66" s="68">
        <v>8.33</v>
      </c>
      <c r="F66" s="68">
        <v>75</v>
      </c>
      <c r="G66" s="68">
        <v>8.33</v>
      </c>
      <c r="H66" s="68">
        <v>8.33</v>
      </c>
      <c r="I66" s="68"/>
      <c r="J66" s="373">
        <v>57.9</v>
      </c>
      <c r="K66" s="21"/>
      <c r="L66" s="95">
        <f>D66</f>
        <v>12</v>
      </c>
      <c r="M66" s="96">
        <f t="shared" si="0"/>
        <v>1.9992000000000001</v>
      </c>
      <c r="N66" s="97">
        <f t="shared" si="1"/>
        <v>16.66</v>
      </c>
      <c r="O66" s="96">
        <f t="shared" si="2"/>
        <v>0.99960000000000004</v>
      </c>
      <c r="P66" s="98">
        <f>E66</f>
        <v>8.33</v>
      </c>
    </row>
    <row r="67" spans="1:16" s="1" customFormat="1" ht="15" customHeight="1" thickBot="1" x14ac:dyDescent="0.3">
      <c r="A67" s="24">
        <v>19</v>
      </c>
      <c r="B67" s="47">
        <v>40133</v>
      </c>
      <c r="C67" s="19" t="s">
        <v>43</v>
      </c>
      <c r="D67" s="157">
        <v>3</v>
      </c>
      <c r="E67" s="71">
        <v>33.33</v>
      </c>
      <c r="F67" s="71">
        <v>66.67</v>
      </c>
      <c r="G67" s="71"/>
      <c r="H67" s="71"/>
      <c r="I67" s="72"/>
      <c r="J67" s="370">
        <v>34.6</v>
      </c>
      <c r="K67" s="21"/>
      <c r="L67" s="99">
        <f>D67</f>
        <v>3</v>
      </c>
      <c r="M67" s="100">
        <f t="shared" si="0"/>
        <v>0</v>
      </c>
      <c r="N67" s="101">
        <f t="shared" si="1"/>
        <v>0</v>
      </c>
      <c r="O67" s="100">
        <f t="shared" si="2"/>
        <v>0.9998999999999999</v>
      </c>
      <c r="P67" s="102">
        <f>E67</f>
        <v>33.33</v>
      </c>
    </row>
    <row r="68" spans="1:16" s="1" customFormat="1" ht="15" customHeight="1" thickBot="1" x14ac:dyDescent="0.3">
      <c r="A68" s="35"/>
      <c r="B68" s="50"/>
      <c r="C68" s="37" t="s">
        <v>105</v>
      </c>
      <c r="D68" s="36">
        <f>SUM(D69:D82)</f>
        <v>83</v>
      </c>
      <c r="E68" s="38">
        <v>9.1490909090909085</v>
      </c>
      <c r="F68" s="38">
        <v>75.7</v>
      </c>
      <c r="G68" s="38">
        <v>9.1918181818181814</v>
      </c>
      <c r="H68" s="38">
        <v>4.9490909090909092</v>
      </c>
      <c r="I68" s="38">
        <v>1.01</v>
      </c>
      <c r="J68" s="39">
        <f>AVERAGE(J69:J82)</f>
        <v>51.877272727272725</v>
      </c>
      <c r="K68" s="21"/>
      <c r="L68" s="109">
        <f>D68</f>
        <v>83</v>
      </c>
      <c r="M68" s="110">
        <f>SUM(M69:M82)</f>
        <v>11.9992</v>
      </c>
      <c r="N68" s="111">
        <f t="shared" si="1"/>
        <v>15.15090909090909</v>
      </c>
      <c r="O68" s="110">
        <f>SUM(O69:O82)</f>
        <v>7.0003000000000011</v>
      </c>
      <c r="P68" s="112">
        <f>E68</f>
        <v>9.1490909090909085</v>
      </c>
    </row>
    <row r="69" spans="1:16" s="1" customFormat="1" ht="15" customHeight="1" x14ac:dyDescent="0.25">
      <c r="A69" s="16">
        <v>1</v>
      </c>
      <c r="B69" s="47">
        <v>50040</v>
      </c>
      <c r="C69" s="19" t="s">
        <v>54</v>
      </c>
      <c r="D69" s="157">
        <v>15</v>
      </c>
      <c r="E69" s="73"/>
      <c r="F69" s="73">
        <v>66.67</v>
      </c>
      <c r="G69" s="73">
        <v>20</v>
      </c>
      <c r="H69" s="73">
        <v>13.33</v>
      </c>
      <c r="I69" s="73"/>
      <c r="J69" s="370">
        <v>60</v>
      </c>
      <c r="K69" s="21"/>
      <c r="L69" s="91">
        <f>D69</f>
        <v>15</v>
      </c>
      <c r="M69" s="92">
        <f t="shared" si="0"/>
        <v>4.9995000000000003</v>
      </c>
      <c r="N69" s="93">
        <f t="shared" si="1"/>
        <v>33.33</v>
      </c>
      <c r="O69" s="92">
        <f t="shared" si="2"/>
        <v>0</v>
      </c>
      <c r="P69" s="94">
        <f>E69</f>
        <v>0</v>
      </c>
    </row>
    <row r="70" spans="1:16" s="1" customFormat="1" ht="15" customHeight="1" x14ac:dyDescent="0.25">
      <c r="A70" s="11">
        <v>2</v>
      </c>
      <c r="B70" s="47">
        <v>50003</v>
      </c>
      <c r="C70" s="19" t="s">
        <v>97</v>
      </c>
      <c r="D70" s="157">
        <v>6</v>
      </c>
      <c r="E70" s="68">
        <v>16.670000000000002</v>
      </c>
      <c r="F70" s="68">
        <v>83.33</v>
      </c>
      <c r="G70" s="68"/>
      <c r="H70" s="68"/>
      <c r="I70" s="68"/>
      <c r="J70" s="370">
        <v>48</v>
      </c>
      <c r="K70" s="21"/>
      <c r="L70" s="95">
        <f>D70</f>
        <v>6</v>
      </c>
      <c r="M70" s="96">
        <f t="shared" ref="M70:M124" si="4">N70*L70/100</f>
        <v>0</v>
      </c>
      <c r="N70" s="97">
        <f t="shared" si="1"/>
        <v>0</v>
      </c>
      <c r="O70" s="96">
        <f t="shared" ref="O70:O81" si="5">P70*L70/100</f>
        <v>1.0002000000000002</v>
      </c>
      <c r="P70" s="98">
        <f>E70</f>
        <v>16.670000000000002</v>
      </c>
    </row>
    <row r="71" spans="1:16" s="1" customFormat="1" ht="15" customHeight="1" x14ac:dyDescent="0.25">
      <c r="A71" s="11">
        <v>3</v>
      </c>
      <c r="B71" s="47">
        <v>50060</v>
      </c>
      <c r="C71" s="19" t="s">
        <v>56</v>
      </c>
      <c r="D71" s="157">
        <v>8</v>
      </c>
      <c r="E71" s="68"/>
      <c r="F71" s="68">
        <v>100</v>
      </c>
      <c r="G71" s="68"/>
      <c r="H71" s="68"/>
      <c r="I71" s="68"/>
      <c r="J71" s="370">
        <v>49.8</v>
      </c>
      <c r="K71" s="21"/>
      <c r="L71" s="95">
        <f>D71</f>
        <v>8</v>
      </c>
      <c r="M71" s="96">
        <f t="shared" si="4"/>
        <v>0</v>
      </c>
      <c r="N71" s="97">
        <f t="shared" ref="N71:N124" si="6">H71+I71+G71</f>
        <v>0</v>
      </c>
      <c r="O71" s="96">
        <f t="shared" si="5"/>
        <v>0</v>
      </c>
      <c r="P71" s="98">
        <f>E71</f>
        <v>0</v>
      </c>
    </row>
    <row r="72" spans="1:16" s="1" customFormat="1" ht="15" customHeight="1" x14ac:dyDescent="0.25">
      <c r="A72" s="11">
        <v>4</v>
      </c>
      <c r="B72" s="53">
        <v>50170</v>
      </c>
      <c r="C72" s="19" t="s">
        <v>57</v>
      </c>
      <c r="D72" s="157">
        <v>2</v>
      </c>
      <c r="E72" s="68"/>
      <c r="F72" s="68">
        <v>50</v>
      </c>
      <c r="G72" s="68">
        <v>50</v>
      </c>
      <c r="H72" s="68"/>
      <c r="I72" s="68"/>
      <c r="J72" s="370">
        <v>58</v>
      </c>
      <c r="K72" s="21"/>
      <c r="L72" s="95">
        <f>D72</f>
        <v>2</v>
      </c>
      <c r="M72" s="96">
        <f t="shared" si="4"/>
        <v>1</v>
      </c>
      <c r="N72" s="97">
        <f t="shared" si="6"/>
        <v>50</v>
      </c>
      <c r="O72" s="113">
        <f t="shared" si="5"/>
        <v>0</v>
      </c>
      <c r="P72" s="98">
        <f>E72</f>
        <v>0</v>
      </c>
    </row>
    <row r="73" spans="1:16" s="1" customFormat="1" ht="15" customHeight="1" x14ac:dyDescent="0.25">
      <c r="A73" s="11">
        <v>5</v>
      </c>
      <c r="B73" s="47">
        <v>50230</v>
      </c>
      <c r="C73" s="19" t="s">
        <v>58</v>
      </c>
      <c r="D73" s="157">
        <v>10</v>
      </c>
      <c r="E73" s="68">
        <v>10</v>
      </c>
      <c r="F73" s="68">
        <v>80</v>
      </c>
      <c r="G73" s="68"/>
      <c r="H73" s="68">
        <v>10</v>
      </c>
      <c r="I73" s="68"/>
      <c r="J73" s="370">
        <v>52.2</v>
      </c>
      <c r="K73" s="21"/>
      <c r="L73" s="95">
        <f>D73</f>
        <v>10</v>
      </c>
      <c r="M73" s="96">
        <f t="shared" si="4"/>
        <v>1</v>
      </c>
      <c r="N73" s="97">
        <f t="shared" si="6"/>
        <v>10</v>
      </c>
      <c r="O73" s="96">
        <f t="shared" si="5"/>
        <v>1</v>
      </c>
      <c r="P73" s="98">
        <f>E73</f>
        <v>10</v>
      </c>
    </row>
    <row r="74" spans="1:16" s="1" customFormat="1" ht="15" customHeight="1" x14ac:dyDescent="0.25">
      <c r="A74" s="11">
        <v>6</v>
      </c>
      <c r="B74" s="47">
        <v>50340</v>
      </c>
      <c r="C74" s="19" t="s">
        <v>59</v>
      </c>
      <c r="D74" s="157">
        <v>5</v>
      </c>
      <c r="E74" s="68">
        <v>20</v>
      </c>
      <c r="F74" s="68">
        <v>60</v>
      </c>
      <c r="G74" s="68"/>
      <c r="H74" s="68">
        <v>20</v>
      </c>
      <c r="I74" s="68"/>
      <c r="J74" s="370">
        <v>46</v>
      </c>
      <c r="K74" s="21"/>
      <c r="L74" s="95">
        <f>D74</f>
        <v>5</v>
      </c>
      <c r="M74" s="96">
        <f t="shared" si="4"/>
        <v>1</v>
      </c>
      <c r="N74" s="97">
        <f t="shared" si="6"/>
        <v>20</v>
      </c>
      <c r="O74" s="96">
        <f t="shared" si="5"/>
        <v>1</v>
      </c>
      <c r="P74" s="98">
        <f>E74</f>
        <v>20</v>
      </c>
    </row>
    <row r="75" spans="1:16" s="1" customFormat="1" ht="15" customHeight="1" x14ac:dyDescent="0.25">
      <c r="A75" s="11">
        <v>7</v>
      </c>
      <c r="B75" s="47">
        <v>50420</v>
      </c>
      <c r="C75" s="19" t="s">
        <v>60</v>
      </c>
      <c r="D75" s="157">
        <v>9</v>
      </c>
      <c r="E75" s="68"/>
      <c r="F75" s="68">
        <v>66.67</v>
      </c>
      <c r="G75" s="68">
        <v>11.11</v>
      </c>
      <c r="H75" s="68">
        <v>11.11</v>
      </c>
      <c r="I75" s="68">
        <v>11.11</v>
      </c>
      <c r="J75" s="370">
        <v>64</v>
      </c>
      <c r="K75" s="21"/>
      <c r="L75" s="95">
        <f>D75</f>
        <v>9</v>
      </c>
      <c r="M75" s="96">
        <f t="shared" si="4"/>
        <v>2.9996999999999998</v>
      </c>
      <c r="N75" s="97">
        <f t="shared" si="6"/>
        <v>33.33</v>
      </c>
      <c r="O75" s="96">
        <f t="shared" si="5"/>
        <v>0</v>
      </c>
      <c r="P75" s="98">
        <f>E75</f>
        <v>0</v>
      </c>
    </row>
    <row r="76" spans="1:16" s="1" customFormat="1" ht="15" customHeight="1" x14ac:dyDescent="0.25">
      <c r="A76" s="11">
        <v>8</v>
      </c>
      <c r="B76" s="47">
        <v>50450</v>
      </c>
      <c r="C76" s="19" t="s">
        <v>61</v>
      </c>
      <c r="D76" s="157">
        <v>5</v>
      </c>
      <c r="E76" s="68"/>
      <c r="F76" s="68">
        <v>80</v>
      </c>
      <c r="G76" s="68">
        <v>20</v>
      </c>
      <c r="H76" s="68"/>
      <c r="I76" s="68"/>
      <c r="J76" s="370">
        <v>51.8</v>
      </c>
      <c r="K76" s="21"/>
      <c r="L76" s="95">
        <f>D76</f>
        <v>5</v>
      </c>
      <c r="M76" s="96">
        <f t="shared" si="4"/>
        <v>1</v>
      </c>
      <c r="N76" s="97">
        <f t="shared" si="6"/>
        <v>20</v>
      </c>
      <c r="O76" s="96">
        <f t="shared" si="5"/>
        <v>0</v>
      </c>
      <c r="P76" s="98">
        <f>E76</f>
        <v>0</v>
      </c>
    </row>
    <row r="77" spans="1:16" s="1" customFormat="1" ht="15" customHeight="1" x14ac:dyDescent="0.25">
      <c r="A77" s="11">
        <v>9</v>
      </c>
      <c r="B77" s="47">
        <v>50620</v>
      </c>
      <c r="C77" s="19" t="s">
        <v>62</v>
      </c>
      <c r="D77" s="154"/>
      <c r="E77" s="68"/>
      <c r="F77" s="68"/>
      <c r="G77" s="68"/>
      <c r="H77" s="68"/>
      <c r="I77" s="68"/>
      <c r="J77" s="42"/>
      <c r="K77" s="21"/>
      <c r="L77" s="95"/>
      <c r="M77" s="96"/>
      <c r="N77" s="97"/>
      <c r="O77" s="96"/>
      <c r="P77" s="98"/>
    </row>
    <row r="78" spans="1:16" s="1" customFormat="1" ht="15" customHeight="1" x14ac:dyDescent="0.25">
      <c r="A78" s="11">
        <v>10</v>
      </c>
      <c r="B78" s="47">
        <v>50760</v>
      </c>
      <c r="C78" s="19" t="s">
        <v>63</v>
      </c>
      <c r="D78" s="157">
        <v>9</v>
      </c>
      <c r="E78" s="68">
        <v>11.11</v>
      </c>
      <c r="F78" s="68">
        <v>88.89</v>
      </c>
      <c r="G78" s="68"/>
      <c r="H78" s="68"/>
      <c r="I78" s="68"/>
      <c r="J78" s="370">
        <v>48</v>
      </c>
      <c r="K78" s="21"/>
      <c r="L78" s="95">
        <f>D78</f>
        <v>9</v>
      </c>
      <c r="M78" s="96">
        <f t="shared" si="4"/>
        <v>0</v>
      </c>
      <c r="N78" s="97">
        <f t="shared" si="6"/>
        <v>0</v>
      </c>
      <c r="O78" s="96">
        <f t="shared" si="5"/>
        <v>0.9998999999999999</v>
      </c>
      <c r="P78" s="98">
        <f>E78</f>
        <v>11.11</v>
      </c>
    </row>
    <row r="79" spans="1:16" s="1" customFormat="1" ht="15" customHeight="1" x14ac:dyDescent="0.25">
      <c r="A79" s="11">
        <v>11</v>
      </c>
      <c r="B79" s="47">
        <v>50780</v>
      </c>
      <c r="C79" s="19" t="s">
        <v>64</v>
      </c>
      <c r="D79" s="154"/>
      <c r="E79" s="68"/>
      <c r="F79" s="68"/>
      <c r="G79" s="68"/>
      <c r="H79" s="68"/>
      <c r="I79" s="68"/>
      <c r="J79" s="42"/>
      <c r="K79" s="21"/>
      <c r="L79" s="95"/>
      <c r="M79" s="96"/>
      <c r="N79" s="97"/>
      <c r="O79" s="113"/>
      <c r="P79" s="98"/>
    </row>
    <row r="80" spans="1:16" s="1" customFormat="1" ht="15" customHeight="1" x14ac:dyDescent="0.25">
      <c r="A80" s="11">
        <v>12</v>
      </c>
      <c r="B80" s="47">
        <v>50930</v>
      </c>
      <c r="C80" s="19" t="s">
        <v>65</v>
      </c>
      <c r="D80" s="157">
        <v>7</v>
      </c>
      <c r="E80" s="68">
        <v>42.86</v>
      </c>
      <c r="F80" s="68">
        <v>57.14</v>
      </c>
      <c r="G80" s="68"/>
      <c r="H80" s="68"/>
      <c r="I80" s="68"/>
      <c r="J80" s="370">
        <v>38.85</v>
      </c>
      <c r="K80" s="21"/>
      <c r="L80" s="95">
        <f>D80</f>
        <v>7</v>
      </c>
      <c r="M80" s="96">
        <f t="shared" si="4"/>
        <v>0</v>
      </c>
      <c r="N80" s="97">
        <f t="shared" si="6"/>
        <v>0</v>
      </c>
      <c r="O80" s="113">
        <f t="shared" si="5"/>
        <v>3.0002</v>
      </c>
      <c r="P80" s="98">
        <f>E80</f>
        <v>42.86</v>
      </c>
    </row>
    <row r="81" spans="1:16" s="1" customFormat="1" ht="15" customHeight="1" x14ac:dyDescent="0.25">
      <c r="A81" s="15">
        <v>13</v>
      </c>
      <c r="B81" s="49">
        <v>51370</v>
      </c>
      <c r="C81" s="22" t="s">
        <v>66</v>
      </c>
      <c r="D81" s="157">
        <v>7</v>
      </c>
      <c r="E81" s="81"/>
      <c r="F81" s="81">
        <v>100</v>
      </c>
      <c r="G81" s="81"/>
      <c r="H81" s="81"/>
      <c r="I81" s="82"/>
      <c r="J81" s="373">
        <v>54</v>
      </c>
      <c r="K81" s="21"/>
      <c r="L81" s="95">
        <f>D81</f>
        <v>7</v>
      </c>
      <c r="M81" s="96">
        <f t="shared" si="4"/>
        <v>0</v>
      </c>
      <c r="N81" s="97">
        <f t="shared" si="6"/>
        <v>0</v>
      </c>
      <c r="O81" s="113">
        <f t="shared" si="5"/>
        <v>0</v>
      </c>
      <c r="P81" s="98">
        <f>E81</f>
        <v>0</v>
      </c>
    </row>
    <row r="82" spans="1:16" s="1" customFormat="1" ht="15" customHeight="1" thickBot="1" x14ac:dyDescent="0.3">
      <c r="A82" s="15">
        <v>14</v>
      </c>
      <c r="B82" s="49">
        <v>51580</v>
      </c>
      <c r="C82" s="22" t="s">
        <v>124</v>
      </c>
      <c r="D82" s="69"/>
      <c r="E82" s="70"/>
      <c r="F82" s="70"/>
      <c r="G82" s="70"/>
      <c r="H82" s="70"/>
      <c r="I82" s="76"/>
      <c r="J82" s="45"/>
      <c r="K82" s="21"/>
      <c r="L82" s="99"/>
      <c r="M82" s="100"/>
      <c r="N82" s="101"/>
      <c r="O82" s="134"/>
      <c r="P82" s="102"/>
    </row>
    <row r="83" spans="1:16" s="1" customFormat="1" ht="15" customHeight="1" thickBot="1" x14ac:dyDescent="0.3">
      <c r="A83" s="35"/>
      <c r="B83" s="50"/>
      <c r="C83" s="37" t="s">
        <v>106</v>
      </c>
      <c r="D83" s="36">
        <f>SUM(D84:D114)</f>
        <v>324</v>
      </c>
      <c r="E83" s="38">
        <v>6.9332142857142847</v>
      </c>
      <c r="F83" s="38">
        <v>80.701428571428565</v>
      </c>
      <c r="G83" s="38">
        <v>4.9525000000000006</v>
      </c>
      <c r="H83" s="38">
        <v>7.4128571428571419</v>
      </c>
      <c r="I83" s="38">
        <v>0</v>
      </c>
      <c r="J83" s="39">
        <f>AVERAGE(J84:J114)</f>
        <v>52.317857142857143</v>
      </c>
      <c r="K83" s="21"/>
      <c r="L83" s="109">
        <f>D83</f>
        <v>324</v>
      </c>
      <c r="M83" s="110">
        <f>SUM(M84:M114)</f>
        <v>52.9998</v>
      </c>
      <c r="N83" s="111">
        <f t="shared" si="6"/>
        <v>12.365357142857142</v>
      </c>
      <c r="O83" s="110">
        <f>SUM(O84:O114)</f>
        <v>18.000399999999999</v>
      </c>
      <c r="P83" s="112">
        <f>E83</f>
        <v>6.9332142857142847</v>
      </c>
    </row>
    <row r="84" spans="1:16" s="1" customFormat="1" ht="15" customHeight="1" x14ac:dyDescent="0.25">
      <c r="A84" s="58">
        <v>1</v>
      </c>
      <c r="B84" s="52">
        <v>60010</v>
      </c>
      <c r="C84" s="19" t="s">
        <v>68</v>
      </c>
      <c r="D84" s="157">
        <v>9</v>
      </c>
      <c r="E84" s="73"/>
      <c r="F84" s="73">
        <v>66.67</v>
      </c>
      <c r="G84" s="73"/>
      <c r="H84" s="73">
        <v>33.33</v>
      </c>
      <c r="I84" s="73"/>
      <c r="J84" s="370">
        <v>63</v>
      </c>
      <c r="K84" s="21"/>
      <c r="L84" s="91">
        <f>D84</f>
        <v>9</v>
      </c>
      <c r="M84" s="92">
        <f t="shared" si="4"/>
        <v>2.9996999999999998</v>
      </c>
      <c r="N84" s="93">
        <f t="shared" si="6"/>
        <v>33.33</v>
      </c>
      <c r="O84" s="92">
        <f t="shared" ref="O84:O113" si="7">P84*L84/100</f>
        <v>0</v>
      </c>
      <c r="P84" s="94">
        <f>E84</f>
        <v>0</v>
      </c>
    </row>
    <row r="85" spans="1:16" s="1" customFormat="1" ht="15" customHeight="1" x14ac:dyDescent="0.25">
      <c r="A85" s="23">
        <v>2</v>
      </c>
      <c r="B85" s="47">
        <v>60020</v>
      </c>
      <c r="C85" s="19" t="s">
        <v>69</v>
      </c>
      <c r="D85" s="155"/>
      <c r="E85" s="68"/>
      <c r="F85" s="68"/>
      <c r="G85" s="68"/>
      <c r="H85" s="68"/>
      <c r="I85" s="68"/>
      <c r="J85" s="42"/>
      <c r="K85" s="21"/>
      <c r="L85" s="95"/>
      <c r="M85" s="96"/>
      <c r="N85" s="97"/>
      <c r="O85" s="96"/>
      <c r="P85" s="98"/>
    </row>
    <row r="86" spans="1:16" s="1" customFormat="1" ht="15" customHeight="1" x14ac:dyDescent="0.25">
      <c r="A86" s="23">
        <v>3</v>
      </c>
      <c r="B86" s="47">
        <v>60050</v>
      </c>
      <c r="C86" s="19" t="s">
        <v>70</v>
      </c>
      <c r="D86" s="157">
        <v>16</v>
      </c>
      <c r="E86" s="68"/>
      <c r="F86" s="68">
        <v>68.75</v>
      </c>
      <c r="G86" s="68"/>
      <c r="H86" s="68">
        <v>31.25</v>
      </c>
      <c r="I86" s="68"/>
      <c r="J86" s="370">
        <v>64</v>
      </c>
      <c r="K86" s="21"/>
      <c r="L86" s="95">
        <f>D86</f>
        <v>16</v>
      </c>
      <c r="M86" s="96">
        <f t="shared" si="4"/>
        <v>5</v>
      </c>
      <c r="N86" s="97">
        <f t="shared" si="6"/>
        <v>31.25</v>
      </c>
      <c r="O86" s="96">
        <f t="shared" si="7"/>
        <v>0</v>
      </c>
      <c r="P86" s="98">
        <f>E86</f>
        <v>0</v>
      </c>
    </row>
    <row r="87" spans="1:16" s="1" customFormat="1" ht="15" customHeight="1" x14ac:dyDescent="0.25">
      <c r="A87" s="23">
        <v>4</v>
      </c>
      <c r="B87" s="47">
        <v>60070</v>
      </c>
      <c r="C87" s="19" t="s">
        <v>71</v>
      </c>
      <c r="D87" s="157">
        <v>16</v>
      </c>
      <c r="E87" s="68">
        <v>18.75</v>
      </c>
      <c r="F87" s="68">
        <v>56.25</v>
      </c>
      <c r="G87" s="68">
        <v>6.25</v>
      </c>
      <c r="H87" s="68">
        <v>18.75</v>
      </c>
      <c r="I87" s="68"/>
      <c r="J87" s="370">
        <v>56.3</v>
      </c>
      <c r="K87" s="21"/>
      <c r="L87" s="95">
        <f>D87</f>
        <v>16</v>
      </c>
      <c r="M87" s="96">
        <f t="shared" si="4"/>
        <v>4</v>
      </c>
      <c r="N87" s="97">
        <f t="shared" si="6"/>
        <v>25</v>
      </c>
      <c r="O87" s="96">
        <f t="shared" si="7"/>
        <v>3</v>
      </c>
      <c r="P87" s="98">
        <f>E87</f>
        <v>18.75</v>
      </c>
    </row>
    <row r="88" spans="1:16" s="1" customFormat="1" ht="15" customHeight="1" x14ac:dyDescent="0.25">
      <c r="A88" s="23">
        <v>5</v>
      </c>
      <c r="B88" s="47">
        <v>60180</v>
      </c>
      <c r="C88" s="19" t="s">
        <v>72</v>
      </c>
      <c r="D88" s="157">
        <v>16</v>
      </c>
      <c r="E88" s="68"/>
      <c r="F88" s="68">
        <v>87.5</v>
      </c>
      <c r="G88" s="68"/>
      <c r="H88" s="68">
        <v>12.5</v>
      </c>
      <c r="I88" s="68"/>
      <c r="J88" s="370">
        <v>55</v>
      </c>
      <c r="K88" s="21"/>
      <c r="L88" s="95">
        <f>D88</f>
        <v>16</v>
      </c>
      <c r="M88" s="96">
        <f t="shared" si="4"/>
        <v>2</v>
      </c>
      <c r="N88" s="97">
        <f t="shared" si="6"/>
        <v>12.5</v>
      </c>
      <c r="O88" s="96">
        <f t="shared" si="7"/>
        <v>0</v>
      </c>
      <c r="P88" s="98">
        <f>E88</f>
        <v>0</v>
      </c>
    </row>
    <row r="89" spans="1:16" s="1" customFormat="1" ht="15" customHeight="1" x14ac:dyDescent="0.25">
      <c r="A89" s="23">
        <v>6</v>
      </c>
      <c r="B89" s="47">
        <v>60240</v>
      </c>
      <c r="C89" s="19" t="s">
        <v>73</v>
      </c>
      <c r="D89" s="157">
        <v>13</v>
      </c>
      <c r="E89" s="68">
        <v>7.69</v>
      </c>
      <c r="F89" s="68">
        <v>92.31</v>
      </c>
      <c r="G89" s="68"/>
      <c r="H89" s="68"/>
      <c r="I89" s="68"/>
      <c r="J89" s="370">
        <v>52</v>
      </c>
      <c r="K89" s="21"/>
      <c r="L89" s="95">
        <f>D89</f>
        <v>13</v>
      </c>
      <c r="M89" s="96">
        <f t="shared" si="4"/>
        <v>0</v>
      </c>
      <c r="N89" s="97">
        <f t="shared" si="6"/>
        <v>0</v>
      </c>
      <c r="O89" s="114">
        <f t="shared" si="7"/>
        <v>0.99970000000000003</v>
      </c>
      <c r="P89" s="98">
        <f>E89</f>
        <v>7.69</v>
      </c>
    </row>
    <row r="90" spans="1:16" s="1" customFormat="1" ht="15" customHeight="1" x14ac:dyDescent="0.25">
      <c r="A90" s="23">
        <v>7</v>
      </c>
      <c r="B90" s="47">
        <v>60560</v>
      </c>
      <c r="C90" s="19" t="s">
        <v>74</v>
      </c>
      <c r="D90" s="157">
        <v>2</v>
      </c>
      <c r="E90" s="68"/>
      <c r="F90" s="68">
        <v>100</v>
      </c>
      <c r="G90" s="68"/>
      <c r="H90" s="68"/>
      <c r="I90" s="68"/>
      <c r="J90" s="370">
        <v>47</v>
      </c>
      <c r="K90" s="21"/>
      <c r="L90" s="95">
        <f>D90</f>
        <v>2</v>
      </c>
      <c r="M90" s="96">
        <f t="shared" si="4"/>
        <v>0</v>
      </c>
      <c r="N90" s="97">
        <f t="shared" si="6"/>
        <v>0</v>
      </c>
      <c r="O90" s="96">
        <f t="shared" si="7"/>
        <v>0</v>
      </c>
      <c r="P90" s="98">
        <f>E90</f>
        <v>0</v>
      </c>
    </row>
    <row r="91" spans="1:16" s="1" customFormat="1" ht="15" customHeight="1" x14ac:dyDescent="0.25">
      <c r="A91" s="23">
        <v>8</v>
      </c>
      <c r="B91" s="47">
        <v>60660</v>
      </c>
      <c r="C91" s="19" t="s">
        <v>75</v>
      </c>
      <c r="D91" s="157">
        <v>5</v>
      </c>
      <c r="E91" s="68">
        <v>20</v>
      </c>
      <c r="F91" s="68">
        <v>80</v>
      </c>
      <c r="G91" s="68"/>
      <c r="H91" s="68"/>
      <c r="I91" s="68"/>
      <c r="J91" s="370">
        <v>46.2</v>
      </c>
      <c r="K91" s="21"/>
      <c r="L91" s="95">
        <f>D91</f>
        <v>5</v>
      </c>
      <c r="M91" s="96">
        <f t="shared" si="4"/>
        <v>0</v>
      </c>
      <c r="N91" s="97">
        <f t="shared" si="6"/>
        <v>0</v>
      </c>
      <c r="O91" s="113">
        <f t="shared" si="7"/>
        <v>1</v>
      </c>
      <c r="P91" s="98">
        <f>E91</f>
        <v>20</v>
      </c>
    </row>
    <row r="92" spans="1:16" s="1" customFormat="1" ht="15" customHeight="1" x14ac:dyDescent="0.25">
      <c r="A92" s="23">
        <v>9</v>
      </c>
      <c r="B92" s="54">
        <v>60001</v>
      </c>
      <c r="C92" s="14" t="s">
        <v>67</v>
      </c>
      <c r="D92" s="157">
        <v>3</v>
      </c>
      <c r="E92" s="68"/>
      <c r="F92" s="68">
        <v>100</v>
      </c>
      <c r="G92" s="68"/>
      <c r="H92" s="68"/>
      <c r="I92" s="68"/>
      <c r="J92" s="370">
        <v>48.3</v>
      </c>
      <c r="K92" s="21"/>
      <c r="L92" s="95">
        <f>D92</f>
        <v>3</v>
      </c>
      <c r="M92" s="96">
        <f t="shared" si="4"/>
        <v>0</v>
      </c>
      <c r="N92" s="97">
        <f t="shared" si="6"/>
        <v>0</v>
      </c>
      <c r="O92" s="114">
        <f t="shared" si="7"/>
        <v>0</v>
      </c>
      <c r="P92" s="98">
        <f>E92</f>
        <v>0</v>
      </c>
    </row>
    <row r="93" spans="1:16" s="1" customFormat="1" ht="15" customHeight="1" x14ac:dyDescent="0.25">
      <c r="A93" s="23">
        <v>10</v>
      </c>
      <c r="B93" s="47">
        <v>60701</v>
      </c>
      <c r="C93" s="19" t="s">
        <v>76</v>
      </c>
      <c r="D93" s="157"/>
      <c r="E93" s="68"/>
      <c r="F93" s="68"/>
      <c r="G93" s="68"/>
      <c r="H93" s="68"/>
      <c r="I93" s="68"/>
      <c r="J93" s="43"/>
      <c r="K93" s="21"/>
      <c r="L93" s="95"/>
      <c r="M93" s="96"/>
      <c r="N93" s="97"/>
      <c r="O93" s="96"/>
      <c r="P93" s="98"/>
    </row>
    <row r="94" spans="1:16" s="1" customFormat="1" ht="15" customHeight="1" x14ac:dyDescent="0.25">
      <c r="A94" s="23">
        <v>11</v>
      </c>
      <c r="B94" s="47">
        <v>60850</v>
      </c>
      <c r="C94" s="19" t="s">
        <v>77</v>
      </c>
      <c r="D94" s="157">
        <v>9</v>
      </c>
      <c r="E94" s="68"/>
      <c r="F94" s="68">
        <v>100</v>
      </c>
      <c r="G94" s="68"/>
      <c r="H94" s="68"/>
      <c r="I94" s="68"/>
      <c r="J94" s="370">
        <v>50.2</v>
      </c>
      <c r="K94" s="21"/>
      <c r="L94" s="95">
        <f>D94</f>
        <v>9</v>
      </c>
      <c r="M94" s="96">
        <f t="shared" si="4"/>
        <v>0</v>
      </c>
      <c r="N94" s="97">
        <f t="shared" si="6"/>
        <v>0</v>
      </c>
      <c r="O94" s="96">
        <f t="shared" si="7"/>
        <v>0</v>
      </c>
      <c r="P94" s="98">
        <f>E94</f>
        <v>0</v>
      </c>
    </row>
    <row r="95" spans="1:16" s="1" customFormat="1" ht="15" customHeight="1" x14ac:dyDescent="0.25">
      <c r="A95" s="23">
        <v>12</v>
      </c>
      <c r="B95" s="47">
        <v>60910</v>
      </c>
      <c r="C95" s="19" t="s">
        <v>78</v>
      </c>
      <c r="D95" s="157">
        <v>2</v>
      </c>
      <c r="E95" s="68"/>
      <c r="F95" s="68">
        <v>100</v>
      </c>
      <c r="G95" s="68"/>
      <c r="H95" s="68"/>
      <c r="I95" s="68"/>
      <c r="J95" s="370">
        <v>58.5</v>
      </c>
      <c r="K95" s="21"/>
      <c r="L95" s="95">
        <f>D95</f>
        <v>2</v>
      </c>
      <c r="M95" s="96">
        <f t="shared" si="4"/>
        <v>0</v>
      </c>
      <c r="N95" s="97">
        <f t="shared" si="6"/>
        <v>0</v>
      </c>
      <c r="O95" s="96">
        <f t="shared" si="7"/>
        <v>0</v>
      </c>
      <c r="P95" s="98">
        <f>E95</f>
        <v>0</v>
      </c>
    </row>
    <row r="96" spans="1:16" s="1" customFormat="1" ht="15" customHeight="1" x14ac:dyDescent="0.25">
      <c r="A96" s="23">
        <v>13</v>
      </c>
      <c r="B96" s="47">
        <v>60980</v>
      </c>
      <c r="C96" s="19" t="s">
        <v>79</v>
      </c>
      <c r="D96" s="157">
        <v>6</v>
      </c>
      <c r="E96" s="68"/>
      <c r="F96" s="68">
        <v>83.33</v>
      </c>
      <c r="G96" s="68">
        <v>16.670000000000002</v>
      </c>
      <c r="H96" s="68"/>
      <c r="I96" s="68"/>
      <c r="J96" s="370">
        <v>54</v>
      </c>
      <c r="K96" s="21"/>
      <c r="L96" s="95">
        <f>D96</f>
        <v>6</v>
      </c>
      <c r="M96" s="96">
        <f t="shared" si="4"/>
        <v>1.0002000000000002</v>
      </c>
      <c r="N96" s="97">
        <f t="shared" si="6"/>
        <v>16.670000000000002</v>
      </c>
      <c r="O96" s="96">
        <f t="shared" si="7"/>
        <v>0</v>
      </c>
      <c r="P96" s="98">
        <f>E96</f>
        <v>0</v>
      </c>
    </row>
    <row r="97" spans="1:16" s="1" customFormat="1" ht="15" customHeight="1" x14ac:dyDescent="0.25">
      <c r="A97" s="23">
        <v>14</v>
      </c>
      <c r="B97" s="47">
        <v>61080</v>
      </c>
      <c r="C97" s="19" t="s">
        <v>80</v>
      </c>
      <c r="D97" s="157">
        <v>10</v>
      </c>
      <c r="E97" s="68">
        <v>30</v>
      </c>
      <c r="F97" s="68">
        <v>70</v>
      </c>
      <c r="G97" s="68"/>
      <c r="H97" s="68"/>
      <c r="I97" s="68"/>
      <c r="J97" s="370">
        <v>39</v>
      </c>
      <c r="K97" s="21"/>
      <c r="L97" s="95">
        <f>D97</f>
        <v>10</v>
      </c>
      <c r="M97" s="96">
        <f t="shared" si="4"/>
        <v>0</v>
      </c>
      <c r="N97" s="97">
        <f t="shared" si="6"/>
        <v>0</v>
      </c>
      <c r="O97" s="96">
        <f t="shared" si="7"/>
        <v>3</v>
      </c>
      <c r="P97" s="98">
        <f>E97</f>
        <v>30</v>
      </c>
    </row>
    <row r="98" spans="1:16" s="1" customFormat="1" ht="15" customHeight="1" x14ac:dyDescent="0.25">
      <c r="A98" s="23">
        <v>15</v>
      </c>
      <c r="B98" s="47">
        <v>61150</v>
      </c>
      <c r="C98" s="19" t="s">
        <v>81</v>
      </c>
      <c r="D98" s="157">
        <v>17</v>
      </c>
      <c r="E98" s="68"/>
      <c r="F98" s="68">
        <v>100</v>
      </c>
      <c r="G98" s="68"/>
      <c r="H98" s="68"/>
      <c r="I98" s="68"/>
      <c r="J98" s="370">
        <v>50.8</v>
      </c>
      <c r="K98" s="21"/>
      <c r="L98" s="95">
        <f>D98</f>
        <v>17</v>
      </c>
      <c r="M98" s="96">
        <f t="shared" si="4"/>
        <v>0</v>
      </c>
      <c r="N98" s="97">
        <f t="shared" si="6"/>
        <v>0</v>
      </c>
      <c r="O98" s="96">
        <f t="shared" si="7"/>
        <v>0</v>
      </c>
      <c r="P98" s="98">
        <f>E98</f>
        <v>0</v>
      </c>
    </row>
    <row r="99" spans="1:16" s="1" customFormat="1" ht="15" customHeight="1" x14ac:dyDescent="0.25">
      <c r="A99" s="23">
        <v>16</v>
      </c>
      <c r="B99" s="47">
        <v>61210</v>
      </c>
      <c r="C99" s="19" t="s">
        <v>82</v>
      </c>
      <c r="D99" s="157">
        <v>3</v>
      </c>
      <c r="E99" s="68">
        <v>33.33</v>
      </c>
      <c r="F99" s="68">
        <v>66.67</v>
      </c>
      <c r="G99" s="68"/>
      <c r="H99" s="68"/>
      <c r="I99" s="68"/>
      <c r="J99" s="370">
        <v>41</v>
      </c>
      <c r="K99" s="21"/>
      <c r="L99" s="95">
        <f>D99</f>
        <v>3</v>
      </c>
      <c r="M99" s="96">
        <f t="shared" si="4"/>
        <v>0</v>
      </c>
      <c r="N99" s="97">
        <f t="shared" si="6"/>
        <v>0</v>
      </c>
      <c r="O99" s="96">
        <f t="shared" si="7"/>
        <v>0.9998999999999999</v>
      </c>
      <c r="P99" s="98">
        <f>E99</f>
        <v>33.33</v>
      </c>
    </row>
    <row r="100" spans="1:16" s="1" customFormat="1" ht="15" customHeight="1" x14ac:dyDescent="0.25">
      <c r="A100" s="23">
        <v>17</v>
      </c>
      <c r="B100" s="47">
        <v>61290</v>
      </c>
      <c r="C100" s="19" t="s">
        <v>83</v>
      </c>
      <c r="D100" s="157">
        <v>5</v>
      </c>
      <c r="E100" s="68"/>
      <c r="F100" s="68">
        <v>80</v>
      </c>
      <c r="G100" s="68">
        <v>20</v>
      </c>
      <c r="H100" s="68"/>
      <c r="I100" s="68"/>
      <c r="J100" s="370">
        <v>49</v>
      </c>
      <c r="K100" s="21"/>
      <c r="L100" s="95">
        <f>D100</f>
        <v>5</v>
      </c>
      <c r="M100" s="96">
        <f t="shared" si="4"/>
        <v>1</v>
      </c>
      <c r="N100" s="97">
        <f t="shared" si="6"/>
        <v>20</v>
      </c>
      <c r="O100" s="96">
        <f t="shared" si="7"/>
        <v>0</v>
      </c>
      <c r="P100" s="98">
        <f>E100</f>
        <v>0</v>
      </c>
    </row>
    <row r="101" spans="1:16" s="1" customFormat="1" ht="15" customHeight="1" x14ac:dyDescent="0.25">
      <c r="A101" s="23">
        <v>18</v>
      </c>
      <c r="B101" s="47">
        <v>61340</v>
      </c>
      <c r="C101" s="19" t="s">
        <v>84</v>
      </c>
      <c r="D101" s="157">
        <v>11</v>
      </c>
      <c r="E101" s="68"/>
      <c r="F101" s="68">
        <v>90.91</v>
      </c>
      <c r="G101" s="68"/>
      <c r="H101" s="68">
        <v>9.09</v>
      </c>
      <c r="I101" s="68"/>
      <c r="J101" s="370">
        <v>59</v>
      </c>
      <c r="K101" s="21"/>
      <c r="L101" s="95">
        <f>D101</f>
        <v>11</v>
      </c>
      <c r="M101" s="96">
        <f t="shared" si="4"/>
        <v>0.9998999999999999</v>
      </c>
      <c r="N101" s="97">
        <f t="shared" si="6"/>
        <v>9.09</v>
      </c>
      <c r="O101" s="96">
        <f t="shared" si="7"/>
        <v>0</v>
      </c>
      <c r="P101" s="98">
        <f>E101</f>
        <v>0</v>
      </c>
    </row>
    <row r="102" spans="1:16" s="1" customFormat="1" ht="15" customHeight="1" x14ac:dyDescent="0.25">
      <c r="A102" s="58">
        <v>19</v>
      </c>
      <c r="B102" s="47">
        <v>61390</v>
      </c>
      <c r="C102" s="19" t="s">
        <v>85</v>
      </c>
      <c r="D102" s="157">
        <v>5</v>
      </c>
      <c r="E102" s="68">
        <v>20</v>
      </c>
      <c r="F102" s="68">
        <v>80</v>
      </c>
      <c r="G102" s="68"/>
      <c r="H102" s="68"/>
      <c r="I102" s="68"/>
      <c r="J102" s="370">
        <v>40.799999999999997</v>
      </c>
      <c r="K102" s="21"/>
      <c r="L102" s="95">
        <f>D102</f>
        <v>5</v>
      </c>
      <c r="M102" s="96">
        <f t="shared" si="4"/>
        <v>0</v>
      </c>
      <c r="N102" s="97">
        <f t="shared" si="6"/>
        <v>0</v>
      </c>
      <c r="O102" s="96">
        <f t="shared" si="7"/>
        <v>1</v>
      </c>
      <c r="P102" s="98">
        <f>E102</f>
        <v>20</v>
      </c>
    </row>
    <row r="103" spans="1:16" s="1" customFormat="1" ht="15" customHeight="1" x14ac:dyDescent="0.25">
      <c r="A103" s="16">
        <v>20</v>
      </c>
      <c r="B103" s="47">
        <v>61410</v>
      </c>
      <c r="C103" s="19" t="s">
        <v>86</v>
      </c>
      <c r="D103" s="157">
        <v>8</v>
      </c>
      <c r="E103" s="68">
        <v>25</v>
      </c>
      <c r="F103" s="68">
        <v>62.5</v>
      </c>
      <c r="G103" s="68">
        <v>12.5</v>
      </c>
      <c r="H103" s="68"/>
      <c r="I103" s="68"/>
      <c r="J103" s="370">
        <v>43.4</v>
      </c>
      <c r="K103" s="21"/>
      <c r="L103" s="95">
        <f>D103</f>
        <v>8</v>
      </c>
      <c r="M103" s="96">
        <f t="shared" si="4"/>
        <v>1</v>
      </c>
      <c r="N103" s="97">
        <f t="shared" si="6"/>
        <v>12.5</v>
      </c>
      <c r="O103" s="96">
        <f t="shared" si="7"/>
        <v>2</v>
      </c>
      <c r="P103" s="98">
        <f>E103</f>
        <v>25</v>
      </c>
    </row>
    <row r="104" spans="1:16" s="1" customFormat="1" ht="15" customHeight="1" x14ac:dyDescent="0.25">
      <c r="A104" s="11">
        <v>21</v>
      </c>
      <c r="B104" s="47">
        <v>61430</v>
      </c>
      <c r="C104" s="19" t="s">
        <v>114</v>
      </c>
      <c r="D104" s="157">
        <v>32</v>
      </c>
      <c r="E104" s="68">
        <v>6.25</v>
      </c>
      <c r="F104" s="68">
        <v>68.75</v>
      </c>
      <c r="G104" s="68">
        <v>12.5</v>
      </c>
      <c r="H104" s="68">
        <v>12.5</v>
      </c>
      <c r="I104" s="68"/>
      <c r="J104" s="370">
        <v>58.7</v>
      </c>
      <c r="K104" s="21"/>
      <c r="L104" s="95">
        <f>D104</f>
        <v>32</v>
      </c>
      <c r="M104" s="96">
        <f t="shared" si="4"/>
        <v>8</v>
      </c>
      <c r="N104" s="97">
        <f t="shared" si="6"/>
        <v>25</v>
      </c>
      <c r="O104" s="96">
        <f t="shared" si="7"/>
        <v>2</v>
      </c>
      <c r="P104" s="98">
        <f>E104</f>
        <v>6.25</v>
      </c>
    </row>
    <row r="105" spans="1:16" s="1" customFormat="1" ht="15" customHeight="1" x14ac:dyDescent="0.25">
      <c r="A105" s="11">
        <v>22</v>
      </c>
      <c r="B105" s="47">
        <v>61440</v>
      </c>
      <c r="C105" s="19" t="s">
        <v>87</v>
      </c>
      <c r="D105" s="157">
        <v>12</v>
      </c>
      <c r="E105" s="68"/>
      <c r="F105" s="68">
        <v>91.67</v>
      </c>
      <c r="G105" s="68"/>
      <c r="H105" s="68">
        <v>8.33</v>
      </c>
      <c r="I105" s="68"/>
      <c r="J105" s="370">
        <v>56.3</v>
      </c>
      <c r="K105" s="21"/>
      <c r="L105" s="95">
        <f>D105</f>
        <v>12</v>
      </c>
      <c r="M105" s="96">
        <f t="shared" si="4"/>
        <v>0.99960000000000004</v>
      </c>
      <c r="N105" s="97">
        <f t="shared" si="6"/>
        <v>8.33</v>
      </c>
      <c r="O105" s="96">
        <f t="shared" si="7"/>
        <v>0</v>
      </c>
      <c r="P105" s="98">
        <f>E105</f>
        <v>0</v>
      </c>
    </row>
    <row r="106" spans="1:16" s="1" customFormat="1" ht="15" customHeight="1" x14ac:dyDescent="0.25">
      <c r="A106" s="11">
        <v>23</v>
      </c>
      <c r="B106" s="47">
        <v>61450</v>
      </c>
      <c r="C106" s="19" t="s">
        <v>115</v>
      </c>
      <c r="D106" s="157">
        <v>18</v>
      </c>
      <c r="E106" s="68">
        <v>5.56</v>
      </c>
      <c r="F106" s="68">
        <v>61.11</v>
      </c>
      <c r="G106" s="68">
        <v>22.22</v>
      </c>
      <c r="H106" s="68">
        <v>11.11</v>
      </c>
      <c r="I106" s="68"/>
      <c r="J106" s="370">
        <v>58.3</v>
      </c>
      <c r="K106" s="21"/>
      <c r="L106" s="95">
        <f>D106</f>
        <v>18</v>
      </c>
      <c r="M106" s="96">
        <f t="shared" si="4"/>
        <v>5.9993999999999996</v>
      </c>
      <c r="N106" s="97">
        <f t="shared" si="6"/>
        <v>33.33</v>
      </c>
      <c r="O106" s="96">
        <f t="shared" si="7"/>
        <v>1.0007999999999999</v>
      </c>
      <c r="P106" s="98">
        <f>E106</f>
        <v>5.56</v>
      </c>
    </row>
    <row r="107" spans="1:16" s="1" customFormat="1" ht="15" customHeight="1" x14ac:dyDescent="0.25">
      <c r="A107" s="11">
        <v>24</v>
      </c>
      <c r="B107" s="47">
        <v>61470</v>
      </c>
      <c r="C107" s="19" t="s">
        <v>88</v>
      </c>
      <c r="D107" s="157">
        <v>6</v>
      </c>
      <c r="E107" s="68"/>
      <c r="F107" s="68">
        <v>66.67</v>
      </c>
      <c r="G107" s="68"/>
      <c r="H107" s="68">
        <v>33.33</v>
      </c>
      <c r="I107" s="68"/>
      <c r="J107" s="370">
        <v>59</v>
      </c>
      <c r="K107" s="21"/>
      <c r="L107" s="95">
        <f>D107</f>
        <v>6</v>
      </c>
      <c r="M107" s="96">
        <f t="shared" si="4"/>
        <v>1.9997999999999998</v>
      </c>
      <c r="N107" s="97">
        <f t="shared" si="6"/>
        <v>33.33</v>
      </c>
      <c r="O107" s="96">
        <f t="shared" si="7"/>
        <v>0</v>
      </c>
      <c r="P107" s="98">
        <f>E107</f>
        <v>0</v>
      </c>
    </row>
    <row r="108" spans="1:16" s="1" customFormat="1" ht="15" customHeight="1" x14ac:dyDescent="0.25">
      <c r="A108" s="11">
        <v>25</v>
      </c>
      <c r="B108" s="47">
        <v>61490</v>
      </c>
      <c r="C108" s="19" t="s">
        <v>116</v>
      </c>
      <c r="D108" s="157">
        <v>26</v>
      </c>
      <c r="E108" s="68">
        <v>3.85</v>
      </c>
      <c r="F108" s="68">
        <v>53.84</v>
      </c>
      <c r="G108" s="68">
        <v>19.23</v>
      </c>
      <c r="H108" s="68">
        <v>23.08</v>
      </c>
      <c r="I108" s="68"/>
      <c r="J108" s="370">
        <v>63</v>
      </c>
      <c r="K108" s="21"/>
      <c r="L108" s="95">
        <f>D108</f>
        <v>26</v>
      </c>
      <c r="M108" s="96">
        <f t="shared" si="4"/>
        <v>11.000599999999999</v>
      </c>
      <c r="N108" s="97">
        <f t="shared" si="6"/>
        <v>42.31</v>
      </c>
      <c r="O108" s="96">
        <f t="shared" si="7"/>
        <v>1.0010000000000001</v>
      </c>
      <c r="P108" s="98">
        <f>E108</f>
        <v>3.85</v>
      </c>
    </row>
    <row r="109" spans="1:16" s="1" customFormat="1" ht="15" customHeight="1" x14ac:dyDescent="0.25">
      <c r="A109" s="11">
        <v>26</v>
      </c>
      <c r="B109" s="47">
        <v>61500</v>
      </c>
      <c r="C109" s="19" t="s">
        <v>117</v>
      </c>
      <c r="D109" s="157">
        <v>27</v>
      </c>
      <c r="E109" s="68">
        <v>3.7</v>
      </c>
      <c r="F109" s="68">
        <v>92.59</v>
      </c>
      <c r="G109" s="68">
        <v>3.7</v>
      </c>
      <c r="H109" s="68"/>
      <c r="I109" s="68"/>
      <c r="J109" s="370">
        <v>48</v>
      </c>
      <c r="K109" s="21"/>
      <c r="L109" s="95">
        <f>D109</f>
        <v>27</v>
      </c>
      <c r="M109" s="96">
        <f t="shared" si="4"/>
        <v>0.99900000000000011</v>
      </c>
      <c r="N109" s="97">
        <f t="shared" si="6"/>
        <v>3.7</v>
      </c>
      <c r="O109" s="96">
        <f t="shared" si="7"/>
        <v>0.99900000000000011</v>
      </c>
      <c r="P109" s="98">
        <f>E109</f>
        <v>3.7</v>
      </c>
    </row>
    <row r="110" spans="1:16" s="1" customFormat="1" ht="15" customHeight="1" x14ac:dyDescent="0.25">
      <c r="A110" s="11">
        <v>27</v>
      </c>
      <c r="B110" s="47">
        <v>61510</v>
      </c>
      <c r="C110" s="19" t="s">
        <v>89</v>
      </c>
      <c r="D110" s="157">
        <v>24</v>
      </c>
      <c r="E110" s="68"/>
      <c r="F110" s="68">
        <v>95.83</v>
      </c>
      <c r="G110" s="68">
        <v>4.17</v>
      </c>
      <c r="H110" s="68"/>
      <c r="I110" s="68"/>
      <c r="J110" s="374">
        <v>52</v>
      </c>
      <c r="K110" s="21"/>
      <c r="L110" s="95">
        <f>D110</f>
        <v>24</v>
      </c>
      <c r="M110" s="96">
        <f t="shared" si="4"/>
        <v>1.0007999999999999</v>
      </c>
      <c r="N110" s="97">
        <f t="shared" si="6"/>
        <v>4.17</v>
      </c>
      <c r="O110" s="96">
        <f t="shared" si="7"/>
        <v>0</v>
      </c>
      <c r="P110" s="98">
        <f>E110</f>
        <v>0</v>
      </c>
    </row>
    <row r="111" spans="1:16" s="1" customFormat="1" ht="15" customHeight="1" x14ac:dyDescent="0.25">
      <c r="A111" s="11">
        <v>28</v>
      </c>
      <c r="B111" s="49">
        <v>61520</v>
      </c>
      <c r="C111" s="22" t="s">
        <v>118</v>
      </c>
      <c r="D111" s="157">
        <v>14</v>
      </c>
      <c r="E111" s="68"/>
      <c r="F111" s="68">
        <v>64.290000000000006</v>
      </c>
      <c r="G111" s="68">
        <v>21.43</v>
      </c>
      <c r="H111" s="68">
        <v>14.29</v>
      </c>
      <c r="I111" s="68"/>
      <c r="J111" s="370">
        <v>67</v>
      </c>
      <c r="K111" s="21"/>
      <c r="L111" s="95">
        <f>D111</f>
        <v>14</v>
      </c>
      <c r="M111" s="96">
        <f t="shared" si="4"/>
        <v>5.0007999999999999</v>
      </c>
      <c r="N111" s="97">
        <f t="shared" si="6"/>
        <v>35.72</v>
      </c>
      <c r="O111" s="96">
        <f t="shared" si="7"/>
        <v>0</v>
      </c>
      <c r="P111" s="98">
        <f>E111</f>
        <v>0</v>
      </c>
    </row>
    <row r="112" spans="1:16" s="1" customFormat="1" ht="15" customHeight="1" x14ac:dyDescent="0.25">
      <c r="A112" s="15">
        <v>29</v>
      </c>
      <c r="B112" s="49">
        <v>61540</v>
      </c>
      <c r="C112" s="22" t="s">
        <v>119</v>
      </c>
      <c r="D112" s="167">
        <v>4</v>
      </c>
      <c r="E112" s="77"/>
      <c r="F112" s="77">
        <v>100</v>
      </c>
      <c r="G112" s="77"/>
      <c r="H112" s="77"/>
      <c r="I112" s="78"/>
      <c r="J112" s="373">
        <v>46.7</v>
      </c>
      <c r="K112" s="21"/>
      <c r="L112" s="95">
        <f>D112</f>
        <v>4</v>
      </c>
      <c r="M112" s="96">
        <f t="shared" si="4"/>
        <v>0</v>
      </c>
      <c r="N112" s="97">
        <f t="shared" si="6"/>
        <v>0</v>
      </c>
      <c r="O112" s="96">
        <f t="shared" si="7"/>
        <v>0</v>
      </c>
      <c r="P112" s="98">
        <f>E112</f>
        <v>0</v>
      </c>
    </row>
    <row r="113" spans="1:16" s="1" customFormat="1" ht="15" customHeight="1" x14ac:dyDescent="0.25">
      <c r="A113" s="15">
        <v>30</v>
      </c>
      <c r="B113" s="49">
        <v>61560</v>
      </c>
      <c r="C113" s="22" t="s">
        <v>121</v>
      </c>
      <c r="D113" s="157">
        <v>5</v>
      </c>
      <c r="E113" s="128">
        <v>20</v>
      </c>
      <c r="F113" s="128">
        <v>80</v>
      </c>
      <c r="G113" s="128"/>
      <c r="H113" s="127"/>
      <c r="I113" s="127"/>
      <c r="J113" s="373">
        <v>38.4</v>
      </c>
      <c r="K113" s="21"/>
      <c r="L113" s="95">
        <f>D113</f>
        <v>5</v>
      </c>
      <c r="M113" s="96">
        <f t="shared" si="4"/>
        <v>0</v>
      </c>
      <c r="N113" s="97">
        <f t="shared" si="6"/>
        <v>0</v>
      </c>
      <c r="O113" s="114">
        <f t="shared" si="7"/>
        <v>1</v>
      </c>
      <c r="P113" s="98">
        <f>E113</f>
        <v>20</v>
      </c>
    </row>
    <row r="114" spans="1:16" s="1" customFormat="1" ht="15" customHeight="1" thickBot="1" x14ac:dyDescent="0.3">
      <c r="A114" s="12">
        <v>31</v>
      </c>
      <c r="B114" s="49">
        <v>61570</v>
      </c>
      <c r="C114" s="22" t="s">
        <v>123</v>
      </c>
      <c r="D114" s="156"/>
      <c r="E114" s="129"/>
      <c r="F114" s="133"/>
      <c r="G114" s="133"/>
      <c r="H114" s="129"/>
      <c r="I114" s="83"/>
      <c r="J114" s="44"/>
      <c r="K114" s="21"/>
      <c r="L114" s="99"/>
      <c r="M114" s="100"/>
      <c r="N114" s="101"/>
      <c r="O114" s="100"/>
      <c r="P114" s="102"/>
    </row>
    <row r="115" spans="1:16" s="1" customFormat="1" ht="15" customHeight="1" thickBot="1" x14ac:dyDescent="0.3">
      <c r="A115" s="40"/>
      <c r="B115" s="55"/>
      <c r="C115" s="37" t="s">
        <v>107</v>
      </c>
      <c r="D115" s="74">
        <f>SUM(D116:D124)</f>
        <v>75</v>
      </c>
      <c r="E115" s="38">
        <v>16.414999999999999</v>
      </c>
      <c r="F115" s="38">
        <v>71.197499999999991</v>
      </c>
      <c r="G115" s="38">
        <v>4.415</v>
      </c>
      <c r="H115" s="38">
        <v>7.9737499999999999</v>
      </c>
      <c r="I115" s="38">
        <v>0</v>
      </c>
      <c r="J115" s="39">
        <f>AVERAGE(J116:J124)</f>
        <v>51.452500000000001</v>
      </c>
      <c r="K115" s="21"/>
      <c r="L115" s="109">
        <f>D115</f>
        <v>75</v>
      </c>
      <c r="M115" s="110">
        <f>SUM(M116:M124)</f>
        <v>12.001899999999999</v>
      </c>
      <c r="N115" s="111">
        <f t="shared" si="6"/>
        <v>12.38875</v>
      </c>
      <c r="O115" s="110">
        <f>SUM(O116:O124)</f>
        <v>8.001100000000001</v>
      </c>
      <c r="P115" s="112">
        <f>E115</f>
        <v>16.414999999999999</v>
      </c>
    </row>
    <row r="116" spans="1:16" s="1" customFormat="1" ht="15" customHeight="1" x14ac:dyDescent="0.25">
      <c r="A116" s="10">
        <v>1</v>
      </c>
      <c r="B116" s="48">
        <v>70020</v>
      </c>
      <c r="C116" s="13" t="s">
        <v>90</v>
      </c>
      <c r="D116" s="168">
        <v>6</v>
      </c>
      <c r="E116" s="75"/>
      <c r="F116" s="75">
        <v>83.33</v>
      </c>
      <c r="G116" s="75"/>
      <c r="H116" s="75">
        <v>16.670000000000002</v>
      </c>
      <c r="I116" s="75"/>
      <c r="J116" s="369">
        <v>63.67</v>
      </c>
      <c r="K116" s="21"/>
      <c r="L116" s="91">
        <f>D116</f>
        <v>6</v>
      </c>
      <c r="M116" s="92">
        <f t="shared" si="4"/>
        <v>1.0002000000000002</v>
      </c>
      <c r="N116" s="93">
        <f t="shared" si="6"/>
        <v>16.670000000000002</v>
      </c>
      <c r="O116" s="92">
        <f t="shared" ref="O116:O124" si="8">P116*L116/100</f>
        <v>0</v>
      </c>
      <c r="P116" s="94">
        <f>E116</f>
        <v>0</v>
      </c>
    </row>
    <row r="117" spans="1:16" s="1" customFormat="1" ht="15" customHeight="1" x14ac:dyDescent="0.25">
      <c r="A117" s="16">
        <v>2</v>
      </c>
      <c r="B117" s="47">
        <v>70110</v>
      </c>
      <c r="C117" s="19" t="s">
        <v>93</v>
      </c>
      <c r="D117" s="157">
        <v>12</v>
      </c>
      <c r="E117" s="68">
        <v>16.670000000000002</v>
      </c>
      <c r="F117" s="68">
        <v>75</v>
      </c>
      <c r="G117" s="68">
        <v>8.33</v>
      </c>
      <c r="H117" s="68"/>
      <c r="I117" s="68"/>
      <c r="J117" s="370">
        <v>52.08</v>
      </c>
      <c r="K117" s="21"/>
      <c r="L117" s="95">
        <f>D117</f>
        <v>12</v>
      </c>
      <c r="M117" s="96">
        <f t="shared" si="4"/>
        <v>0.99960000000000004</v>
      </c>
      <c r="N117" s="97">
        <f t="shared" si="6"/>
        <v>8.33</v>
      </c>
      <c r="O117" s="96">
        <f t="shared" si="8"/>
        <v>2.0004000000000004</v>
      </c>
      <c r="P117" s="98">
        <f>E117</f>
        <v>16.670000000000002</v>
      </c>
    </row>
    <row r="118" spans="1:16" s="1" customFormat="1" ht="15" customHeight="1" x14ac:dyDescent="0.25">
      <c r="A118" s="11">
        <v>3</v>
      </c>
      <c r="B118" s="47">
        <v>70021</v>
      </c>
      <c r="C118" s="19" t="s">
        <v>91</v>
      </c>
      <c r="D118" s="157">
        <v>18</v>
      </c>
      <c r="E118" s="68">
        <v>5.56</v>
      </c>
      <c r="F118" s="68">
        <v>83.33</v>
      </c>
      <c r="G118" s="68">
        <v>5.56</v>
      </c>
      <c r="H118" s="68">
        <v>5.56</v>
      </c>
      <c r="I118" s="68"/>
      <c r="J118" s="370">
        <v>54.78</v>
      </c>
      <c r="K118" s="21"/>
      <c r="L118" s="95">
        <f>D118</f>
        <v>18</v>
      </c>
      <c r="M118" s="96">
        <f t="shared" si="4"/>
        <v>2.0015999999999998</v>
      </c>
      <c r="N118" s="97">
        <f t="shared" si="6"/>
        <v>11.12</v>
      </c>
      <c r="O118" s="96">
        <f t="shared" si="8"/>
        <v>1.0007999999999999</v>
      </c>
      <c r="P118" s="98">
        <f>E118</f>
        <v>5.56</v>
      </c>
    </row>
    <row r="119" spans="1:16" s="1" customFormat="1" ht="15" customHeight="1" x14ac:dyDescent="0.25">
      <c r="A119" s="11">
        <v>4</v>
      </c>
      <c r="B119" s="47">
        <v>70040</v>
      </c>
      <c r="C119" s="19" t="s">
        <v>92</v>
      </c>
      <c r="D119" s="157">
        <v>6</v>
      </c>
      <c r="E119" s="68"/>
      <c r="F119" s="68">
        <v>100</v>
      </c>
      <c r="G119" s="68"/>
      <c r="H119" s="68"/>
      <c r="I119" s="68"/>
      <c r="J119" s="370">
        <v>49.83</v>
      </c>
      <c r="K119" s="21"/>
      <c r="L119" s="95">
        <f>D119</f>
        <v>6</v>
      </c>
      <c r="M119" s="96">
        <f t="shared" si="4"/>
        <v>0</v>
      </c>
      <c r="N119" s="97">
        <f t="shared" si="6"/>
        <v>0</v>
      </c>
      <c r="O119" s="96">
        <f t="shared" si="8"/>
        <v>0</v>
      </c>
      <c r="P119" s="98">
        <f>E119</f>
        <v>0</v>
      </c>
    </row>
    <row r="120" spans="1:16" s="1" customFormat="1" ht="15" customHeight="1" x14ac:dyDescent="0.25">
      <c r="A120" s="11">
        <v>5</v>
      </c>
      <c r="B120" s="47">
        <v>70100</v>
      </c>
      <c r="C120" s="19" t="s">
        <v>108</v>
      </c>
      <c r="D120" s="157">
        <v>11</v>
      </c>
      <c r="E120" s="68">
        <v>9.09</v>
      </c>
      <c r="F120" s="68">
        <v>63.64</v>
      </c>
      <c r="G120" s="68"/>
      <c r="H120" s="68">
        <v>27.27</v>
      </c>
      <c r="I120" s="68"/>
      <c r="J120" s="370">
        <v>58.82</v>
      </c>
      <c r="K120" s="21"/>
      <c r="L120" s="95">
        <f>D120</f>
        <v>11</v>
      </c>
      <c r="M120" s="96">
        <f t="shared" si="4"/>
        <v>2.9996999999999998</v>
      </c>
      <c r="N120" s="97">
        <f t="shared" si="6"/>
        <v>27.27</v>
      </c>
      <c r="O120" s="96">
        <f t="shared" si="8"/>
        <v>0.9998999999999999</v>
      </c>
      <c r="P120" s="98">
        <f>E120</f>
        <v>9.09</v>
      </c>
    </row>
    <row r="121" spans="1:16" s="1" customFormat="1" ht="15" customHeight="1" x14ac:dyDescent="0.25">
      <c r="A121" s="11">
        <v>6</v>
      </c>
      <c r="B121" s="47">
        <v>70270</v>
      </c>
      <c r="C121" s="19" t="s">
        <v>94</v>
      </c>
      <c r="D121" s="157">
        <v>2</v>
      </c>
      <c r="E121" s="68">
        <v>50</v>
      </c>
      <c r="F121" s="68">
        <v>50</v>
      </c>
      <c r="G121" s="68"/>
      <c r="H121" s="68"/>
      <c r="I121" s="68"/>
      <c r="J121" s="370">
        <v>35.5</v>
      </c>
      <c r="K121" s="21"/>
      <c r="L121" s="95">
        <f>D121</f>
        <v>2</v>
      </c>
      <c r="M121" s="96">
        <f t="shared" si="4"/>
        <v>0</v>
      </c>
      <c r="N121" s="97">
        <f t="shared" si="6"/>
        <v>0</v>
      </c>
      <c r="O121" s="96">
        <f t="shared" si="8"/>
        <v>1</v>
      </c>
      <c r="P121" s="98">
        <f>E121</f>
        <v>50</v>
      </c>
    </row>
    <row r="122" spans="1:16" s="1" customFormat="1" ht="15" customHeight="1" x14ac:dyDescent="0.25">
      <c r="A122" s="11">
        <v>7</v>
      </c>
      <c r="B122" s="47">
        <v>70510</v>
      </c>
      <c r="C122" s="19" t="s">
        <v>95</v>
      </c>
      <c r="D122" s="157"/>
      <c r="E122" s="68"/>
      <c r="F122" s="68"/>
      <c r="G122" s="68"/>
      <c r="H122" s="68"/>
      <c r="I122" s="68"/>
      <c r="J122" s="42"/>
      <c r="K122" s="21"/>
      <c r="L122" s="95"/>
      <c r="M122" s="96"/>
      <c r="N122" s="97"/>
      <c r="O122" s="96"/>
      <c r="P122" s="103"/>
    </row>
    <row r="123" spans="1:16" s="1" customFormat="1" ht="15" customHeight="1" x14ac:dyDescent="0.25">
      <c r="A123" s="15">
        <v>8</v>
      </c>
      <c r="B123" s="49">
        <v>10880</v>
      </c>
      <c r="C123" s="22" t="s">
        <v>120</v>
      </c>
      <c r="D123" s="157">
        <v>14</v>
      </c>
      <c r="E123" s="132"/>
      <c r="F123" s="132">
        <v>64.28</v>
      </c>
      <c r="G123" s="132">
        <v>21.43</v>
      </c>
      <c r="H123" s="132">
        <v>14.29</v>
      </c>
      <c r="I123" s="132"/>
      <c r="J123" s="373">
        <v>60.14</v>
      </c>
      <c r="K123" s="21"/>
      <c r="L123" s="95">
        <f>D123</f>
        <v>14</v>
      </c>
      <c r="M123" s="96">
        <f t="shared" si="4"/>
        <v>5.0007999999999999</v>
      </c>
      <c r="N123" s="97">
        <f t="shared" si="6"/>
        <v>35.72</v>
      </c>
      <c r="O123" s="96">
        <f t="shared" si="8"/>
        <v>0</v>
      </c>
      <c r="P123" s="98">
        <f>E123</f>
        <v>0</v>
      </c>
    </row>
    <row r="124" spans="1:16" s="1" customFormat="1" ht="15" customHeight="1" thickBot="1" x14ac:dyDescent="0.3">
      <c r="A124" s="12">
        <v>9</v>
      </c>
      <c r="B124" s="51">
        <v>10890</v>
      </c>
      <c r="C124" s="20" t="s">
        <v>122</v>
      </c>
      <c r="D124" s="158">
        <v>6</v>
      </c>
      <c r="E124" s="129">
        <v>50</v>
      </c>
      <c r="F124" s="129">
        <v>50</v>
      </c>
      <c r="G124" s="129"/>
      <c r="H124" s="129"/>
      <c r="I124" s="83"/>
      <c r="J124" s="372">
        <v>36.799999999999997</v>
      </c>
      <c r="K124" s="21"/>
      <c r="L124" s="104">
        <f>D124</f>
        <v>6</v>
      </c>
      <c r="M124" s="105">
        <f t="shared" si="4"/>
        <v>0</v>
      </c>
      <c r="N124" s="106">
        <f t="shared" si="6"/>
        <v>0</v>
      </c>
      <c r="O124" s="105">
        <f t="shared" si="8"/>
        <v>3</v>
      </c>
      <c r="P124" s="107">
        <f>E124</f>
        <v>50</v>
      </c>
    </row>
    <row r="125" spans="1:16" ht="15" customHeight="1" x14ac:dyDescent="0.25">
      <c r="A125" s="6"/>
      <c r="B125" s="6"/>
      <c r="C125" s="6"/>
      <c r="D125" s="417" t="s">
        <v>98</v>
      </c>
      <c r="E125" s="417"/>
      <c r="F125" s="417"/>
      <c r="G125" s="417"/>
      <c r="H125" s="417"/>
      <c r="I125" s="417"/>
      <c r="J125" s="56">
        <f>AVERAGE(J7,J9:J16,J18:J29,J31:J47,J49:J67,J69:J82,J84:J114,J116:J124)</f>
        <v>51.506666666666668</v>
      </c>
      <c r="K125" s="4"/>
      <c r="N125" s="108"/>
      <c r="O125" s="108"/>
      <c r="P125" s="108"/>
    </row>
    <row r="126" spans="1:16" ht="15" customHeight="1" x14ac:dyDescent="0.25">
      <c r="A126" s="6"/>
      <c r="B126" s="6"/>
      <c r="C126" s="6"/>
      <c r="D126" s="6"/>
      <c r="E126" s="7"/>
      <c r="F126" s="7"/>
      <c r="G126" s="7"/>
      <c r="H126" s="8"/>
      <c r="I126" s="8"/>
      <c r="J126" s="9"/>
      <c r="K126" s="4"/>
    </row>
  </sheetData>
  <mergeCells count="8">
    <mergeCell ref="J4:J5"/>
    <mergeCell ref="D125:I125"/>
    <mergeCell ref="C2:D2"/>
    <mergeCell ref="A4:A5"/>
    <mergeCell ref="B4:B5"/>
    <mergeCell ref="C4:C5"/>
    <mergeCell ref="D4:D5"/>
    <mergeCell ref="E4:I4"/>
  </mergeCells>
  <conditionalFormatting sqref="J6:J125">
    <cfRule type="cellIs" dxfId="101" priority="1" stopIfTrue="1" operator="equal">
      <formula>$J$125</formula>
    </cfRule>
    <cfRule type="containsBlanks" dxfId="100" priority="426" stopIfTrue="1">
      <formula>LEN(TRIM(J6))=0</formula>
    </cfRule>
    <cfRule type="cellIs" dxfId="99" priority="427" stopIfTrue="1" operator="lessThan">
      <formula>50</formula>
    </cfRule>
    <cfRule type="cellIs" dxfId="98" priority="428" stopIfTrue="1" operator="between">
      <formula>$J$125</formula>
      <formula>50</formula>
    </cfRule>
    <cfRule type="cellIs" dxfId="97" priority="429" stopIfTrue="1" operator="between">
      <formula>75</formula>
      <formula>$J$125</formula>
    </cfRule>
    <cfRule type="cellIs" dxfId="96" priority="439" stopIfTrue="1" operator="greaterThanOrEqual">
      <formula>75</formula>
    </cfRule>
  </conditionalFormatting>
  <conditionalFormatting sqref="O7:P124">
    <cfRule type="containsBlanks" dxfId="95" priority="10">
      <formula>LEN(TRIM(O7))=0</formula>
    </cfRule>
    <cfRule type="cellIs" dxfId="94" priority="11" operator="equal">
      <formula>10</formula>
    </cfRule>
    <cfRule type="cellIs" dxfId="93" priority="13" operator="equal">
      <formula>0</formula>
    </cfRule>
    <cfRule type="cellIs" dxfId="92" priority="15" operator="between">
      <formula>0.09</formula>
      <formula>10</formula>
    </cfRule>
    <cfRule type="cellIs" dxfId="91" priority="16" operator="greaterThanOrEqual">
      <formula>10</formula>
    </cfRule>
  </conditionalFormatting>
  <conditionalFormatting sqref="N7:N124">
    <cfRule type="containsBlanks" dxfId="90" priority="9">
      <formula>LEN(TRIM(N7))=0</formula>
    </cfRule>
    <cfRule type="cellIs" dxfId="89" priority="435" operator="lessThan">
      <formula>50</formula>
    </cfRule>
    <cfRule type="cellIs" dxfId="88" priority="436" operator="between">
      <formula>50</formula>
      <formula>50.004</formula>
    </cfRule>
    <cfRule type="cellIs" dxfId="87" priority="437" operator="between">
      <formula>50</formula>
      <formula>90</formula>
    </cfRule>
    <cfRule type="cellIs" dxfId="86" priority="438" operator="between">
      <formula>100</formula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Физика-11 2018-2021</vt:lpstr>
      <vt:lpstr>Физика-11 2018 расклад</vt:lpstr>
      <vt:lpstr>Физика-11 2019 расклад</vt:lpstr>
      <vt:lpstr>Физика-11 2020 расклад</vt:lpstr>
      <vt:lpstr>Физика-11 2021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User</cp:lastModifiedBy>
  <dcterms:created xsi:type="dcterms:W3CDTF">2017-12-19T03:05:30Z</dcterms:created>
  <dcterms:modified xsi:type="dcterms:W3CDTF">2022-03-25T07:49:38Z</dcterms:modified>
</cp:coreProperties>
</file>