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45" windowHeight="7890" tabRatio="734"/>
  </bookViews>
  <sheets>
    <sheet name="Немецкий-11 2020-2025" sheetId="11" r:id="rId1"/>
    <sheet name="Немецкий-11 2020 расклад" sheetId="10" r:id="rId2"/>
    <sheet name="Немецкий-11 2021 расклад" sheetId="9" r:id="rId3"/>
    <sheet name="Немецкий-11 2022 расклад" sheetId="14" r:id="rId4"/>
    <sheet name="Немецкий-11 2023 расклад" sheetId="15" r:id="rId5"/>
    <sheet name="немец. язык - 11 2024 расклад" sheetId="16" r:id="rId6"/>
    <sheet name="немец. язык - 11 2025 раскл" sheetId="17" r:id="rId7"/>
  </sheets>
  <externalReferences>
    <externalReference r:id="rId8"/>
  </externalReferences>
  <definedNames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I49" i="11" l="1"/>
  <c r="O49" i="11"/>
  <c r="U49" i="11"/>
  <c r="AA49" i="11"/>
  <c r="AG49" i="11"/>
  <c r="AG47" i="11"/>
  <c r="AA47" i="11"/>
  <c r="U47" i="11"/>
  <c r="O47" i="11"/>
  <c r="I47" i="11"/>
  <c r="AG6" i="11"/>
  <c r="AA6" i="11"/>
  <c r="U6" i="11"/>
  <c r="O6" i="11"/>
  <c r="I6" i="11"/>
  <c r="P6" i="17"/>
  <c r="N6" i="17"/>
  <c r="O6" i="17"/>
  <c r="M6" i="17"/>
  <c r="P7" i="17"/>
  <c r="N7" i="17"/>
  <c r="P8" i="17"/>
  <c r="N8" i="17"/>
  <c r="O8" i="17"/>
  <c r="M8" i="17"/>
  <c r="I6" i="17"/>
  <c r="H6" i="17"/>
  <c r="G6" i="17"/>
  <c r="F6" i="17"/>
  <c r="E6" i="17"/>
  <c r="D6" i="17"/>
  <c r="J6" i="17"/>
  <c r="J9" i="17"/>
  <c r="M7" i="17"/>
  <c r="L8" i="17"/>
  <c r="J7" i="17"/>
  <c r="I7" i="17"/>
  <c r="H7" i="17"/>
  <c r="G7" i="17"/>
  <c r="F7" i="17"/>
  <c r="E7" i="17"/>
  <c r="D7" i="17"/>
  <c r="L7" i="17" s="1"/>
  <c r="O7" i="17" l="1"/>
  <c r="L6" i="17"/>
  <c r="AF114" i="11"/>
  <c r="AF113" i="11"/>
  <c r="Z114" i="11"/>
  <c r="Z113" i="11"/>
  <c r="T114" i="11"/>
  <c r="T113" i="11"/>
  <c r="N114" i="11"/>
  <c r="N113" i="11"/>
  <c r="H114" i="11"/>
  <c r="H113" i="11"/>
  <c r="AF75" i="11"/>
  <c r="Z75" i="11"/>
  <c r="AF67" i="11"/>
  <c r="Z67" i="11"/>
  <c r="T75" i="11"/>
  <c r="T67" i="11"/>
  <c r="N75" i="11"/>
  <c r="H75" i="11"/>
  <c r="H67" i="11"/>
  <c r="N67" i="11"/>
  <c r="AF6" i="11"/>
  <c r="Z6" i="11"/>
  <c r="T6" i="11"/>
  <c r="N6" i="11"/>
  <c r="H6" i="11"/>
  <c r="O6" i="16"/>
  <c r="M6" i="16"/>
  <c r="M8" i="16"/>
  <c r="M10" i="16"/>
  <c r="N10" i="16"/>
  <c r="N9" i="16"/>
  <c r="N8" i="16"/>
  <c r="N7" i="16"/>
  <c r="O10" i="16"/>
  <c r="O8" i="16"/>
  <c r="N6" i="16"/>
  <c r="P6" i="16"/>
  <c r="P8" i="16"/>
  <c r="P10" i="16"/>
  <c r="F7" i="16"/>
  <c r="M9" i="16"/>
  <c r="M7" i="16"/>
  <c r="O9" i="16"/>
  <c r="O7" i="16"/>
  <c r="L10" i="16"/>
  <c r="P9" i="16"/>
  <c r="L9" i="16"/>
  <c r="L8" i="16"/>
  <c r="P7" i="16"/>
  <c r="L7" i="16"/>
  <c r="L6" i="16"/>
  <c r="J11" i="16"/>
  <c r="J9" i="16"/>
  <c r="I9" i="16"/>
  <c r="H9" i="16"/>
  <c r="G9" i="16"/>
  <c r="F9" i="16"/>
  <c r="E9" i="16"/>
  <c r="D9" i="16"/>
  <c r="J7" i="16"/>
  <c r="I7" i="16"/>
  <c r="H7" i="16"/>
  <c r="G7" i="16"/>
  <c r="E7" i="16"/>
  <c r="D7" i="16"/>
  <c r="I6" i="16"/>
  <c r="H6" i="16"/>
  <c r="G6" i="16"/>
  <c r="F6" i="16"/>
  <c r="E6" i="16"/>
  <c r="D6" i="16"/>
  <c r="G16" i="11" l="1"/>
  <c r="G67" i="11"/>
  <c r="M67" i="11"/>
  <c r="M18" i="11"/>
  <c r="M16" i="11"/>
  <c r="S18" i="11"/>
  <c r="S16" i="11"/>
  <c r="S70" i="11"/>
  <c r="S67" i="11"/>
  <c r="Y70" i="11"/>
  <c r="Y67" i="11"/>
  <c r="Y18" i="11"/>
  <c r="Y16" i="11"/>
  <c r="AE70" i="11"/>
  <c r="AE67" i="11"/>
  <c r="AE18" i="11"/>
  <c r="AE16" i="11"/>
  <c r="AE6" i="11"/>
  <c r="Y6" i="11"/>
  <c r="S6" i="11"/>
  <c r="M6" i="11"/>
  <c r="G6" i="11"/>
  <c r="P70" i="15"/>
  <c r="N70" i="15"/>
  <c r="L70" i="15"/>
  <c r="O70" i="15" s="1"/>
  <c r="J123" i="15"/>
  <c r="F67" i="15"/>
  <c r="G16" i="15"/>
  <c r="F16" i="15"/>
  <c r="H16" i="15"/>
  <c r="J16" i="15"/>
  <c r="L16" i="15"/>
  <c r="N16" i="15"/>
  <c r="M70" i="15" l="1"/>
  <c r="P113" i="15" l="1"/>
  <c r="O113" i="15"/>
  <c r="N113" i="15"/>
  <c r="M113" i="15"/>
  <c r="D113" i="15"/>
  <c r="L113" i="15" s="1"/>
  <c r="O82" i="15"/>
  <c r="P82" i="15"/>
  <c r="N82" i="15"/>
  <c r="D82" i="15"/>
  <c r="L82" i="15" s="1"/>
  <c r="P67" i="15"/>
  <c r="O67" i="15"/>
  <c r="N67" i="15"/>
  <c r="M67" i="15"/>
  <c r="D67" i="15"/>
  <c r="L67" i="15" s="1"/>
  <c r="O47" i="15"/>
  <c r="P47" i="15"/>
  <c r="N47" i="15"/>
  <c r="D47" i="15"/>
  <c r="L47" i="15" s="1"/>
  <c r="P29" i="15"/>
  <c r="O29" i="15"/>
  <c r="N29" i="15"/>
  <c r="M29" i="15"/>
  <c r="D29" i="15"/>
  <c r="L29" i="15" s="1"/>
  <c r="P18" i="15"/>
  <c r="N18" i="15"/>
  <c r="L18" i="15"/>
  <c r="O18" i="15" s="1"/>
  <c r="O16" i="15" s="1"/>
  <c r="O6" i="15" s="1"/>
  <c r="P16" i="15"/>
  <c r="D16" i="15"/>
  <c r="P7" i="15"/>
  <c r="O7" i="15"/>
  <c r="N7" i="15"/>
  <c r="M7" i="15"/>
  <c r="D7" i="15"/>
  <c r="L7" i="15" s="1"/>
  <c r="P6" i="15"/>
  <c r="H6" i="15"/>
  <c r="G6" i="15"/>
  <c r="F6" i="15"/>
  <c r="D6" i="15"/>
  <c r="L6" i="15" s="1"/>
  <c r="N6" i="15" l="1"/>
  <c r="M18" i="15"/>
  <c r="M16" i="15" s="1"/>
  <c r="M47" i="15"/>
  <c r="M82" i="15"/>
  <c r="AD18" i="11"/>
  <c r="AD16" i="11"/>
  <c r="AD48" i="11"/>
  <c r="AD47" i="11"/>
  <c r="AD86" i="11"/>
  <c r="AD82" i="11"/>
  <c r="X86" i="11"/>
  <c r="X82" i="11"/>
  <c r="X48" i="11"/>
  <c r="X47" i="11"/>
  <c r="X18" i="11"/>
  <c r="X16" i="11"/>
  <c r="AD6" i="11"/>
  <c r="X6" i="11"/>
  <c r="R86" i="11"/>
  <c r="R82" i="11"/>
  <c r="R48" i="11"/>
  <c r="R47" i="11"/>
  <c r="R18" i="11"/>
  <c r="R16" i="11"/>
  <c r="R6" i="11"/>
  <c r="L86" i="11"/>
  <c r="L82" i="11"/>
  <c r="L48" i="11"/>
  <c r="L47" i="11"/>
  <c r="L18" i="11"/>
  <c r="L16" i="11"/>
  <c r="L6" i="11"/>
  <c r="F86" i="11"/>
  <c r="F82" i="11"/>
  <c r="F48" i="11"/>
  <c r="F47" i="11"/>
  <c r="F18" i="11"/>
  <c r="F16" i="11"/>
  <c r="J123" i="14"/>
  <c r="P18" i="14"/>
  <c r="N18" i="14"/>
  <c r="L18" i="14"/>
  <c r="O18" i="14" s="1"/>
  <c r="P48" i="14"/>
  <c r="N48" i="14"/>
  <c r="L48" i="14"/>
  <c r="O48" i="14" s="1"/>
  <c r="P86" i="14"/>
  <c r="N86" i="14"/>
  <c r="L86" i="14"/>
  <c r="O86" i="14" s="1"/>
  <c r="F6" i="14"/>
  <c r="G6" i="14"/>
  <c r="H6" i="14"/>
  <c r="G82" i="14"/>
  <c r="F47" i="14"/>
  <c r="J47" i="14"/>
  <c r="H16" i="14"/>
  <c r="J16" i="14"/>
  <c r="M6" i="15" l="1"/>
  <c r="M18" i="14"/>
  <c r="M48" i="14"/>
  <c r="M86" i="14"/>
  <c r="P113" i="14" l="1"/>
  <c r="O113" i="14"/>
  <c r="N113" i="14"/>
  <c r="M113" i="14"/>
  <c r="D113" i="14"/>
  <c r="L113" i="14" s="1"/>
  <c r="O82" i="14"/>
  <c r="P82" i="14"/>
  <c r="J82" i="14"/>
  <c r="N82" i="14"/>
  <c r="D82" i="14"/>
  <c r="L82" i="14" s="1"/>
  <c r="P67" i="14"/>
  <c r="O67" i="14"/>
  <c r="N67" i="14"/>
  <c r="M67" i="14"/>
  <c r="D67" i="14"/>
  <c r="L67" i="14" s="1"/>
  <c r="P47" i="14"/>
  <c r="O47" i="14"/>
  <c r="N47" i="14"/>
  <c r="M47" i="14"/>
  <c r="D47" i="14"/>
  <c r="L47" i="14" s="1"/>
  <c r="P29" i="14"/>
  <c r="O29" i="14"/>
  <c r="N29" i="14"/>
  <c r="M29" i="14"/>
  <c r="D29" i="14"/>
  <c r="L29" i="14" s="1"/>
  <c r="P16" i="14"/>
  <c r="O16" i="14"/>
  <c r="N16" i="14"/>
  <c r="M16" i="14"/>
  <c r="D16" i="14"/>
  <c r="L16" i="14" s="1"/>
  <c r="P7" i="14"/>
  <c r="O7" i="14"/>
  <c r="O6" i="14" s="1"/>
  <c r="N7" i="14"/>
  <c r="M7" i="14"/>
  <c r="D7" i="14"/>
  <c r="P6" i="14"/>
  <c r="N6" i="14"/>
  <c r="A6" i="11"/>
  <c r="L7" i="14" l="1"/>
  <c r="D6" i="14"/>
  <c r="L6" i="14" s="1"/>
  <c r="F6" i="11" s="1"/>
  <c r="M82" i="14"/>
  <c r="M6" i="14" s="1"/>
  <c r="H6" i="10"/>
  <c r="P103" i="11" l="1"/>
  <c r="P101" i="11"/>
  <c r="P82" i="11"/>
  <c r="J103" i="11"/>
  <c r="J101" i="11"/>
  <c r="J82" i="11"/>
  <c r="H17" i="10"/>
  <c r="N17" i="10" s="1"/>
  <c r="J17" i="10"/>
  <c r="N19" i="10"/>
  <c r="P18" i="11" s="1"/>
  <c r="N69" i="10"/>
  <c r="P68" i="11" s="1"/>
  <c r="N105" i="10"/>
  <c r="N103" i="10"/>
  <c r="G68" i="10"/>
  <c r="G6" i="10" s="1"/>
  <c r="N6" i="10" s="1"/>
  <c r="J68" i="10"/>
  <c r="F83" i="10"/>
  <c r="F6" i="10" s="1"/>
  <c r="H83" i="9"/>
  <c r="N6" i="9" l="1"/>
  <c r="Q6" i="11" s="1"/>
  <c r="N115" i="10"/>
  <c r="N83" i="10"/>
  <c r="N68" i="10"/>
  <c r="P67" i="11" s="1"/>
  <c r="N48" i="10"/>
  <c r="N30" i="10"/>
  <c r="P16" i="11"/>
  <c r="N8" i="10"/>
  <c r="P6" i="11"/>
  <c r="N106" i="9" l="1"/>
  <c r="Q104" i="11" s="1"/>
  <c r="J125" i="9"/>
  <c r="D30" i="9"/>
  <c r="D17" i="9"/>
  <c r="D8" i="9"/>
  <c r="P105" i="10"/>
  <c r="AB103" i="11" s="1"/>
  <c r="P103" i="10"/>
  <c r="AB101" i="11" s="1"/>
  <c r="P19" i="10"/>
  <c r="AB18" i="11" s="1"/>
  <c r="J125" i="10"/>
  <c r="L105" i="10"/>
  <c r="D103" i="11" s="1"/>
  <c r="L103" i="10"/>
  <c r="D101" i="11" s="1"/>
  <c r="L19" i="10"/>
  <c r="D18" i="11" s="1"/>
  <c r="D17" i="10"/>
  <c r="D8" i="10"/>
  <c r="M19" i="10" l="1"/>
  <c r="J18" i="11" s="1"/>
  <c r="M105" i="10"/>
  <c r="O103" i="10"/>
  <c r="V101" i="11" s="1"/>
  <c r="O105" i="10"/>
  <c r="V103" i="11" s="1"/>
  <c r="M103" i="10"/>
  <c r="O19" i="10"/>
  <c r="V18" i="11" s="1"/>
  <c r="P115" i="10" l="1"/>
  <c r="D115" i="10"/>
  <c r="L115" i="10" s="1"/>
  <c r="P83" i="10"/>
  <c r="AB82" i="11" s="1"/>
  <c r="D83" i="10"/>
  <c r="L83" i="10" s="1"/>
  <c r="D82" i="11" s="1"/>
  <c r="P69" i="10"/>
  <c r="AB68" i="11" s="1"/>
  <c r="L69" i="10"/>
  <c r="D68" i="11" s="1"/>
  <c r="P68" i="10"/>
  <c r="AB67" i="11" s="1"/>
  <c r="D68" i="10"/>
  <c r="L68" i="10" s="1"/>
  <c r="D67" i="11" s="1"/>
  <c r="P48" i="10"/>
  <c r="D48" i="10"/>
  <c r="L48" i="10" s="1"/>
  <c r="P30" i="10"/>
  <c r="D30" i="10"/>
  <c r="L30" i="10" s="1"/>
  <c r="P17" i="10"/>
  <c r="AB16" i="11" s="1"/>
  <c r="L17" i="10"/>
  <c r="D16" i="11" s="1"/>
  <c r="P8" i="10"/>
  <c r="L8" i="10"/>
  <c r="P6" i="10"/>
  <c r="AB6" i="11" s="1"/>
  <c r="J83" i="10" l="1"/>
  <c r="M69" i="10"/>
  <c r="J68" i="11" s="1"/>
  <c r="O69" i="10"/>
  <c r="V68" i="11" s="1"/>
  <c r="D6" i="10"/>
  <c r="L6" i="10" s="1"/>
  <c r="D6" i="11" s="1"/>
  <c r="P106" i="9"/>
  <c r="AC104" i="11" s="1"/>
  <c r="L106" i="9"/>
  <c r="E104" i="11" s="1"/>
  <c r="P6" i="9"/>
  <c r="AC6" i="11" s="1"/>
  <c r="O48" i="10" l="1"/>
  <c r="M115" i="10"/>
  <c r="M8" i="10"/>
  <c r="M106" i="9"/>
  <c r="K104" i="11" s="1"/>
  <c r="O106" i="9"/>
  <c r="W104" i="11" s="1"/>
  <c r="O115" i="10"/>
  <c r="M48" i="10"/>
  <c r="M30" i="10"/>
  <c r="M17" i="10"/>
  <c r="J16" i="11" s="1"/>
  <c r="O17" i="10"/>
  <c r="V16" i="11" s="1"/>
  <c r="M68" i="10"/>
  <c r="J67" i="11" s="1"/>
  <c r="O8" i="10"/>
  <c r="O83" i="10"/>
  <c r="V82" i="11" s="1"/>
  <c r="M83" i="10"/>
  <c r="O68" i="10"/>
  <c r="V67" i="11" s="1"/>
  <c r="O30" i="10"/>
  <c r="M8" i="9" l="1"/>
  <c r="M115" i="9"/>
  <c r="M17" i="9"/>
  <c r="O17" i="9"/>
  <c r="M83" i="9"/>
  <c r="K82" i="11" s="1"/>
  <c r="M68" i="9"/>
  <c r="M48" i="9"/>
  <c r="M30" i="9"/>
  <c r="O8" i="9"/>
  <c r="O115" i="9"/>
  <c r="O68" i="9"/>
  <c r="O30" i="9"/>
  <c r="O83" i="9"/>
  <c r="W82" i="11" s="1"/>
  <c r="O48" i="9"/>
  <c r="O6" i="10"/>
  <c r="V6" i="11" s="1"/>
  <c r="M6" i="10"/>
  <c r="J6" i="11" s="1"/>
  <c r="M6" i="9" l="1"/>
  <c r="K6" i="11" s="1"/>
  <c r="O6" i="9"/>
  <c r="W6" i="11" s="1"/>
  <c r="N115" i="9"/>
  <c r="P115" i="9"/>
  <c r="N83" i="9"/>
  <c r="Q82" i="11" s="1"/>
  <c r="P83" i="9"/>
  <c r="AC82" i="11" s="1"/>
  <c r="N68" i="9"/>
  <c r="P68" i="9"/>
  <c r="N48" i="9"/>
  <c r="P48" i="9"/>
  <c r="P17" i="9"/>
  <c r="N30" i="9"/>
  <c r="P30" i="9"/>
  <c r="N17" i="9"/>
  <c r="N8" i="9"/>
  <c r="P8" i="9"/>
  <c r="J83" i="9" l="1"/>
  <c r="L8" i="9" l="1"/>
  <c r="D115" i="9"/>
  <c r="L115" i="9" s="1"/>
  <c r="D83" i="9"/>
  <c r="L83" i="9" s="1"/>
  <c r="E82" i="11" s="1"/>
  <c r="D68" i="9"/>
  <c r="L68" i="9" s="1"/>
  <c r="D48" i="9"/>
  <c r="L48" i="9" s="1"/>
  <c r="L30" i="9"/>
  <c r="L17" i="9"/>
  <c r="D6" i="9" l="1"/>
  <c r="L6" i="9" s="1"/>
  <c r="E6" i="11" s="1"/>
</calcChain>
</file>

<file path=xl/sharedStrings.xml><?xml version="1.0" encoding="utf-8"?>
<sst xmlns="http://schemas.openxmlformats.org/spreadsheetml/2006/main" count="738" uniqueCount="162">
  <si>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</si>
  <si>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</si>
  <si>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</si>
  <si>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</si>
  <si>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</si>
  <si>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</si>
  <si>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</si>
  <si>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</si>
  <si>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</si>
  <si>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</si>
  <si>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</si>
  <si>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</si>
  <si>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</si>
  <si>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</si>
  <si>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</si>
  <si>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</si>
  <si>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</si>
  <si>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</si>
  <si>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</si>
  <si>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</si>
  <si>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</si>
  <si>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</si>
  <si>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</si>
  <si>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</si>
  <si>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</si>
  <si>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</si>
  <si>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</si>
  <si>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</si>
  <si>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</si>
  <si>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</si>
  <si>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</si>
  <si>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</si>
  <si>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</si>
  <si>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</si>
  <si>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</si>
  <si>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</si>
  <si>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</si>
  <si>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</si>
  <si>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</si>
  <si>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</si>
  <si>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</si>
  <si>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</si>
  <si>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</si>
  <si>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</si>
  <si>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</si>
  <si>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</si>
  <si>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</si>
  <si>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</si>
  <si>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</si>
  <si>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</si>
  <si>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</si>
  <si>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</si>
  <si>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</si>
  <si>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</si>
  <si>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</si>
  <si>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</si>
  <si>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</si>
  <si>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</si>
  <si>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</si>
  <si>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</si>
  <si>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</si>
  <si>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</si>
  <si>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</si>
  <si>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</si>
  <si>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</si>
  <si>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</si>
  <si>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</si>
  <si>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</si>
  <si>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</si>
  <si>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</si>
  <si>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</si>
  <si>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</si>
  <si>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</si>
  <si>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</si>
  <si>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</si>
  <si>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</si>
  <si>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</si>
  <si>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</si>
  <si>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</si>
  <si>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</si>
  <si>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</si>
  <si>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</si>
  <si>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</si>
  <si>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</si>
  <si>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</si>
  <si>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</si>
  <si>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</si>
  <si>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</si>
  <si>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</si>
  <si>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</si>
  <si>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</si>
  <si>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</si>
  <si>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</si>
  <si>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</si>
  <si>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</si>
  <si>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</si>
  <si>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</si>
  <si>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</si>
  <si>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</si>
  <si>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</si>
  <si>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</si>
  <si>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</si>
  <si>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</si>
  <si>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</si>
  <si>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</si>
  <si>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</si>
  <si>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</si>
  <si>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</si>
  <si>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</si>
  <si>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</si>
  <si>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</si>
  <si>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</si>
  <si>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</si>
  <si>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</si>
  <si>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</si>
  <si>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</si>
  <si>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</si>
  <si>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</si>
  <si>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</si>
  <si>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</si>
  <si>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</si>
  <si>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</si>
  <si>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</si>
  <si>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</si>
  <si>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</si>
  <si>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менее 27</t>
  </si>
  <si>
    <t>80-99</t>
  </si>
  <si>
    <t>Сдали на 27% и ниже, чел.</t>
  </si>
  <si>
    <t>Сдали на 27% и ниже, %</t>
  </si>
  <si>
    <t>Полученные баллы, %</t>
  </si>
  <si>
    <t>Код КИАСУО</t>
  </si>
  <si>
    <t>Сумма (чел.)/Среднее значение по городу (%)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</si>
  <si>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</si>
  <si>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</si>
  <si>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</si>
  <si>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</si>
  <si>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</si>
  <si>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</si>
  <si>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</si>
  <si>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НЕМЕЦКИЙ ЯЗЫК, 11 класс</t>
  </si>
  <si>
    <t>68-79</t>
  </si>
  <si>
    <t>27-67</t>
  </si>
  <si>
    <t>МАОУ СШ № 158 "Грани"</t>
  </si>
  <si>
    <t>МАОУ СШ № 157</t>
  </si>
  <si>
    <t>МАОУ СШ № 156</t>
  </si>
  <si>
    <t>МАОУ СШ № 154</t>
  </si>
  <si>
    <t>МАОУ СШ № 144</t>
  </si>
  <si>
    <t>МАОУ СШ № 141</t>
  </si>
  <si>
    <t>МАОУ СШ № 121</t>
  </si>
  <si>
    <t>МАОУ СШ № 108</t>
  </si>
  <si>
    <t>МАОУ СШ № 115</t>
  </si>
  <si>
    <t>МАОУ СШ № 1</t>
  </si>
  <si>
    <t>Немецкий язык 11 кл.</t>
  </si>
  <si>
    <t>Код ОУ            (по КИАСУО)</t>
  </si>
  <si>
    <t>ниже 22</t>
  </si>
  <si>
    <t>22-67</t>
  </si>
  <si>
    <t>МАОУ СШ № 45</t>
  </si>
  <si>
    <t>Гимназия № 2</t>
  </si>
  <si>
    <t>Расчетное среднее значение:</t>
  </si>
  <si>
    <t>Получено баллов, %</t>
  </si>
  <si>
    <r>
      <t xml:space="preserve">МБОУ </t>
    </r>
    <r>
      <rPr>
        <u/>
        <sz val="11"/>
        <color theme="1"/>
        <rFont val="Calibri"/>
        <family val="2"/>
        <charset val="204"/>
        <scheme val="minor"/>
      </rPr>
      <t>Г</t>
    </r>
    <r>
      <rPr>
        <sz val="11"/>
        <color theme="1"/>
        <rFont val="Calibri"/>
        <family val="2"/>
        <charset val="204"/>
        <scheme val="minor"/>
      </rPr>
      <t xml:space="preserve">имназия </t>
    </r>
    <r>
      <rPr>
        <sz val="11"/>
        <color theme="1"/>
        <rFont val="Calibri"/>
        <family val="2"/>
        <charset val="204"/>
        <scheme val="minor"/>
      </rPr>
      <t xml:space="preserve"> 3</t>
    </r>
  </si>
  <si>
    <t>Получено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</si>
</sst>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General"/>
    <numFmt numFmtId="167" formatCode="0.000"/>
    <numFmt numFmtId="168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0"/>
        <bgColor rgb="FF000000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28">
    <xf numFmtId="0" fontId="0" fillId="0" borderId="0"/>
    <xf numFmtId="0" fontId="8" fillId="0" borderId="0"/>
    <xf numFmtId="0" fontId="1" fillId="0" borderId="0"/>
    <xf numFmtId="0" fontId="9" fillId="0" borderId="0"/>
    <xf numFmtId="166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6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10" fillId="0" borderId="0" applyBorder="0" applyProtection="0"/>
    <xf numFmtId="0" fontId="10" fillId="0" borderId="0"/>
    <xf numFmtId="0" fontId="10" fillId="0" borderId="0"/>
    <xf numFmtId="166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517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2" fontId="4" fillId="6" borderId="21" xfId="0" applyNumberFormat="1" applyFont="1" applyFill="1" applyBorder="1" applyAlignment="1">
      <alignment horizontal="right" wrapText="1"/>
    </xf>
    <xf numFmtId="0" fontId="2" fillId="0" borderId="0" xfId="0" applyFont="1" applyBorder="1" applyAlignment="1"/>
    <xf numFmtId="167" fontId="0" fillId="0" borderId="0" xfId="0" applyNumberFormat="1" applyAlignment="1"/>
    <xf numFmtId="167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9" borderId="7" xfId="0" applyNumberFormat="1" applyFill="1" applyBorder="1"/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2" fontId="10" fillId="0" borderId="40" xfId="8" applyNumberFormat="1" applyBorder="1"/>
    <xf numFmtId="0" fontId="10" fillId="0" borderId="44" xfId="8" applyBorder="1"/>
    <xf numFmtId="2" fontId="10" fillId="0" borderId="41" xfId="8" applyNumberFormat="1" applyBorder="1"/>
    <xf numFmtId="2" fontId="10" fillId="0" borderId="45" xfId="8" applyNumberFormat="1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0" fontId="10" fillId="0" borderId="43" xfId="8" applyBorder="1"/>
    <xf numFmtId="2" fontId="10" fillId="0" borderId="43" xfId="8" applyNumberFormat="1" applyBorder="1"/>
    <xf numFmtId="3" fontId="0" fillId="2" borderId="12" xfId="0" applyNumberFormat="1" applyFill="1" applyBorder="1"/>
    <xf numFmtId="2" fontId="4" fillId="2" borderId="27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2" fontId="1" fillId="2" borderId="7" xfId="2" applyNumberFormat="1" applyFont="1" applyFill="1" applyBorder="1" applyAlignment="1">
      <alignment horizontal="right"/>
    </xf>
    <xf numFmtId="0" fontId="13" fillId="0" borderId="34" xfId="10" applyBorder="1"/>
    <xf numFmtId="2" fontId="1" fillId="2" borderId="11" xfId="2" applyNumberFormat="1" applyFont="1" applyFill="1" applyBorder="1" applyAlignment="1">
      <alignment horizontal="right" vertical="center"/>
    </xf>
    <xf numFmtId="0" fontId="13" fillId="0" borderId="34" xfId="10" applyBorder="1"/>
    <xf numFmtId="2" fontId="1" fillId="2" borderId="12" xfId="2" applyNumberFormat="1" applyFont="1" applyFill="1" applyBorder="1" applyAlignment="1">
      <alignment horizontal="right" vertical="center"/>
    </xf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3" fillId="0" borderId="0" xfId="10" applyNumberFormat="1" applyBorder="1"/>
    <xf numFmtId="2" fontId="11" fillId="0" borderId="50" xfId="0" applyNumberFormat="1" applyFont="1" applyBorder="1" applyAlignment="1">
      <alignment horizontal="center"/>
    </xf>
    <xf numFmtId="0" fontId="7" fillId="0" borderId="11" xfId="0" applyFont="1" applyBorder="1"/>
    <xf numFmtId="0" fontId="3" fillId="0" borderId="1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0" fontId="7" fillId="0" borderId="7" xfId="0" applyFont="1" applyBorder="1"/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0" fillId="2" borderId="21" xfId="0" applyNumberFormat="1" applyFill="1" applyBorder="1"/>
    <xf numFmtId="2" fontId="13" fillId="0" borderId="54" xfId="10" applyNumberFormat="1" applyBorder="1"/>
    <xf numFmtId="0" fontId="7" fillId="0" borderId="0" xfId="0" applyFont="1" applyFill="1"/>
    <xf numFmtId="0" fontId="7" fillId="11" borderId="0" xfId="0" applyFont="1" applyFill="1"/>
    <xf numFmtId="0" fontId="2" fillId="0" borderId="55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0" fontId="4" fillId="3" borderId="59" xfId="0" applyFont="1" applyFill="1" applyBorder="1" applyAlignment="1">
      <alignment wrapText="1"/>
    </xf>
    <xf numFmtId="0" fontId="4" fillId="3" borderId="60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7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60" xfId="0" applyNumberFormat="1" applyBorder="1" applyAlignment="1">
      <alignment horizontal="center"/>
    </xf>
    <xf numFmtId="0" fontId="7" fillId="12" borderId="0" xfId="0" applyFont="1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7" fontId="0" fillId="0" borderId="0" xfId="0" applyNumberFormat="1" applyAlignment="1"/>
    <xf numFmtId="167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7" fillId="0" borderId="0" xfId="0" applyFont="1"/>
    <xf numFmtId="2" fontId="1" fillId="0" borderId="65" xfId="13" applyNumberFormat="1" applyFont="1" applyBorder="1" applyAlignment="1">
      <alignment horizontal="right" vertical="center"/>
    </xf>
    <xf numFmtId="2" fontId="3" fillId="2" borderId="31" xfId="0" applyNumberFormat="1" applyFont="1" applyFill="1" applyBorder="1" applyAlignment="1">
      <alignment horizontal="left" vertical="center" wrapText="1"/>
    </xf>
    <xf numFmtId="2" fontId="1" fillId="0" borderId="58" xfId="13" applyNumberFormat="1" applyFont="1" applyBorder="1" applyAlignment="1">
      <alignment horizontal="right" vertical="center"/>
    </xf>
    <xf numFmtId="2" fontId="1" fillId="0" borderId="53" xfId="13" applyNumberFormat="1" applyFont="1" applyFill="1" applyBorder="1" applyAlignment="1">
      <alignment horizontal="right" vertical="center"/>
    </xf>
    <xf numFmtId="2" fontId="1" fillId="0" borderId="61" xfId="13" applyNumberFormat="1" applyFont="1" applyBorder="1" applyAlignment="1">
      <alignment horizontal="right" vertical="center"/>
    </xf>
    <xf numFmtId="2" fontId="12" fillId="0" borderId="66" xfId="7" applyNumberFormat="1" applyBorder="1"/>
    <xf numFmtId="2" fontId="12" fillId="0" borderId="67" xfId="7" applyNumberFormat="1" applyBorder="1"/>
    <xf numFmtId="0" fontId="3" fillId="0" borderId="62" xfId="0" applyFont="1" applyBorder="1" applyAlignment="1">
      <alignment horizontal="center" vertical="center" wrapText="1"/>
    </xf>
    <xf numFmtId="2" fontId="1" fillId="0" borderId="56" xfId="13" applyNumberFormat="1" applyFont="1" applyBorder="1" applyAlignment="1">
      <alignment horizontal="right" vertical="center"/>
    </xf>
    <xf numFmtId="2" fontId="12" fillId="0" borderId="68" xfId="7" applyNumberFormat="1" applyBorder="1"/>
    <xf numFmtId="2" fontId="12" fillId="0" borderId="54" xfId="7" applyNumberFormat="1" applyBorder="1"/>
    <xf numFmtId="0" fontId="2" fillId="0" borderId="32" xfId="0" applyFon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4" fontId="2" fillId="0" borderId="29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2" fontId="11" fillId="0" borderId="30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left"/>
    </xf>
    <xf numFmtId="2" fontId="2" fillId="0" borderId="29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9" xfId="0" applyFont="1" applyFill="1" applyBorder="1" applyAlignment="1">
      <alignment wrapText="1"/>
    </xf>
    <xf numFmtId="2" fontId="2" fillId="2" borderId="29" xfId="0" applyNumberFormat="1" applyFont="1" applyFill="1" applyBorder="1" applyAlignment="1">
      <alignment horizontal="left"/>
    </xf>
    <xf numFmtId="2" fontId="0" fillId="2" borderId="12" xfId="0" applyNumberFormat="1" applyFill="1" applyBorder="1"/>
    <xf numFmtId="2" fontId="0" fillId="2" borderId="11" xfId="0" applyNumberFormat="1" applyFill="1" applyBorder="1"/>
    <xf numFmtId="0" fontId="2" fillId="0" borderId="32" xfId="0" applyFont="1" applyBorder="1" applyAlignment="1">
      <alignment horizontal="center"/>
    </xf>
    <xf numFmtId="2" fontId="2" fillId="0" borderId="32" xfId="0" applyNumberFormat="1" applyFont="1" applyBorder="1" applyAlignment="1">
      <alignment horizontal="left"/>
    </xf>
    <xf numFmtId="2" fontId="0" fillId="0" borderId="57" xfId="0" applyNumberFormat="1" applyBorder="1" applyAlignment="1"/>
    <xf numFmtId="2" fontId="0" fillId="0" borderId="52" xfId="0" applyNumberFormat="1" applyBorder="1" applyAlignment="1"/>
    <xf numFmtId="2" fontId="0" fillId="0" borderId="59" xfId="0" applyNumberFormat="1" applyBorder="1" applyAlignment="1"/>
    <xf numFmtId="2" fontId="0" fillId="0" borderId="60" xfId="0" applyNumberFormat="1" applyBorder="1" applyAlignment="1"/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2" fillId="0" borderId="50" xfId="0" applyFont="1" applyBorder="1" applyAlignment="1">
      <alignment horizontal="center" vertical="center" wrapText="1"/>
    </xf>
    <xf numFmtId="0" fontId="8" fillId="0" borderId="0" xfId="1"/>
    <xf numFmtId="0" fontId="1" fillId="0" borderId="0" xfId="1" applyFont="1"/>
    <xf numFmtId="0" fontId="14" fillId="0" borderId="0" xfId="1" applyFont="1" applyAlignment="1"/>
    <xf numFmtId="0" fontId="2" fillId="0" borderId="0" xfId="1" applyFont="1" applyAlignment="1">
      <alignment horizontal="center"/>
    </xf>
    <xf numFmtId="0" fontId="15" fillId="0" borderId="0" xfId="1" applyFont="1"/>
    <xf numFmtId="0" fontId="2" fillId="0" borderId="33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2" fontId="11" fillId="2" borderId="30" xfId="1" applyNumberFormat="1" applyFont="1" applyFill="1" applyBorder="1" applyAlignment="1">
      <alignment horizontal="center" vertical="center" wrapText="1"/>
    </xf>
    <xf numFmtId="0" fontId="2" fillId="0" borderId="29" xfId="1" applyFont="1" applyBorder="1" applyAlignment="1">
      <alignment horizontal="left" vertical="center" wrapText="1"/>
    </xf>
    <xf numFmtId="168" fontId="2" fillId="2" borderId="30" xfId="1" applyNumberFormat="1" applyFont="1" applyFill="1" applyBorder="1" applyAlignment="1">
      <alignment horizontal="left"/>
    </xf>
    <xf numFmtId="0" fontId="1" fillId="0" borderId="28" xfId="1" applyFont="1" applyBorder="1" applyAlignment="1">
      <alignment horizontal="right" vertical="center"/>
    </xf>
    <xf numFmtId="0" fontId="1" fillId="0" borderId="32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left" vertical="center" wrapText="1"/>
    </xf>
    <xf numFmtId="0" fontId="1" fillId="0" borderId="29" xfId="1" applyFont="1" applyBorder="1" applyAlignment="1">
      <alignment horizontal="right" vertical="center" wrapText="1"/>
    </xf>
    <xf numFmtId="2" fontId="1" fillId="2" borderId="30" xfId="1" applyNumberFormat="1" applyFont="1" applyFill="1" applyBorder="1" applyAlignment="1">
      <alignment horizontal="right" vertical="center" wrapText="1"/>
    </xf>
    <xf numFmtId="2" fontId="2" fillId="2" borderId="30" xfId="1" applyNumberFormat="1" applyFont="1" applyFill="1" applyBorder="1" applyAlignment="1">
      <alignment horizontal="left" vertical="center" wrapText="1"/>
    </xf>
    <xf numFmtId="0" fontId="1" fillId="0" borderId="63" xfId="1" applyFont="1" applyBorder="1" applyAlignment="1">
      <alignment horizontal="right" vertical="center"/>
    </xf>
    <xf numFmtId="0" fontId="1" fillId="0" borderId="63" xfId="1" applyFont="1" applyBorder="1" applyAlignment="1">
      <alignment horizontal="center" vertical="center" wrapText="1"/>
    </xf>
    <xf numFmtId="2" fontId="16" fillId="2" borderId="11" xfId="1" applyNumberFormat="1" applyFont="1" applyFill="1" applyBorder="1"/>
    <xf numFmtId="3" fontId="2" fillId="0" borderId="1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2" fontId="2" fillId="2" borderId="2" xfId="0" applyNumberFormat="1" applyFont="1" applyFill="1" applyBorder="1" applyAlignment="1">
      <alignment horizontal="left"/>
    </xf>
    <xf numFmtId="2" fontId="2" fillId="0" borderId="16" xfId="0" applyNumberFormat="1" applyFont="1" applyBorder="1" applyAlignment="1">
      <alignment horizontal="left"/>
    </xf>
    <xf numFmtId="0" fontId="8" fillId="0" borderId="1" xfId="1" applyBorder="1"/>
    <xf numFmtId="0" fontId="8" fillId="0" borderId="2" xfId="1" applyBorder="1"/>
    <xf numFmtId="0" fontId="8" fillId="0" borderId="8" xfId="1" applyBorder="1"/>
    <xf numFmtId="0" fontId="8" fillId="0" borderId="9" xfId="1" applyBorder="1"/>
    <xf numFmtId="0" fontId="2" fillId="0" borderId="28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2" fontId="8" fillId="0" borderId="2" xfId="1" applyNumberFormat="1" applyBorder="1"/>
    <xf numFmtId="2" fontId="2" fillId="0" borderId="29" xfId="1" applyNumberFormat="1" applyFont="1" applyBorder="1" applyAlignment="1">
      <alignment horizontal="left"/>
    </xf>
    <xf numFmtId="2" fontId="8" fillId="0" borderId="9" xfId="1" applyNumberFormat="1" applyBorder="1"/>
    <xf numFmtId="2" fontId="8" fillId="0" borderId="16" xfId="1" applyNumberFormat="1" applyBorder="1"/>
    <xf numFmtId="2" fontId="2" fillId="0" borderId="30" xfId="1" applyNumberFormat="1" applyFont="1" applyBorder="1" applyAlignment="1">
      <alignment horizontal="left"/>
    </xf>
    <xf numFmtId="2" fontId="8" fillId="0" borderId="27" xfId="1" applyNumberFormat="1" applyBorder="1"/>
    <xf numFmtId="1" fontId="8" fillId="0" borderId="9" xfId="1" applyNumberFormat="1" applyBorder="1"/>
    <xf numFmtId="1" fontId="8" fillId="0" borderId="2" xfId="1" applyNumberFormat="1" applyBorder="1"/>
    <xf numFmtId="2" fontId="11" fillId="0" borderId="29" xfId="1" applyNumberFormat="1" applyFont="1" applyBorder="1" applyAlignment="1">
      <alignment horizontal="center" vertical="center" wrapText="1"/>
    </xf>
    <xf numFmtId="2" fontId="11" fillId="0" borderId="29" xfId="1" applyNumberFormat="1" applyFont="1" applyBorder="1" applyAlignment="1">
      <alignment horizontal="center" vertical="center"/>
    </xf>
    <xf numFmtId="2" fontId="2" fillId="0" borderId="29" xfId="1" applyNumberFormat="1" applyFont="1" applyBorder="1" applyAlignment="1">
      <alignment horizontal="left" vertical="center" wrapText="1"/>
    </xf>
    <xf numFmtId="2" fontId="2" fillId="0" borderId="29" xfId="1" applyNumberFormat="1" applyFont="1" applyBorder="1" applyAlignment="1">
      <alignment horizontal="left" vertical="center"/>
    </xf>
    <xf numFmtId="2" fontId="1" fillId="0" borderId="29" xfId="1" applyNumberFormat="1" applyFont="1" applyBorder="1" applyAlignment="1">
      <alignment horizontal="right" vertical="center" wrapText="1"/>
    </xf>
    <xf numFmtId="2" fontId="1" fillId="0" borderId="29" xfId="1" applyNumberFormat="1" applyFont="1" applyBorder="1" applyAlignment="1">
      <alignment horizontal="right" vertical="center"/>
    </xf>
    <xf numFmtId="4" fontId="11" fillId="0" borderId="28" xfId="0" applyNumberFormat="1" applyFont="1" applyBorder="1" applyAlignment="1">
      <alignment horizontal="center"/>
    </xf>
    <xf numFmtId="0" fontId="7" fillId="13" borderId="0" xfId="0" applyFont="1" applyFill="1"/>
    <xf numFmtId="2" fontId="0" fillId="0" borderId="57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2" fontId="0" fillId="0" borderId="60" xfId="0" applyNumberFormat="1" applyBorder="1" applyAlignment="1">
      <alignment horizontal="center"/>
    </xf>
    <xf numFmtId="0" fontId="2" fillId="0" borderId="71" xfId="0" applyFont="1" applyBorder="1" applyAlignment="1">
      <alignment horizontal="center" vertical="center" wrapText="1"/>
    </xf>
    <xf numFmtId="2" fontId="11" fillId="0" borderId="32" xfId="0" applyNumberFormat="1" applyFont="1" applyBorder="1" applyAlignment="1">
      <alignment horizontal="center"/>
    </xf>
    <xf numFmtId="0" fontId="2" fillId="0" borderId="6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left" vertical="center" wrapText="1"/>
    </xf>
    <xf numFmtId="0" fontId="16" fillId="0" borderId="0" xfId="1" applyFont="1" applyAlignment="1">
      <alignment horizontal="right"/>
    </xf>
    <xf numFmtId="0" fontId="16" fillId="0" borderId="56" xfId="1" applyFont="1" applyBorder="1" applyAlignment="1">
      <alignment horizontal="right"/>
    </xf>
    <xf numFmtId="0" fontId="14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center"/>
    </xf>
    <xf numFmtId="3" fontId="2" fillId="0" borderId="50" xfId="0" applyNumberFormat="1" applyFont="1" applyBorder="1" applyAlignment="1">
      <alignment horizontal="left"/>
    </xf>
    <xf numFmtId="3" fontId="0" fillId="0" borderId="65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0" fillId="0" borderId="72" xfId="0" applyNumberFormat="1" applyBorder="1" applyAlignment="1">
      <alignment horizontal="center"/>
    </xf>
    <xf numFmtId="3" fontId="0" fillId="0" borderId="73" xfId="0" applyNumberFormat="1" applyBorder="1" applyAlignment="1">
      <alignment horizontal="center"/>
    </xf>
    <xf numFmtId="1" fontId="11" fillId="0" borderId="50" xfId="0" applyNumberFormat="1" applyFont="1" applyBorder="1" applyAlignment="1">
      <alignment horizontal="center"/>
    </xf>
    <xf numFmtId="1" fontId="2" fillId="0" borderId="50" xfId="0" applyNumberFormat="1" applyFont="1" applyBorder="1" applyAlignment="1">
      <alignment horizontal="left"/>
    </xf>
    <xf numFmtId="1" fontId="0" fillId="0" borderId="65" xfId="0" applyNumberFormat="1" applyBorder="1" applyAlignment="1">
      <alignment horizontal="center"/>
    </xf>
    <xf numFmtId="1" fontId="0" fillId="0" borderId="69" xfId="0" applyNumberFormat="1" applyBorder="1" applyAlignment="1">
      <alignment horizontal="center"/>
    </xf>
    <xf numFmtId="1" fontId="0" fillId="0" borderId="72" xfId="0" applyNumberFormat="1" applyBorder="1" applyAlignment="1">
      <alignment horizontal="center"/>
    </xf>
    <xf numFmtId="1" fontId="0" fillId="0" borderId="73" xfId="0" applyNumberFormat="1" applyBorder="1" applyAlignment="1">
      <alignment horizontal="center"/>
    </xf>
    <xf numFmtId="4" fontId="11" fillId="0" borderId="50" xfId="0" applyNumberFormat="1" applyFont="1" applyBorder="1" applyAlignment="1">
      <alignment horizontal="center"/>
    </xf>
    <xf numFmtId="4" fontId="2" fillId="0" borderId="50" xfId="0" applyNumberFormat="1" applyFont="1" applyBorder="1" applyAlignment="1">
      <alignment horizontal="left"/>
    </xf>
    <xf numFmtId="4" fontId="0" fillId="0" borderId="65" xfId="0" applyNumberFormat="1" applyBorder="1" applyAlignment="1">
      <alignment horizontal="center"/>
    </xf>
    <xf numFmtId="4" fontId="0" fillId="0" borderId="69" xfId="0" applyNumberFormat="1" applyBorder="1" applyAlignment="1">
      <alignment horizontal="center"/>
    </xf>
    <xf numFmtId="4" fontId="2" fillId="2" borderId="50" xfId="0" applyNumberFormat="1" applyFont="1" applyFill="1" applyBorder="1" applyAlignment="1">
      <alignment horizontal="left"/>
    </xf>
    <xf numFmtId="4" fontId="0" fillId="0" borderId="72" xfId="0" applyNumberFormat="1" applyBorder="1" applyAlignment="1">
      <alignment horizontal="center"/>
    </xf>
    <xf numFmtId="4" fontId="0" fillId="0" borderId="73" xfId="0" applyNumberForma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3" fontId="11" fillId="0" borderId="30" xfId="0" applyNumberFormat="1" applyFont="1" applyBorder="1" applyAlignment="1">
      <alignment horizontal="center"/>
    </xf>
    <xf numFmtId="3" fontId="2" fillId="0" borderId="30" xfId="0" applyNumberFormat="1" applyFont="1" applyBorder="1" applyAlignment="1">
      <alignment horizontal="left"/>
    </xf>
    <xf numFmtId="3" fontId="0" fillId="0" borderId="21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left"/>
    </xf>
    <xf numFmtId="4" fontId="0" fillId="0" borderId="2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4" fontId="2" fillId="2" borderId="30" xfId="0" applyNumberFormat="1" applyFont="1" applyFill="1" applyBorder="1" applyAlignment="1">
      <alignment horizontal="left"/>
    </xf>
    <xf numFmtId="4" fontId="0" fillId="0" borderId="2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1" fontId="11" fillId="0" borderId="0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1" fontId="11" fillId="0" borderId="18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8" fillId="0" borderId="30" xfId="1" applyNumberFormat="1" applyBorder="1"/>
    <xf numFmtId="1" fontId="8" fillId="0" borderId="29" xfId="1" applyNumberFormat="1" applyBorder="1"/>
    <xf numFmtId="2" fontId="2" fillId="2" borderId="30" xfId="1" applyNumberFormat="1" applyFont="1" applyFill="1" applyBorder="1" applyAlignment="1">
      <alignment horizontal="left"/>
    </xf>
    <xf numFmtId="2" fontId="8" fillId="0" borderId="29" xfId="1" applyNumberFormat="1" applyBorder="1"/>
    <xf numFmtId="0" fontId="1" fillId="0" borderId="32" xfId="1" applyFont="1" applyBorder="1" applyAlignment="1">
      <alignment horizontal="center" vertical="center" wrapText="1"/>
    </xf>
    <xf numFmtId="0" fontId="1" fillId="0" borderId="29" xfId="1" applyFont="1" applyBorder="1" applyAlignment="1">
      <alignment horizontal="left" vertical="center" wrapText="1"/>
    </xf>
    <xf numFmtId="0" fontId="8" fillId="0" borderId="0" xfId="1"/>
    <xf numFmtId="0" fontId="15" fillId="0" borderId="0" xfId="1" applyFont="1"/>
    <xf numFmtId="2" fontId="16" fillId="2" borderId="11" xfId="1" applyNumberFormat="1" applyFont="1" applyFill="1" applyBorder="1"/>
    <xf numFmtId="0" fontId="1" fillId="0" borderId="29" xfId="1" applyFont="1" applyBorder="1" applyAlignment="1">
      <alignment horizontal="right" vertical="center" wrapText="1"/>
    </xf>
    <xf numFmtId="1" fontId="1" fillId="0" borderId="29" xfId="1" applyNumberFormat="1" applyFont="1" applyBorder="1" applyAlignment="1">
      <alignment horizontal="right" vertical="center" wrapText="1"/>
    </xf>
    <xf numFmtId="1" fontId="1" fillId="0" borderId="29" xfId="1" applyNumberFormat="1" applyFont="1" applyBorder="1" applyAlignment="1">
      <alignment horizontal="right" vertical="center"/>
    </xf>
    <xf numFmtId="2" fontId="1" fillId="2" borderId="30" xfId="1" applyNumberFormat="1" applyFont="1" applyFill="1" applyBorder="1" applyAlignment="1">
      <alignment horizontal="right" vertical="center" wrapText="1"/>
    </xf>
    <xf numFmtId="1" fontId="2" fillId="0" borderId="29" xfId="1" applyNumberFormat="1" applyFont="1" applyBorder="1" applyAlignment="1">
      <alignment horizontal="left" vertical="center" wrapText="1"/>
    </xf>
    <xf numFmtId="1" fontId="2" fillId="0" borderId="29" xfId="1" applyNumberFormat="1" applyFont="1" applyBorder="1" applyAlignment="1">
      <alignment horizontal="left" vertical="center"/>
    </xf>
    <xf numFmtId="0" fontId="8" fillId="0" borderId="28" xfId="1" applyBorder="1"/>
    <xf numFmtId="1" fontId="11" fillId="0" borderId="29" xfId="1" applyNumberFormat="1" applyFont="1" applyBorder="1" applyAlignment="1">
      <alignment horizontal="center" vertical="center" wrapText="1"/>
    </xf>
    <xf numFmtId="1" fontId="11" fillId="0" borderId="29" xfId="1" applyNumberFormat="1" applyFont="1" applyBorder="1" applyAlignment="1">
      <alignment horizontal="center" vertical="center"/>
    </xf>
  </cellXfs>
  <cellStyles count="128">
    <cellStyle name="Excel Built-in Normal" xfId="3"/>
    <cellStyle name="Excel Built-in Normal 1" xfId="4"/>
    <cellStyle name="Excel Built-in Normal 1 2" xfId="19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  <cellStyle name="Процентный 2" xfId="126"/>
    <cellStyle name="Финансовый 2" xfId="127"/>
  </cellStyles>
  <dxfs count="172"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71"/>
    </tableStyle>
  </tableStyles>
  <colors>
    <mruColors>
      <color rgb="FFFFCCCC"/>
      <color rgb="FFFFFF66"/>
      <color rgb="FFCCFF99"/>
      <color rgb="FFCCECFF"/>
      <color rgb="FFA0A0A0"/>
      <color rgb="FFFFAF0D"/>
      <color rgb="FFF1BC0D"/>
      <color rgb="FFEE6CF8"/>
      <color rgb="FF960BAD"/>
      <color rgb="FFFB56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4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7" width="6.7109375" style="225" customWidth="1"/>
    <col min="8" max="8" width="6.7109375" customWidth="1"/>
    <col min="9" max="9" width="6.7109375" style="225" customWidth="1"/>
    <col min="10" max="11" width="6.7109375" customWidth="1"/>
    <col min="12" max="13" width="6.7109375" style="225" customWidth="1"/>
    <col min="14" max="14" width="6.7109375" customWidth="1"/>
    <col min="15" max="15" width="6.7109375" style="225" customWidth="1"/>
    <col min="16" max="17" width="7.140625" customWidth="1"/>
    <col min="18" max="19" width="7.140625" style="225" customWidth="1"/>
    <col min="20" max="20" width="7.140625" customWidth="1"/>
    <col min="21" max="21" width="7.140625" style="225" customWidth="1"/>
    <col min="22" max="23" width="6.7109375" customWidth="1"/>
    <col min="24" max="25" width="6.7109375" style="225" customWidth="1"/>
    <col min="26" max="26" width="6.7109375" customWidth="1"/>
    <col min="27" max="27" width="6.7109375" style="225" customWidth="1"/>
    <col min="28" max="33" width="6.7109375" customWidth="1"/>
  </cols>
  <sheetData>
    <row r="1" spans="1:33" ht="18" customHeight="1" x14ac:dyDescent="0.25">
      <c r="D1" s="194"/>
      <c r="E1" s="314"/>
      <c r="F1" s="316" t="s">
        <v>132</v>
      </c>
      <c r="G1" s="194"/>
      <c r="H1" s="17"/>
      <c r="I1" s="316"/>
      <c r="J1" s="17"/>
      <c r="N1" s="316"/>
      <c r="O1" s="316"/>
      <c r="Q1" s="412"/>
      <c r="R1" s="195"/>
      <c r="S1" s="316" t="s">
        <v>134</v>
      </c>
    </row>
    <row r="2" spans="1:33" ht="18" customHeight="1" x14ac:dyDescent="0.25">
      <c r="A2" s="4"/>
      <c r="B2" s="422" t="s">
        <v>139</v>
      </c>
      <c r="C2" s="422"/>
      <c r="D2" s="194"/>
      <c r="E2" s="302"/>
      <c r="F2" s="316" t="s">
        <v>133</v>
      </c>
      <c r="G2" s="194"/>
      <c r="H2" s="17"/>
      <c r="I2" s="316"/>
      <c r="J2" s="17"/>
      <c r="N2" s="316"/>
      <c r="O2" s="316"/>
      <c r="Q2" s="412"/>
      <c r="R2" s="242"/>
      <c r="S2" s="316" t="s">
        <v>135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425" t="s">
        <v>0</v>
      </c>
      <c r="B4" s="427" t="s">
        <v>130</v>
      </c>
      <c r="C4" s="429" t="s">
        <v>2</v>
      </c>
      <c r="D4" s="419" t="s">
        <v>124</v>
      </c>
      <c r="E4" s="420"/>
      <c r="F4" s="420"/>
      <c r="G4" s="420"/>
      <c r="H4" s="420"/>
      <c r="I4" s="421"/>
      <c r="J4" s="419" t="s">
        <v>136</v>
      </c>
      <c r="K4" s="420"/>
      <c r="L4" s="420"/>
      <c r="M4" s="420"/>
      <c r="N4" s="420"/>
      <c r="O4" s="421"/>
      <c r="P4" s="419" t="s">
        <v>137</v>
      </c>
      <c r="Q4" s="420"/>
      <c r="R4" s="420"/>
      <c r="S4" s="420"/>
      <c r="T4" s="420"/>
      <c r="U4" s="421"/>
      <c r="V4" s="419" t="s">
        <v>127</v>
      </c>
      <c r="W4" s="420"/>
      <c r="X4" s="420"/>
      <c r="Y4" s="420"/>
      <c r="Z4" s="420"/>
      <c r="AA4" s="421"/>
      <c r="AB4" s="419" t="s">
        <v>128</v>
      </c>
      <c r="AC4" s="420"/>
      <c r="AD4" s="420"/>
      <c r="AE4" s="420"/>
      <c r="AF4" s="420"/>
      <c r="AG4" s="421"/>
    </row>
    <row r="5" spans="1:33" ht="15" customHeight="1" thickBot="1" x14ac:dyDescent="0.3">
      <c r="A5" s="426"/>
      <c r="B5" s="428"/>
      <c r="C5" s="430"/>
      <c r="D5" s="279">
        <v>2020</v>
      </c>
      <c r="E5" s="196">
        <v>2021</v>
      </c>
      <c r="F5" s="196">
        <v>2022</v>
      </c>
      <c r="G5" s="280">
        <v>2023</v>
      </c>
      <c r="H5" s="417">
        <v>2024</v>
      </c>
      <c r="I5" s="474">
        <v>2025</v>
      </c>
      <c r="J5" s="279">
        <v>2020</v>
      </c>
      <c r="K5" s="196">
        <v>2021</v>
      </c>
      <c r="L5" s="196">
        <v>2022</v>
      </c>
      <c r="M5" s="280">
        <v>2023</v>
      </c>
      <c r="N5" s="417">
        <v>2024</v>
      </c>
      <c r="O5" s="474">
        <v>2025</v>
      </c>
      <c r="P5" s="279">
        <v>2020</v>
      </c>
      <c r="Q5" s="196">
        <v>2021</v>
      </c>
      <c r="R5" s="196">
        <v>2022</v>
      </c>
      <c r="S5" s="280">
        <v>2023</v>
      </c>
      <c r="T5" s="417">
        <v>2024</v>
      </c>
      <c r="U5" s="474">
        <v>2025</v>
      </c>
      <c r="V5" s="279">
        <v>2020</v>
      </c>
      <c r="W5" s="196">
        <v>2021</v>
      </c>
      <c r="X5" s="196">
        <v>2022</v>
      </c>
      <c r="Y5" s="280">
        <v>2023</v>
      </c>
      <c r="Z5" s="364">
        <v>2024</v>
      </c>
      <c r="AA5" s="495">
        <v>2025</v>
      </c>
      <c r="AB5" s="333">
        <v>2020</v>
      </c>
      <c r="AC5" s="328">
        <v>2021</v>
      </c>
      <c r="AD5" s="354">
        <v>2022</v>
      </c>
      <c r="AE5" s="328">
        <v>2023</v>
      </c>
      <c r="AF5" s="497">
        <v>2024</v>
      </c>
      <c r="AG5" s="498">
        <v>2025</v>
      </c>
    </row>
    <row r="6" spans="1:33" ht="15" customHeight="1" thickBot="1" x14ac:dyDescent="0.3">
      <c r="A6" s="29">
        <f>A15+A28+A46+A66+A81+A112+A122</f>
        <v>109</v>
      </c>
      <c r="B6" s="423" t="s">
        <v>131</v>
      </c>
      <c r="C6" s="424"/>
      <c r="D6" s="334">
        <f>'Немецкий-11 2020 расклад'!L6</f>
        <v>5</v>
      </c>
      <c r="E6" s="336">
        <f>'Немецкий-11 2021 расклад'!L6</f>
        <v>1</v>
      </c>
      <c r="F6" s="336">
        <f>'Немецкий-11 2022 расклад'!L6</f>
        <v>3</v>
      </c>
      <c r="G6" s="335">
        <f>'Немецкий-11 2023 расклад'!L6</f>
        <v>5</v>
      </c>
      <c r="H6" s="455">
        <f>'немец. язык - 11 2024 расклад'!L6</f>
        <v>2</v>
      </c>
      <c r="I6" s="475">
        <f>'немец. язык - 11 2025 раскл'!L6</f>
        <v>1</v>
      </c>
      <c r="J6" s="334">
        <f>'Немецкий-11 2020 расклад'!M6</f>
        <v>3</v>
      </c>
      <c r="K6" s="336">
        <f>'Немецкий-11 2021 расклад'!M6</f>
        <v>1</v>
      </c>
      <c r="L6" s="336">
        <f>'Немецкий-11 2022 расклад'!M6</f>
        <v>2</v>
      </c>
      <c r="M6" s="335">
        <f>'Немецкий-11 2023 расклад'!M6</f>
        <v>3</v>
      </c>
      <c r="N6" s="461">
        <f>'немец. язык - 11 2024 расклад'!M6</f>
        <v>1</v>
      </c>
      <c r="O6" s="481">
        <f>'немец. язык - 11 2025 раскл'!M6</f>
        <v>1</v>
      </c>
      <c r="P6" s="411">
        <f>'Немецкий-11 2020 расклад'!N6</f>
        <v>66.666666666666671</v>
      </c>
      <c r="Q6" s="338">
        <f>'Немецкий-11 2021 расклад'!N6</f>
        <v>88</v>
      </c>
      <c r="R6" s="338">
        <f>'Немецкий-11 2022 расклад'!N6</f>
        <v>200</v>
      </c>
      <c r="S6" s="337">
        <f>'Немецкий-11 2023 расклад'!N6</f>
        <v>75</v>
      </c>
      <c r="T6" s="467">
        <f>'немец. язык - 11 2024 расклад'!N6</f>
        <v>100</v>
      </c>
      <c r="U6" s="487">
        <f>'немец. язык - 11 2025 раскл'!N6</f>
        <v>100</v>
      </c>
      <c r="V6" s="334">
        <f>'Немецкий-11 2020 расклад'!O6</f>
        <v>0</v>
      </c>
      <c r="W6" s="336">
        <f>'Немецкий-11 2021 расклад'!O6</f>
        <v>0</v>
      </c>
      <c r="X6" s="336">
        <f>'Немецкий-11 2022 расклад'!O6</f>
        <v>0</v>
      </c>
      <c r="Y6" s="335">
        <f>'Немецкий-11 2022 расклад'!O6</f>
        <v>0</v>
      </c>
      <c r="Z6" s="494">
        <f>'немец. язык - 11 2024 расклад'!O6</f>
        <v>0</v>
      </c>
      <c r="AA6" s="496">
        <f>'немец. язык - 11 2025 раскл'!O6</f>
        <v>0</v>
      </c>
      <c r="AB6" s="411">
        <f>'Немецкий-11 2020 расклад'!P6</f>
        <v>0</v>
      </c>
      <c r="AC6" s="338">
        <f>'Немецкий-11 2021 расклад'!P6</f>
        <v>0</v>
      </c>
      <c r="AD6" s="418">
        <f>'Немецкий-11 2022 расклад'!P6</f>
        <v>0</v>
      </c>
      <c r="AE6" s="418">
        <f>'Немецкий-11 2023 расклад'!P6</f>
        <v>0</v>
      </c>
      <c r="AF6" s="418">
        <f>'немец. язык - 11 2024 расклад'!P6</f>
        <v>0</v>
      </c>
      <c r="AG6" s="345">
        <f>'немец. язык - 11 2025 раскл'!P6</f>
        <v>0</v>
      </c>
    </row>
    <row r="7" spans="1:33" ht="15" customHeight="1" thickBot="1" x14ac:dyDescent="0.3">
      <c r="A7" s="32"/>
      <c r="B7" s="25"/>
      <c r="C7" s="197" t="s">
        <v>101</v>
      </c>
      <c r="D7" s="339"/>
      <c r="E7" s="341"/>
      <c r="F7" s="341"/>
      <c r="G7" s="340"/>
      <c r="H7" s="456"/>
      <c r="I7" s="476"/>
      <c r="J7" s="339"/>
      <c r="K7" s="341"/>
      <c r="L7" s="341"/>
      <c r="M7" s="340"/>
      <c r="N7" s="462"/>
      <c r="O7" s="482"/>
      <c r="P7" s="344"/>
      <c r="Q7" s="343"/>
      <c r="R7" s="343"/>
      <c r="S7" s="342"/>
      <c r="T7" s="468"/>
      <c r="U7" s="488"/>
      <c r="V7" s="339"/>
      <c r="W7" s="341"/>
      <c r="X7" s="341"/>
      <c r="Y7" s="340"/>
      <c r="Z7" s="462"/>
      <c r="AA7" s="482"/>
      <c r="AB7" s="344"/>
      <c r="AC7" s="343"/>
      <c r="AD7" s="355"/>
      <c r="AE7" s="355"/>
      <c r="AF7" s="355"/>
      <c r="AG7" s="346"/>
    </row>
    <row r="8" spans="1:33" s="1" customFormat="1" ht="15" customHeight="1" x14ac:dyDescent="0.25">
      <c r="A8" s="11">
        <v>1</v>
      </c>
      <c r="B8" s="48">
        <v>10002</v>
      </c>
      <c r="C8" s="204" t="s">
        <v>5</v>
      </c>
      <c r="D8" s="205"/>
      <c r="E8" s="207"/>
      <c r="F8" s="207"/>
      <c r="G8" s="206"/>
      <c r="H8" s="457"/>
      <c r="I8" s="477"/>
      <c r="J8" s="205"/>
      <c r="K8" s="207"/>
      <c r="L8" s="207"/>
      <c r="M8" s="206"/>
      <c r="N8" s="463"/>
      <c r="O8" s="483"/>
      <c r="P8" s="329"/>
      <c r="Q8" s="209"/>
      <c r="R8" s="209"/>
      <c r="S8" s="208"/>
      <c r="T8" s="469"/>
      <c r="U8" s="489"/>
      <c r="V8" s="205"/>
      <c r="W8" s="207"/>
      <c r="X8" s="207"/>
      <c r="Y8" s="200"/>
      <c r="Z8" s="465"/>
      <c r="AA8" s="485"/>
      <c r="AB8" s="331"/>
      <c r="AC8" s="203"/>
      <c r="AD8" s="356"/>
      <c r="AE8" s="413"/>
      <c r="AF8" s="413"/>
      <c r="AG8" s="360"/>
    </row>
    <row r="9" spans="1:33" s="1" customFormat="1" ht="15" customHeight="1" x14ac:dyDescent="0.25">
      <c r="A9" s="11">
        <v>2</v>
      </c>
      <c r="B9" s="48">
        <v>10090</v>
      </c>
      <c r="C9" s="204" t="s">
        <v>7</v>
      </c>
      <c r="D9" s="205"/>
      <c r="E9" s="207"/>
      <c r="F9" s="207"/>
      <c r="G9" s="206"/>
      <c r="H9" s="457"/>
      <c r="I9" s="477"/>
      <c r="J9" s="205"/>
      <c r="K9" s="207"/>
      <c r="L9" s="207"/>
      <c r="M9" s="206"/>
      <c r="N9" s="463"/>
      <c r="O9" s="483"/>
      <c r="P9" s="329"/>
      <c r="Q9" s="209"/>
      <c r="R9" s="209"/>
      <c r="S9" s="208"/>
      <c r="T9" s="469"/>
      <c r="U9" s="489"/>
      <c r="V9" s="205"/>
      <c r="W9" s="207"/>
      <c r="X9" s="207"/>
      <c r="Y9" s="206"/>
      <c r="Z9" s="463"/>
      <c r="AA9" s="483"/>
      <c r="AB9" s="329"/>
      <c r="AC9" s="209"/>
      <c r="AD9" s="357"/>
      <c r="AE9" s="414"/>
      <c r="AF9" s="414"/>
      <c r="AG9" s="361"/>
    </row>
    <row r="10" spans="1:33" s="1" customFormat="1" ht="15" customHeight="1" x14ac:dyDescent="0.25">
      <c r="A10" s="11">
        <v>3</v>
      </c>
      <c r="B10" s="50">
        <v>10004</v>
      </c>
      <c r="C10" s="210" t="s">
        <v>6</v>
      </c>
      <c r="D10" s="205"/>
      <c r="E10" s="207"/>
      <c r="F10" s="207"/>
      <c r="G10" s="206"/>
      <c r="H10" s="457"/>
      <c r="I10" s="477"/>
      <c r="J10" s="205"/>
      <c r="K10" s="207"/>
      <c r="L10" s="207"/>
      <c r="M10" s="206"/>
      <c r="N10" s="463"/>
      <c r="O10" s="483"/>
      <c r="P10" s="329"/>
      <c r="Q10" s="209"/>
      <c r="R10" s="209"/>
      <c r="S10" s="208"/>
      <c r="T10" s="469"/>
      <c r="U10" s="489"/>
      <c r="V10" s="205"/>
      <c r="W10" s="207"/>
      <c r="X10" s="207"/>
      <c r="Y10" s="206"/>
      <c r="Z10" s="463"/>
      <c r="AA10" s="483"/>
      <c r="AB10" s="329"/>
      <c r="AC10" s="209"/>
      <c r="AD10" s="357"/>
      <c r="AE10" s="414"/>
      <c r="AF10" s="414"/>
      <c r="AG10" s="361"/>
    </row>
    <row r="11" spans="1:33" s="1" customFormat="1" ht="14.25" customHeight="1" x14ac:dyDescent="0.25">
      <c r="A11" s="11">
        <v>4</v>
      </c>
      <c r="B11" s="48">
        <v>10001</v>
      </c>
      <c r="C11" s="204" t="s">
        <v>4</v>
      </c>
      <c r="D11" s="205"/>
      <c r="E11" s="207"/>
      <c r="F11" s="207"/>
      <c r="G11" s="206"/>
      <c r="H11" s="457"/>
      <c r="I11" s="477"/>
      <c r="J11" s="205"/>
      <c r="K11" s="207"/>
      <c r="L11" s="207"/>
      <c r="M11" s="206"/>
      <c r="N11" s="463"/>
      <c r="O11" s="483"/>
      <c r="P11" s="329"/>
      <c r="Q11" s="209"/>
      <c r="R11" s="209"/>
      <c r="S11" s="208"/>
      <c r="T11" s="469"/>
      <c r="U11" s="489"/>
      <c r="V11" s="205"/>
      <c r="W11" s="207"/>
      <c r="X11" s="207"/>
      <c r="Y11" s="206"/>
      <c r="Z11" s="463"/>
      <c r="AA11" s="483"/>
      <c r="AB11" s="329"/>
      <c r="AC11" s="209"/>
      <c r="AD11" s="357"/>
      <c r="AE11" s="414"/>
      <c r="AF11" s="414"/>
      <c r="AG11" s="361"/>
    </row>
    <row r="12" spans="1:33" s="1" customFormat="1" ht="15" customHeight="1" x14ac:dyDescent="0.25">
      <c r="A12" s="11">
        <v>5</v>
      </c>
      <c r="B12" s="48">
        <v>10120</v>
      </c>
      <c r="C12" s="204" t="s">
        <v>8</v>
      </c>
      <c r="D12" s="205"/>
      <c r="E12" s="207"/>
      <c r="F12" s="207"/>
      <c r="G12" s="206"/>
      <c r="H12" s="457"/>
      <c r="I12" s="477"/>
      <c r="J12" s="205"/>
      <c r="K12" s="207"/>
      <c r="L12" s="207"/>
      <c r="M12" s="206"/>
      <c r="N12" s="463"/>
      <c r="O12" s="483"/>
      <c r="P12" s="329"/>
      <c r="Q12" s="209"/>
      <c r="R12" s="209"/>
      <c r="S12" s="208"/>
      <c r="T12" s="469"/>
      <c r="U12" s="489"/>
      <c r="V12" s="205"/>
      <c r="W12" s="207"/>
      <c r="X12" s="207"/>
      <c r="Y12" s="206"/>
      <c r="Z12" s="463"/>
      <c r="AA12" s="483"/>
      <c r="AB12" s="329"/>
      <c r="AC12" s="209"/>
      <c r="AD12" s="357"/>
      <c r="AE12" s="414"/>
      <c r="AF12" s="414"/>
      <c r="AG12" s="361"/>
    </row>
    <row r="13" spans="1:33" s="1" customFormat="1" ht="15" customHeight="1" x14ac:dyDescent="0.25">
      <c r="A13" s="11">
        <v>6</v>
      </c>
      <c r="B13" s="48">
        <v>10190</v>
      </c>
      <c r="C13" s="204" t="s">
        <v>9</v>
      </c>
      <c r="D13" s="205"/>
      <c r="E13" s="207"/>
      <c r="F13" s="207"/>
      <c r="G13" s="206"/>
      <c r="H13" s="457"/>
      <c r="I13" s="477"/>
      <c r="J13" s="205"/>
      <c r="K13" s="207"/>
      <c r="L13" s="207"/>
      <c r="M13" s="206"/>
      <c r="N13" s="463"/>
      <c r="O13" s="483"/>
      <c r="P13" s="329"/>
      <c r="Q13" s="209"/>
      <c r="R13" s="209"/>
      <c r="S13" s="208"/>
      <c r="T13" s="469"/>
      <c r="U13" s="489"/>
      <c r="V13" s="205"/>
      <c r="W13" s="207"/>
      <c r="X13" s="207"/>
      <c r="Y13" s="206"/>
      <c r="Z13" s="463"/>
      <c r="AA13" s="483"/>
      <c r="AB13" s="329"/>
      <c r="AC13" s="209"/>
      <c r="AD13" s="357"/>
      <c r="AE13" s="414"/>
      <c r="AF13" s="414"/>
      <c r="AG13" s="361"/>
    </row>
    <row r="14" spans="1:33" s="1" customFormat="1" ht="15" customHeight="1" x14ac:dyDescent="0.25">
      <c r="A14" s="11">
        <v>7</v>
      </c>
      <c r="B14" s="48">
        <v>10320</v>
      </c>
      <c r="C14" s="204" t="s">
        <v>10</v>
      </c>
      <c r="D14" s="205"/>
      <c r="E14" s="207"/>
      <c r="F14" s="207"/>
      <c r="G14" s="206"/>
      <c r="H14" s="457"/>
      <c r="I14" s="477"/>
      <c r="J14" s="205"/>
      <c r="K14" s="207"/>
      <c r="L14" s="207"/>
      <c r="M14" s="206"/>
      <c r="N14" s="463"/>
      <c r="O14" s="483"/>
      <c r="P14" s="329"/>
      <c r="Q14" s="209"/>
      <c r="R14" s="209"/>
      <c r="S14" s="208"/>
      <c r="T14" s="469"/>
      <c r="U14" s="489"/>
      <c r="V14" s="205"/>
      <c r="W14" s="207"/>
      <c r="X14" s="207"/>
      <c r="Y14" s="206"/>
      <c r="Z14" s="463"/>
      <c r="AA14" s="483"/>
      <c r="AB14" s="329"/>
      <c r="AC14" s="209"/>
      <c r="AD14" s="357"/>
      <c r="AE14" s="414"/>
      <c r="AF14" s="414"/>
      <c r="AG14" s="361"/>
    </row>
    <row r="15" spans="1:33" s="1" customFormat="1" ht="15" customHeight="1" thickBot="1" x14ac:dyDescent="0.3">
      <c r="A15" s="12">
        <v>8</v>
      </c>
      <c r="B15" s="52">
        <v>10860</v>
      </c>
      <c r="C15" s="211" t="s">
        <v>112</v>
      </c>
      <c r="D15" s="212"/>
      <c r="E15" s="214"/>
      <c r="F15" s="214"/>
      <c r="G15" s="213"/>
      <c r="H15" s="458"/>
      <c r="I15" s="478"/>
      <c r="J15" s="212"/>
      <c r="K15" s="214"/>
      <c r="L15" s="214"/>
      <c r="M15" s="213"/>
      <c r="N15" s="464"/>
      <c r="O15" s="484"/>
      <c r="P15" s="330"/>
      <c r="Q15" s="216"/>
      <c r="R15" s="216"/>
      <c r="S15" s="215"/>
      <c r="T15" s="470"/>
      <c r="U15" s="490"/>
      <c r="V15" s="212"/>
      <c r="W15" s="214"/>
      <c r="X15" s="214"/>
      <c r="Y15" s="213"/>
      <c r="Z15" s="464"/>
      <c r="AA15" s="484"/>
      <c r="AB15" s="330"/>
      <c r="AC15" s="216"/>
      <c r="AD15" s="358"/>
      <c r="AE15" s="415"/>
      <c r="AF15" s="415"/>
      <c r="AG15" s="362"/>
    </row>
    <row r="16" spans="1:33" s="1" customFormat="1" ht="15" customHeight="1" thickBot="1" x14ac:dyDescent="0.3">
      <c r="A16" s="35"/>
      <c r="B16" s="51"/>
      <c r="C16" s="217" t="s">
        <v>102</v>
      </c>
      <c r="D16" s="339">
        <f>'Немецкий-11 2020 расклад'!L17</f>
        <v>2</v>
      </c>
      <c r="E16" s="341"/>
      <c r="F16" s="341">
        <f>'Немецкий-11 2022 расклад'!L16</f>
        <v>1</v>
      </c>
      <c r="G16" s="340">
        <f>'Немецкий-11 2023 расклад'!L16</f>
        <v>4</v>
      </c>
      <c r="H16" s="456"/>
      <c r="I16" s="476"/>
      <c r="J16" s="339">
        <f>'Немецкий-11 2020 расклад'!M17</f>
        <v>2</v>
      </c>
      <c r="K16" s="341"/>
      <c r="L16" s="341">
        <f>'Немецкий-11 2022 расклад'!M16</f>
        <v>1</v>
      </c>
      <c r="M16" s="340">
        <f>'Немецкий-11 2023 расклад'!M16</f>
        <v>3</v>
      </c>
      <c r="N16" s="462"/>
      <c r="O16" s="482"/>
      <c r="P16" s="344">
        <f>'Немецкий-11 2020 расклад'!N17</f>
        <v>100</v>
      </c>
      <c r="Q16" s="343"/>
      <c r="R16" s="343">
        <f>'Немецкий-11 2022 расклад'!N16</f>
        <v>100</v>
      </c>
      <c r="S16" s="342">
        <f>'Немецкий-11 2023 расклад'!N16</f>
        <v>75</v>
      </c>
      <c r="T16" s="471"/>
      <c r="U16" s="491"/>
      <c r="V16" s="339">
        <f>'Немецкий-11 2020 расклад'!O17</f>
        <v>0</v>
      </c>
      <c r="W16" s="341"/>
      <c r="X16" s="341">
        <f>'Немецкий-11 2022 расклад'!O16</f>
        <v>0</v>
      </c>
      <c r="Y16" s="340">
        <f>'Немецкий-11 2022 расклад'!O16</f>
        <v>0</v>
      </c>
      <c r="Z16" s="462"/>
      <c r="AA16" s="482"/>
      <c r="AB16" s="344">
        <f>'Немецкий-11 2020 расклад'!P17</f>
        <v>0</v>
      </c>
      <c r="AC16" s="343"/>
      <c r="AD16" s="355">
        <f>'Немецкий-11 2022 расклад'!P16</f>
        <v>0</v>
      </c>
      <c r="AE16" s="355">
        <f>'Немецкий-11 2023 расклад'!P16</f>
        <v>0</v>
      </c>
      <c r="AF16" s="355"/>
      <c r="AG16" s="346"/>
    </row>
    <row r="17" spans="1:33" s="1" customFormat="1" ht="15" customHeight="1" x14ac:dyDescent="0.25">
      <c r="A17" s="10">
        <v>1</v>
      </c>
      <c r="B17" s="49">
        <v>20040</v>
      </c>
      <c r="C17" s="198" t="s">
        <v>11</v>
      </c>
      <c r="D17" s="199"/>
      <c r="E17" s="201"/>
      <c r="F17" s="201"/>
      <c r="G17" s="200"/>
      <c r="H17" s="459"/>
      <c r="I17" s="479"/>
      <c r="J17" s="199"/>
      <c r="K17" s="201"/>
      <c r="L17" s="201"/>
      <c r="M17" s="200"/>
      <c r="N17" s="465"/>
      <c r="O17" s="485"/>
      <c r="P17" s="331"/>
      <c r="Q17" s="203"/>
      <c r="R17" s="203"/>
      <c r="S17" s="202"/>
      <c r="T17" s="472"/>
      <c r="U17" s="492"/>
      <c r="V17" s="199"/>
      <c r="W17" s="201"/>
      <c r="X17" s="201"/>
      <c r="Y17" s="200"/>
      <c r="Z17" s="465"/>
      <c r="AA17" s="485"/>
      <c r="AB17" s="331"/>
      <c r="AC17" s="203"/>
      <c r="AD17" s="356"/>
      <c r="AE17" s="413"/>
      <c r="AF17" s="413"/>
      <c r="AG17" s="360"/>
    </row>
    <row r="18" spans="1:33" s="1" customFormat="1" ht="15" customHeight="1" x14ac:dyDescent="0.25">
      <c r="A18" s="16">
        <v>2</v>
      </c>
      <c r="B18" s="48">
        <v>20061</v>
      </c>
      <c r="C18" s="204" t="s">
        <v>13</v>
      </c>
      <c r="D18" s="205">
        <f>'Немецкий-11 2020 расклад'!L19</f>
        <v>2</v>
      </c>
      <c r="E18" s="207"/>
      <c r="F18" s="207">
        <f>'Немецкий-11 2022 расклад'!L18</f>
        <v>1</v>
      </c>
      <c r="G18" s="206"/>
      <c r="H18" s="457"/>
      <c r="I18" s="477"/>
      <c r="J18" s="205">
        <f>'Немецкий-11 2020 расклад'!M19</f>
        <v>2</v>
      </c>
      <c r="K18" s="207"/>
      <c r="L18" s="207">
        <f>'Немецкий-11 2022 расклад'!M18</f>
        <v>1</v>
      </c>
      <c r="M18" s="206">
        <f>'Немецкий-11 2023 расклад'!M18</f>
        <v>3</v>
      </c>
      <c r="N18" s="463"/>
      <c r="O18" s="483"/>
      <c r="P18" s="329">
        <f>'Немецкий-11 2020 расклад'!N19</f>
        <v>100</v>
      </c>
      <c r="Q18" s="209"/>
      <c r="R18" s="209">
        <f>'Немецкий-11 2022 расклад'!N18</f>
        <v>100</v>
      </c>
      <c r="S18" s="208">
        <f>'Немецкий-11 2023 расклад'!N18</f>
        <v>75</v>
      </c>
      <c r="T18" s="469"/>
      <c r="U18" s="489"/>
      <c r="V18" s="205">
        <f>'Немецкий-11 2020 расклад'!O19</f>
        <v>0</v>
      </c>
      <c r="W18" s="207"/>
      <c r="X18" s="207">
        <f>'Немецкий-11 2022 расклад'!O18</f>
        <v>0</v>
      </c>
      <c r="Y18" s="206">
        <f>'Немецкий-11 2022 расклад'!O18</f>
        <v>0</v>
      </c>
      <c r="Z18" s="463"/>
      <c r="AA18" s="483"/>
      <c r="AB18" s="329">
        <f>'Немецкий-11 2020 расклад'!P19</f>
        <v>0</v>
      </c>
      <c r="AC18" s="209"/>
      <c r="AD18" s="357">
        <f>'Немецкий-11 2022 расклад'!P18</f>
        <v>0</v>
      </c>
      <c r="AE18" s="414">
        <f>'Немецкий-11 2023 расклад'!P18</f>
        <v>0</v>
      </c>
      <c r="AF18" s="414"/>
      <c r="AG18" s="361"/>
    </row>
    <row r="19" spans="1:33" s="1" customFormat="1" ht="15" customHeight="1" x14ac:dyDescent="0.25">
      <c r="A19" s="16">
        <v>3</v>
      </c>
      <c r="B19" s="48">
        <v>21020</v>
      </c>
      <c r="C19" s="204" t="s">
        <v>21</v>
      </c>
      <c r="D19" s="205"/>
      <c r="E19" s="207"/>
      <c r="F19" s="207"/>
      <c r="G19" s="206"/>
      <c r="H19" s="457"/>
      <c r="I19" s="477"/>
      <c r="J19" s="205"/>
      <c r="K19" s="207"/>
      <c r="L19" s="207"/>
      <c r="M19" s="206"/>
      <c r="N19" s="463"/>
      <c r="O19" s="483"/>
      <c r="P19" s="329"/>
      <c r="Q19" s="209"/>
      <c r="R19" s="209"/>
      <c r="S19" s="208"/>
      <c r="T19" s="469"/>
      <c r="U19" s="489"/>
      <c r="V19" s="205"/>
      <c r="W19" s="207"/>
      <c r="X19" s="207"/>
      <c r="Y19" s="206"/>
      <c r="Z19" s="463"/>
      <c r="AA19" s="483"/>
      <c r="AB19" s="329"/>
      <c r="AC19" s="209"/>
      <c r="AD19" s="357"/>
      <c r="AE19" s="414"/>
      <c r="AF19" s="414"/>
      <c r="AG19" s="361"/>
    </row>
    <row r="20" spans="1:33" s="1" customFormat="1" ht="15" customHeight="1" x14ac:dyDescent="0.25">
      <c r="A20" s="11">
        <v>4</v>
      </c>
      <c r="B20" s="48">
        <v>20060</v>
      </c>
      <c r="C20" s="204" t="s">
        <v>12</v>
      </c>
      <c r="D20" s="205"/>
      <c r="E20" s="207"/>
      <c r="F20" s="207"/>
      <c r="G20" s="206"/>
      <c r="H20" s="457"/>
      <c r="I20" s="477"/>
      <c r="J20" s="205"/>
      <c r="K20" s="207"/>
      <c r="L20" s="207"/>
      <c r="M20" s="206"/>
      <c r="N20" s="463"/>
      <c r="O20" s="483"/>
      <c r="P20" s="329"/>
      <c r="Q20" s="209"/>
      <c r="R20" s="209"/>
      <c r="S20" s="208"/>
      <c r="T20" s="469"/>
      <c r="U20" s="489"/>
      <c r="V20" s="205"/>
      <c r="W20" s="207"/>
      <c r="X20" s="207"/>
      <c r="Y20" s="206"/>
      <c r="Z20" s="463"/>
      <c r="AA20" s="483"/>
      <c r="AB20" s="329"/>
      <c r="AC20" s="209"/>
      <c r="AD20" s="357"/>
      <c r="AE20" s="414"/>
      <c r="AF20" s="414"/>
      <c r="AG20" s="361"/>
    </row>
    <row r="21" spans="1:33" s="1" customFormat="1" ht="15" customHeight="1" x14ac:dyDescent="0.25">
      <c r="A21" s="11">
        <v>5</v>
      </c>
      <c r="B21" s="48">
        <v>20400</v>
      </c>
      <c r="C21" s="204" t="s">
        <v>15</v>
      </c>
      <c r="D21" s="205"/>
      <c r="E21" s="207"/>
      <c r="F21" s="207"/>
      <c r="G21" s="206"/>
      <c r="H21" s="457"/>
      <c r="I21" s="477"/>
      <c r="J21" s="205"/>
      <c r="K21" s="207"/>
      <c r="L21" s="207"/>
      <c r="M21" s="206"/>
      <c r="N21" s="463"/>
      <c r="O21" s="483"/>
      <c r="P21" s="329"/>
      <c r="Q21" s="209"/>
      <c r="R21" s="209"/>
      <c r="S21" s="208"/>
      <c r="T21" s="469"/>
      <c r="U21" s="489"/>
      <c r="V21" s="205"/>
      <c r="W21" s="207"/>
      <c r="X21" s="207"/>
      <c r="Y21" s="206"/>
      <c r="Z21" s="463"/>
      <c r="AA21" s="483"/>
      <c r="AB21" s="329"/>
      <c r="AC21" s="209"/>
      <c r="AD21" s="357"/>
      <c r="AE21" s="414"/>
      <c r="AF21" s="414"/>
      <c r="AG21" s="361"/>
    </row>
    <row r="22" spans="1:33" s="1" customFormat="1" ht="15" customHeight="1" x14ac:dyDescent="0.25">
      <c r="A22" s="11">
        <v>6</v>
      </c>
      <c r="B22" s="48">
        <v>20080</v>
      </c>
      <c r="C22" s="204" t="s">
        <v>14</v>
      </c>
      <c r="D22" s="205"/>
      <c r="E22" s="207"/>
      <c r="F22" s="207"/>
      <c r="G22" s="206"/>
      <c r="H22" s="457"/>
      <c r="I22" s="477"/>
      <c r="J22" s="205"/>
      <c r="K22" s="207"/>
      <c r="L22" s="207"/>
      <c r="M22" s="206"/>
      <c r="N22" s="463"/>
      <c r="O22" s="483"/>
      <c r="P22" s="329"/>
      <c r="Q22" s="209"/>
      <c r="R22" s="209"/>
      <c r="S22" s="208"/>
      <c r="T22" s="469"/>
      <c r="U22" s="489"/>
      <c r="V22" s="205"/>
      <c r="W22" s="207"/>
      <c r="X22" s="207"/>
      <c r="Y22" s="206"/>
      <c r="Z22" s="463"/>
      <c r="AA22" s="483"/>
      <c r="AB22" s="329"/>
      <c r="AC22" s="209"/>
      <c r="AD22" s="357"/>
      <c r="AE22" s="414"/>
      <c r="AF22" s="414"/>
      <c r="AG22" s="361"/>
    </row>
    <row r="23" spans="1:33" s="1" customFormat="1" ht="15" customHeight="1" x14ac:dyDescent="0.25">
      <c r="A23" s="11">
        <v>7</v>
      </c>
      <c r="B23" s="48">
        <v>20460</v>
      </c>
      <c r="C23" s="204" t="s">
        <v>16</v>
      </c>
      <c r="D23" s="205"/>
      <c r="E23" s="207"/>
      <c r="F23" s="207"/>
      <c r="G23" s="206"/>
      <c r="H23" s="457"/>
      <c r="I23" s="477"/>
      <c r="J23" s="205"/>
      <c r="K23" s="207"/>
      <c r="L23" s="207"/>
      <c r="M23" s="206"/>
      <c r="N23" s="463"/>
      <c r="O23" s="483"/>
      <c r="P23" s="329"/>
      <c r="Q23" s="209"/>
      <c r="R23" s="209"/>
      <c r="S23" s="208"/>
      <c r="T23" s="469"/>
      <c r="U23" s="489"/>
      <c r="V23" s="205"/>
      <c r="W23" s="207"/>
      <c r="X23" s="207"/>
      <c r="Y23" s="206"/>
      <c r="Z23" s="463"/>
      <c r="AA23" s="483"/>
      <c r="AB23" s="329"/>
      <c r="AC23" s="209"/>
      <c r="AD23" s="357"/>
      <c r="AE23" s="414"/>
      <c r="AF23" s="414"/>
      <c r="AG23" s="361"/>
    </row>
    <row r="24" spans="1:33" s="1" customFormat="1" ht="15" customHeight="1" x14ac:dyDescent="0.25">
      <c r="A24" s="11">
        <v>8</v>
      </c>
      <c r="B24" s="48">
        <v>20550</v>
      </c>
      <c r="C24" s="204" t="s">
        <v>17</v>
      </c>
      <c r="D24" s="205"/>
      <c r="E24" s="207"/>
      <c r="F24" s="207"/>
      <c r="G24" s="206"/>
      <c r="H24" s="457"/>
      <c r="I24" s="477"/>
      <c r="J24" s="205"/>
      <c r="K24" s="207"/>
      <c r="L24" s="207"/>
      <c r="M24" s="206"/>
      <c r="N24" s="463"/>
      <c r="O24" s="483"/>
      <c r="P24" s="329"/>
      <c r="Q24" s="209"/>
      <c r="R24" s="209"/>
      <c r="S24" s="208"/>
      <c r="T24" s="469"/>
      <c r="U24" s="489"/>
      <c r="V24" s="205"/>
      <c r="W24" s="207"/>
      <c r="X24" s="207"/>
      <c r="Y24" s="206"/>
      <c r="Z24" s="463"/>
      <c r="AA24" s="483"/>
      <c r="AB24" s="329"/>
      <c r="AC24" s="209"/>
      <c r="AD24" s="357"/>
      <c r="AE24" s="414"/>
      <c r="AF24" s="414"/>
      <c r="AG24" s="361"/>
    </row>
    <row r="25" spans="1:33" s="1" customFormat="1" ht="15" customHeight="1" x14ac:dyDescent="0.25">
      <c r="A25" s="11">
        <v>9</v>
      </c>
      <c r="B25" s="48">
        <v>20630</v>
      </c>
      <c r="C25" s="204" t="s">
        <v>18</v>
      </c>
      <c r="D25" s="205"/>
      <c r="E25" s="207"/>
      <c r="F25" s="207"/>
      <c r="G25" s="206"/>
      <c r="H25" s="457"/>
      <c r="I25" s="477"/>
      <c r="J25" s="205"/>
      <c r="K25" s="207"/>
      <c r="L25" s="207"/>
      <c r="M25" s="206"/>
      <c r="N25" s="463"/>
      <c r="O25" s="483"/>
      <c r="P25" s="329"/>
      <c r="Q25" s="209"/>
      <c r="R25" s="209"/>
      <c r="S25" s="208"/>
      <c r="T25" s="469"/>
      <c r="U25" s="489"/>
      <c r="V25" s="205"/>
      <c r="W25" s="207"/>
      <c r="X25" s="207"/>
      <c r="Y25" s="206"/>
      <c r="Z25" s="463"/>
      <c r="AA25" s="483"/>
      <c r="AB25" s="329"/>
      <c r="AC25" s="209"/>
      <c r="AD25" s="357"/>
      <c r="AE25" s="414"/>
      <c r="AF25" s="414"/>
      <c r="AG25" s="361"/>
    </row>
    <row r="26" spans="1:33" s="1" customFormat="1" ht="15" customHeight="1" x14ac:dyDescent="0.25">
      <c r="A26" s="11">
        <v>10</v>
      </c>
      <c r="B26" s="48">
        <v>20810</v>
      </c>
      <c r="C26" s="204" t="s">
        <v>19</v>
      </c>
      <c r="D26" s="205"/>
      <c r="E26" s="207"/>
      <c r="F26" s="207"/>
      <c r="G26" s="206"/>
      <c r="H26" s="457"/>
      <c r="I26" s="477"/>
      <c r="J26" s="205"/>
      <c r="K26" s="207"/>
      <c r="L26" s="207"/>
      <c r="M26" s="206"/>
      <c r="N26" s="463"/>
      <c r="O26" s="483"/>
      <c r="P26" s="329"/>
      <c r="Q26" s="209"/>
      <c r="R26" s="209"/>
      <c r="S26" s="208"/>
      <c r="T26" s="469"/>
      <c r="U26" s="489"/>
      <c r="V26" s="205"/>
      <c r="W26" s="207"/>
      <c r="X26" s="207"/>
      <c r="Y26" s="206"/>
      <c r="Z26" s="463"/>
      <c r="AA26" s="483"/>
      <c r="AB26" s="329"/>
      <c r="AC26" s="209"/>
      <c r="AD26" s="357"/>
      <c r="AE26" s="414"/>
      <c r="AF26" s="414"/>
      <c r="AG26" s="361"/>
    </row>
    <row r="27" spans="1:33" s="1" customFormat="1" ht="15" customHeight="1" x14ac:dyDescent="0.25">
      <c r="A27" s="11">
        <v>11</v>
      </c>
      <c r="B27" s="48">
        <v>20900</v>
      </c>
      <c r="C27" s="204" t="s">
        <v>20</v>
      </c>
      <c r="D27" s="205"/>
      <c r="E27" s="207"/>
      <c r="F27" s="207"/>
      <c r="G27" s="206"/>
      <c r="H27" s="457"/>
      <c r="I27" s="477"/>
      <c r="J27" s="205"/>
      <c r="K27" s="207"/>
      <c r="L27" s="207"/>
      <c r="M27" s="206"/>
      <c r="N27" s="463"/>
      <c r="O27" s="483"/>
      <c r="P27" s="329"/>
      <c r="Q27" s="209"/>
      <c r="R27" s="209"/>
      <c r="S27" s="208"/>
      <c r="T27" s="469"/>
      <c r="U27" s="489"/>
      <c r="V27" s="205"/>
      <c r="W27" s="207"/>
      <c r="X27" s="207"/>
      <c r="Y27" s="206"/>
      <c r="Z27" s="463"/>
      <c r="AA27" s="483"/>
      <c r="AB27" s="329"/>
      <c r="AC27" s="209"/>
      <c r="AD27" s="357"/>
      <c r="AE27" s="414"/>
      <c r="AF27" s="414"/>
      <c r="AG27" s="361"/>
    </row>
    <row r="28" spans="1:33" s="1" customFormat="1" ht="15" customHeight="1" thickBot="1" x14ac:dyDescent="0.3">
      <c r="A28" s="12">
        <v>12</v>
      </c>
      <c r="B28" s="52">
        <v>21350</v>
      </c>
      <c r="C28" s="211" t="s">
        <v>22</v>
      </c>
      <c r="D28" s="212"/>
      <c r="E28" s="214"/>
      <c r="F28" s="214"/>
      <c r="G28" s="213"/>
      <c r="H28" s="458"/>
      <c r="I28" s="478"/>
      <c r="J28" s="212"/>
      <c r="K28" s="214"/>
      <c r="L28" s="214"/>
      <c r="M28" s="213"/>
      <c r="N28" s="464"/>
      <c r="O28" s="484"/>
      <c r="P28" s="330"/>
      <c r="Q28" s="216"/>
      <c r="R28" s="216"/>
      <c r="S28" s="215"/>
      <c r="T28" s="470"/>
      <c r="U28" s="490"/>
      <c r="V28" s="212"/>
      <c r="W28" s="214"/>
      <c r="X28" s="214"/>
      <c r="Y28" s="213"/>
      <c r="Z28" s="464"/>
      <c r="AA28" s="484"/>
      <c r="AB28" s="330"/>
      <c r="AC28" s="216"/>
      <c r="AD28" s="358"/>
      <c r="AE28" s="415"/>
      <c r="AF28" s="415"/>
      <c r="AG28" s="362"/>
    </row>
    <row r="29" spans="1:33" s="1" customFormat="1" ht="15" customHeight="1" thickBot="1" x14ac:dyDescent="0.3">
      <c r="A29" s="35"/>
      <c r="B29" s="51"/>
      <c r="C29" s="217" t="s">
        <v>103</v>
      </c>
      <c r="D29" s="339"/>
      <c r="E29" s="341"/>
      <c r="F29" s="341"/>
      <c r="G29" s="340"/>
      <c r="H29" s="456"/>
      <c r="I29" s="476"/>
      <c r="J29" s="339"/>
      <c r="K29" s="341"/>
      <c r="L29" s="341"/>
      <c r="M29" s="340"/>
      <c r="N29" s="462"/>
      <c r="O29" s="482"/>
      <c r="P29" s="344"/>
      <c r="Q29" s="343"/>
      <c r="R29" s="343"/>
      <c r="S29" s="342"/>
      <c r="T29" s="468"/>
      <c r="U29" s="488"/>
      <c r="V29" s="339"/>
      <c r="W29" s="341"/>
      <c r="X29" s="341"/>
      <c r="Y29" s="340"/>
      <c r="Z29" s="462"/>
      <c r="AA29" s="482"/>
      <c r="AB29" s="344"/>
      <c r="AC29" s="343"/>
      <c r="AD29" s="355"/>
      <c r="AE29" s="355"/>
      <c r="AF29" s="355"/>
      <c r="AG29" s="346"/>
    </row>
    <row r="30" spans="1:33" s="1" customFormat="1" ht="15" customHeight="1" x14ac:dyDescent="0.25">
      <c r="A30" s="10">
        <v>1</v>
      </c>
      <c r="B30" s="49">
        <v>30070</v>
      </c>
      <c r="C30" s="198" t="s">
        <v>24</v>
      </c>
      <c r="D30" s="199"/>
      <c r="E30" s="201"/>
      <c r="F30" s="201"/>
      <c r="G30" s="200"/>
      <c r="H30" s="459"/>
      <c r="I30" s="479"/>
      <c r="J30" s="199"/>
      <c r="K30" s="201"/>
      <c r="L30" s="201"/>
      <c r="M30" s="200"/>
      <c r="N30" s="465"/>
      <c r="O30" s="485"/>
      <c r="P30" s="331"/>
      <c r="Q30" s="203"/>
      <c r="R30" s="203"/>
      <c r="S30" s="202"/>
      <c r="T30" s="472"/>
      <c r="U30" s="492"/>
      <c r="V30" s="199"/>
      <c r="W30" s="201"/>
      <c r="X30" s="201"/>
      <c r="Y30" s="200"/>
      <c r="Z30" s="465"/>
      <c r="AA30" s="485"/>
      <c r="AB30" s="331"/>
      <c r="AC30" s="203"/>
      <c r="AD30" s="356"/>
      <c r="AE30" s="413"/>
      <c r="AF30" s="413"/>
      <c r="AG30" s="360"/>
    </row>
    <row r="31" spans="1:33" s="1" customFormat="1" ht="15" customHeight="1" x14ac:dyDescent="0.25">
      <c r="A31" s="11">
        <v>2</v>
      </c>
      <c r="B31" s="48">
        <v>30480</v>
      </c>
      <c r="C31" s="204" t="s">
        <v>111</v>
      </c>
      <c r="D31" s="205"/>
      <c r="E31" s="207"/>
      <c r="F31" s="207"/>
      <c r="G31" s="206"/>
      <c r="H31" s="457"/>
      <c r="I31" s="477"/>
      <c r="J31" s="205"/>
      <c r="K31" s="207"/>
      <c r="L31" s="207"/>
      <c r="M31" s="206"/>
      <c r="N31" s="463"/>
      <c r="O31" s="483"/>
      <c r="P31" s="329"/>
      <c r="Q31" s="209"/>
      <c r="R31" s="209"/>
      <c r="S31" s="208"/>
      <c r="T31" s="469"/>
      <c r="U31" s="489"/>
      <c r="V31" s="205"/>
      <c r="W31" s="207"/>
      <c r="X31" s="207"/>
      <c r="Y31" s="206"/>
      <c r="Z31" s="463"/>
      <c r="AA31" s="483"/>
      <c r="AB31" s="329"/>
      <c r="AC31" s="209"/>
      <c r="AD31" s="357"/>
      <c r="AE31" s="414"/>
      <c r="AF31" s="414"/>
      <c r="AG31" s="361"/>
    </row>
    <row r="32" spans="1:33" s="1" customFormat="1" ht="15" customHeight="1" x14ac:dyDescent="0.25">
      <c r="A32" s="11">
        <v>3</v>
      </c>
      <c r="B32" s="50">
        <v>30460</v>
      </c>
      <c r="C32" s="210" t="s">
        <v>29</v>
      </c>
      <c r="D32" s="205"/>
      <c r="E32" s="207"/>
      <c r="F32" s="207"/>
      <c r="G32" s="206"/>
      <c r="H32" s="457"/>
      <c r="I32" s="477"/>
      <c r="J32" s="205"/>
      <c r="K32" s="207"/>
      <c r="L32" s="207"/>
      <c r="M32" s="206"/>
      <c r="N32" s="463"/>
      <c r="O32" s="483"/>
      <c r="P32" s="329"/>
      <c r="Q32" s="209"/>
      <c r="R32" s="209"/>
      <c r="S32" s="208"/>
      <c r="T32" s="469"/>
      <c r="U32" s="489"/>
      <c r="V32" s="205"/>
      <c r="W32" s="207"/>
      <c r="X32" s="207"/>
      <c r="Y32" s="206"/>
      <c r="Z32" s="463"/>
      <c r="AA32" s="483"/>
      <c r="AB32" s="329"/>
      <c r="AC32" s="209"/>
      <c r="AD32" s="357"/>
      <c r="AE32" s="414"/>
      <c r="AF32" s="414"/>
      <c r="AG32" s="361"/>
    </row>
    <row r="33" spans="1:33" s="1" customFormat="1" ht="15" customHeight="1" x14ac:dyDescent="0.25">
      <c r="A33" s="11">
        <v>4</v>
      </c>
      <c r="B33" s="48">
        <v>30030</v>
      </c>
      <c r="C33" s="204" t="s">
        <v>23</v>
      </c>
      <c r="D33" s="205"/>
      <c r="E33" s="207"/>
      <c r="F33" s="207"/>
      <c r="G33" s="206"/>
      <c r="H33" s="457"/>
      <c r="I33" s="477"/>
      <c r="J33" s="205"/>
      <c r="K33" s="207"/>
      <c r="L33" s="207"/>
      <c r="M33" s="206"/>
      <c r="N33" s="463"/>
      <c r="O33" s="483"/>
      <c r="P33" s="329"/>
      <c r="Q33" s="209"/>
      <c r="R33" s="209"/>
      <c r="S33" s="208"/>
      <c r="T33" s="469"/>
      <c r="U33" s="489"/>
      <c r="V33" s="205"/>
      <c r="W33" s="207"/>
      <c r="X33" s="207"/>
      <c r="Y33" s="206"/>
      <c r="Z33" s="463"/>
      <c r="AA33" s="483"/>
      <c r="AB33" s="329"/>
      <c r="AC33" s="209"/>
      <c r="AD33" s="357"/>
      <c r="AE33" s="414"/>
      <c r="AF33" s="414"/>
      <c r="AG33" s="361"/>
    </row>
    <row r="34" spans="1:33" s="1" customFormat="1" ht="15" customHeight="1" x14ac:dyDescent="0.25">
      <c r="A34" s="11">
        <v>5</v>
      </c>
      <c r="B34" s="48">
        <v>31000</v>
      </c>
      <c r="C34" s="204" t="s">
        <v>37</v>
      </c>
      <c r="D34" s="205"/>
      <c r="E34" s="207"/>
      <c r="F34" s="207"/>
      <c r="G34" s="206"/>
      <c r="H34" s="457"/>
      <c r="I34" s="477"/>
      <c r="J34" s="205"/>
      <c r="K34" s="207"/>
      <c r="L34" s="207"/>
      <c r="M34" s="206"/>
      <c r="N34" s="463"/>
      <c r="O34" s="483"/>
      <c r="P34" s="329"/>
      <c r="Q34" s="209"/>
      <c r="R34" s="209"/>
      <c r="S34" s="208"/>
      <c r="T34" s="469"/>
      <c r="U34" s="489"/>
      <c r="V34" s="205"/>
      <c r="W34" s="207"/>
      <c r="X34" s="207"/>
      <c r="Y34" s="206"/>
      <c r="Z34" s="463"/>
      <c r="AA34" s="483"/>
      <c r="AB34" s="329"/>
      <c r="AC34" s="209"/>
      <c r="AD34" s="357"/>
      <c r="AE34" s="414"/>
      <c r="AF34" s="414"/>
      <c r="AG34" s="361"/>
    </row>
    <row r="35" spans="1:33" s="1" customFormat="1" ht="15" customHeight="1" x14ac:dyDescent="0.25">
      <c r="A35" s="11">
        <v>6</v>
      </c>
      <c r="B35" s="48">
        <v>30130</v>
      </c>
      <c r="C35" s="204" t="s">
        <v>25</v>
      </c>
      <c r="D35" s="205"/>
      <c r="E35" s="207"/>
      <c r="F35" s="207"/>
      <c r="G35" s="206"/>
      <c r="H35" s="457"/>
      <c r="I35" s="477"/>
      <c r="J35" s="205"/>
      <c r="K35" s="207"/>
      <c r="L35" s="207"/>
      <c r="M35" s="206"/>
      <c r="N35" s="463"/>
      <c r="O35" s="483"/>
      <c r="P35" s="329"/>
      <c r="Q35" s="209"/>
      <c r="R35" s="209"/>
      <c r="S35" s="208"/>
      <c r="T35" s="469"/>
      <c r="U35" s="489"/>
      <c r="V35" s="205"/>
      <c r="W35" s="207"/>
      <c r="X35" s="207"/>
      <c r="Y35" s="206"/>
      <c r="Z35" s="463"/>
      <c r="AA35" s="483"/>
      <c r="AB35" s="329"/>
      <c r="AC35" s="209"/>
      <c r="AD35" s="357"/>
      <c r="AE35" s="414"/>
      <c r="AF35" s="414"/>
      <c r="AG35" s="361"/>
    </row>
    <row r="36" spans="1:33" s="1" customFormat="1" ht="15" customHeight="1" x14ac:dyDescent="0.25">
      <c r="A36" s="11">
        <v>7</v>
      </c>
      <c r="B36" s="48">
        <v>30160</v>
      </c>
      <c r="C36" s="204" t="s">
        <v>26</v>
      </c>
      <c r="D36" s="205"/>
      <c r="E36" s="207"/>
      <c r="F36" s="207"/>
      <c r="G36" s="206"/>
      <c r="H36" s="457"/>
      <c r="I36" s="477"/>
      <c r="J36" s="205"/>
      <c r="K36" s="207"/>
      <c r="L36" s="207"/>
      <c r="M36" s="206"/>
      <c r="N36" s="463"/>
      <c r="O36" s="483"/>
      <c r="P36" s="329"/>
      <c r="Q36" s="209"/>
      <c r="R36" s="209"/>
      <c r="S36" s="208"/>
      <c r="T36" s="469"/>
      <c r="U36" s="489"/>
      <c r="V36" s="205"/>
      <c r="W36" s="207"/>
      <c r="X36" s="207"/>
      <c r="Y36" s="206"/>
      <c r="Z36" s="463"/>
      <c r="AA36" s="483"/>
      <c r="AB36" s="329"/>
      <c r="AC36" s="209"/>
      <c r="AD36" s="357"/>
      <c r="AE36" s="414"/>
      <c r="AF36" s="414"/>
      <c r="AG36" s="361"/>
    </row>
    <row r="37" spans="1:33" s="1" customFormat="1" ht="15" customHeight="1" x14ac:dyDescent="0.25">
      <c r="A37" s="11">
        <v>8</v>
      </c>
      <c r="B37" s="48">
        <v>30310</v>
      </c>
      <c r="C37" s="204" t="s">
        <v>27</v>
      </c>
      <c r="D37" s="205"/>
      <c r="E37" s="207"/>
      <c r="F37" s="207"/>
      <c r="G37" s="206"/>
      <c r="H37" s="457"/>
      <c r="I37" s="477"/>
      <c r="J37" s="205"/>
      <c r="K37" s="207"/>
      <c r="L37" s="207"/>
      <c r="M37" s="206"/>
      <c r="N37" s="463"/>
      <c r="O37" s="483"/>
      <c r="P37" s="329"/>
      <c r="Q37" s="209"/>
      <c r="R37" s="209"/>
      <c r="S37" s="208"/>
      <c r="T37" s="469"/>
      <c r="U37" s="489"/>
      <c r="V37" s="205"/>
      <c r="W37" s="207"/>
      <c r="X37" s="207"/>
      <c r="Y37" s="206"/>
      <c r="Z37" s="463"/>
      <c r="AA37" s="483"/>
      <c r="AB37" s="329"/>
      <c r="AC37" s="209"/>
      <c r="AD37" s="357"/>
      <c r="AE37" s="414"/>
      <c r="AF37" s="414"/>
      <c r="AG37" s="361"/>
    </row>
    <row r="38" spans="1:33" s="1" customFormat="1" ht="15" customHeight="1" x14ac:dyDescent="0.25">
      <c r="A38" s="11">
        <v>9</v>
      </c>
      <c r="B38" s="48">
        <v>30440</v>
      </c>
      <c r="C38" s="204" t="s">
        <v>28</v>
      </c>
      <c r="D38" s="205"/>
      <c r="E38" s="207"/>
      <c r="F38" s="207"/>
      <c r="G38" s="206"/>
      <c r="H38" s="457"/>
      <c r="I38" s="477"/>
      <c r="J38" s="205"/>
      <c r="K38" s="207"/>
      <c r="L38" s="207"/>
      <c r="M38" s="206"/>
      <c r="N38" s="463"/>
      <c r="O38" s="483"/>
      <c r="P38" s="329"/>
      <c r="Q38" s="209"/>
      <c r="R38" s="209"/>
      <c r="S38" s="208"/>
      <c r="T38" s="469"/>
      <c r="U38" s="489"/>
      <c r="V38" s="205"/>
      <c r="W38" s="207"/>
      <c r="X38" s="207"/>
      <c r="Y38" s="206"/>
      <c r="Z38" s="463"/>
      <c r="AA38" s="483"/>
      <c r="AB38" s="329"/>
      <c r="AC38" s="209"/>
      <c r="AD38" s="357"/>
      <c r="AE38" s="414"/>
      <c r="AF38" s="414"/>
      <c r="AG38" s="361"/>
    </row>
    <row r="39" spans="1:33" s="1" customFormat="1" ht="15" customHeight="1" x14ac:dyDescent="0.25">
      <c r="A39" s="11">
        <v>10</v>
      </c>
      <c r="B39" s="48">
        <v>30500</v>
      </c>
      <c r="C39" s="204" t="s">
        <v>30</v>
      </c>
      <c r="D39" s="205"/>
      <c r="E39" s="207"/>
      <c r="F39" s="207"/>
      <c r="G39" s="206"/>
      <c r="H39" s="457"/>
      <c r="I39" s="477"/>
      <c r="J39" s="205"/>
      <c r="K39" s="207"/>
      <c r="L39" s="207"/>
      <c r="M39" s="206"/>
      <c r="N39" s="463"/>
      <c r="O39" s="483"/>
      <c r="P39" s="329"/>
      <c r="Q39" s="209"/>
      <c r="R39" s="209"/>
      <c r="S39" s="208"/>
      <c r="T39" s="469"/>
      <c r="U39" s="489"/>
      <c r="V39" s="205"/>
      <c r="W39" s="207"/>
      <c r="X39" s="207"/>
      <c r="Y39" s="206"/>
      <c r="Z39" s="463"/>
      <c r="AA39" s="483"/>
      <c r="AB39" s="329"/>
      <c r="AC39" s="209"/>
      <c r="AD39" s="357"/>
      <c r="AE39" s="414"/>
      <c r="AF39" s="414"/>
      <c r="AG39" s="361"/>
    </row>
    <row r="40" spans="1:33" s="1" customFormat="1" ht="15" customHeight="1" x14ac:dyDescent="0.25">
      <c r="A40" s="11">
        <v>11</v>
      </c>
      <c r="B40" s="48">
        <v>30530</v>
      </c>
      <c r="C40" s="204" t="s">
        <v>31</v>
      </c>
      <c r="D40" s="205"/>
      <c r="E40" s="207"/>
      <c r="F40" s="207"/>
      <c r="G40" s="206"/>
      <c r="H40" s="457"/>
      <c r="I40" s="477"/>
      <c r="J40" s="205"/>
      <c r="K40" s="207"/>
      <c r="L40" s="207"/>
      <c r="M40" s="206"/>
      <c r="N40" s="463"/>
      <c r="O40" s="483"/>
      <c r="P40" s="329"/>
      <c r="Q40" s="209"/>
      <c r="R40" s="209"/>
      <c r="S40" s="208"/>
      <c r="T40" s="469"/>
      <c r="U40" s="489"/>
      <c r="V40" s="205"/>
      <c r="W40" s="207"/>
      <c r="X40" s="207"/>
      <c r="Y40" s="206"/>
      <c r="Z40" s="463"/>
      <c r="AA40" s="483"/>
      <c r="AB40" s="329"/>
      <c r="AC40" s="209"/>
      <c r="AD40" s="357"/>
      <c r="AE40" s="414"/>
      <c r="AF40" s="414"/>
      <c r="AG40" s="361"/>
    </row>
    <row r="41" spans="1:33" s="1" customFormat="1" ht="15" customHeight="1" x14ac:dyDescent="0.25">
      <c r="A41" s="11">
        <v>12</v>
      </c>
      <c r="B41" s="48">
        <v>30640</v>
      </c>
      <c r="C41" s="204" t="s">
        <v>32</v>
      </c>
      <c r="D41" s="205"/>
      <c r="E41" s="207"/>
      <c r="F41" s="207"/>
      <c r="G41" s="206"/>
      <c r="H41" s="457"/>
      <c r="I41" s="477"/>
      <c r="J41" s="205"/>
      <c r="K41" s="207"/>
      <c r="L41" s="207"/>
      <c r="M41" s="206"/>
      <c r="N41" s="463"/>
      <c r="O41" s="483"/>
      <c r="P41" s="329"/>
      <c r="Q41" s="209"/>
      <c r="R41" s="209"/>
      <c r="S41" s="208"/>
      <c r="T41" s="469"/>
      <c r="U41" s="489"/>
      <c r="V41" s="205"/>
      <c r="W41" s="207"/>
      <c r="X41" s="207"/>
      <c r="Y41" s="206"/>
      <c r="Z41" s="463"/>
      <c r="AA41" s="483"/>
      <c r="AB41" s="329"/>
      <c r="AC41" s="209"/>
      <c r="AD41" s="357"/>
      <c r="AE41" s="414"/>
      <c r="AF41" s="414"/>
      <c r="AG41" s="361"/>
    </row>
    <row r="42" spans="1:33" s="1" customFormat="1" ht="15" customHeight="1" x14ac:dyDescent="0.25">
      <c r="A42" s="11">
        <v>13</v>
      </c>
      <c r="B42" s="48">
        <v>30650</v>
      </c>
      <c r="C42" s="204" t="s">
        <v>33</v>
      </c>
      <c r="D42" s="205"/>
      <c r="E42" s="207"/>
      <c r="F42" s="207"/>
      <c r="G42" s="206"/>
      <c r="H42" s="457"/>
      <c r="I42" s="477"/>
      <c r="J42" s="205"/>
      <c r="K42" s="207"/>
      <c r="L42" s="207"/>
      <c r="M42" s="206"/>
      <c r="N42" s="463"/>
      <c r="O42" s="483"/>
      <c r="P42" s="329"/>
      <c r="Q42" s="209"/>
      <c r="R42" s="209"/>
      <c r="S42" s="208"/>
      <c r="T42" s="469"/>
      <c r="U42" s="489"/>
      <c r="V42" s="205"/>
      <c r="W42" s="207"/>
      <c r="X42" s="207"/>
      <c r="Y42" s="206"/>
      <c r="Z42" s="463"/>
      <c r="AA42" s="483"/>
      <c r="AB42" s="329"/>
      <c r="AC42" s="209"/>
      <c r="AD42" s="357"/>
      <c r="AE42" s="414"/>
      <c r="AF42" s="414"/>
      <c r="AG42" s="361"/>
    </row>
    <row r="43" spans="1:33" s="1" customFormat="1" ht="15" customHeight="1" x14ac:dyDescent="0.25">
      <c r="A43" s="11">
        <v>14</v>
      </c>
      <c r="B43" s="48">
        <v>30790</v>
      </c>
      <c r="C43" s="204" t="s">
        <v>34</v>
      </c>
      <c r="D43" s="205"/>
      <c r="E43" s="207"/>
      <c r="F43" s="207"/>
      <c r="G43" s="206"/>
      <c r="H43" s="457"/>
      <c r="I43" s="477"/>
      <c r="J43" s="205"/>
      <c r="K43" s="207"/>
      <c r="L43" s="207"/>
      <c r="M43" s="206"/>
      <c r="N43" s="463"/>
      <c r="O43" s="483"/>
      <c r="P43" s="329"/>
      <c r="Q43" s="209"/>
      <c r="R43" s="209"/>
      <c r="S43" s="208"/>
      <c r="T43" s="469"/>
      <c r="U43" s="489"/>
      <c r="V43" s="205"/>
      <c r="W43" s="207"/>
      <c r="X43" s="207"/>
      <c r="Y43" s="206"/>
      <c r="Z43" s="463"/>
      <c r="AA43" s="483"/>
      <c r="AB43" s="329"/>
      <c r="AC43" s="209"/>
      <c r="AD43" s="357"/>
      <c r="AE43" s="414"/>
      <c r="AF43" s="414"/>
      <c r="AG43" s="361"/>
    </row>
    <row r="44" spans="1:33" s="1" customFormat="1" ht="15" customHeight="1" x14ac:dyDescent="0.25">
      <c r="A44" s="11">
        <v>15</v>
      </c>
      <c r="B44" s="48">
        <v>30890</v>
      </c>
      <c r="C44" s="204" t="s">
        <v>35</v>
      </c>
      <c r="D44" s="205"/>
      <c r="E44" s="207"/>
      <c r="F44" s="207"/>
      <c r="G44" s="206"/>
      <c r="H44" s="457"/>
      <c r="I44" s="477"/>
      <c r="J44" s="205"/>
      <c r="K44" s="207"/>
      <c r="L44" s="207"/>
      <c r="M44" s="206"/>
      <c r="N44" s="463"/>
      <c r="O44" s="483"/>
      <c r="P44" s="329"/>
      <c r="Q44" s="209"/>
      <c r="R44" s="209"/>
      <c r="S44" s="208"/>
      <c r="T44" s="469"/>
      <c r="U44" s="489"/>
      <c r="V44" s="205"/>
      <c r="W44" s="207"/>
      <c r="X44" s="207"/>
      <c r="Y44" s="206"/>
      <c r="Z44" s="463"/>
      <c r="AA44" s="483"/>
      <c r="AB44" s="329"/>
      <c r="AC44" s="209"/>
      <c r="AD44" s="357"/>
      <c r="AE44" s="414"/>
      <c r="AF44" s="414"/>
      <c r="AG44" s="361"/>
    </row>
    <row r="45" spans="1:33" s="1" customFormat="1" ht="15" customHeight="1" x14ac:dyDescent="0.25">
      <c r="A45" s="11">
        <v>16</v>
      </c>
      <c r="B45" s="48">
        <v>30940</v>
      </c>
      <c r="C45" s="204" t="s">
        <v>36</v>
      </c>
      <c r="D45" s="205"/>
      <c r="E45" s="207"/>
      <c r="F45" s="207"/>
      <c r="G45" s="206"/>
      <c r="H45" s="457"/>
      <c r="I45" s="477"/>
      <c r="J45" s="205"/>
      <c r="K45" s="207"/>
      <c r="L45" s="207"/>
      <c r="M45" s="206"/>
      <c r="N45" s="463"/>
      <c r="O45" s="483"/>
      <c r="P45" s="329"/>
      <c r="Q45" s="209"/>
      <c r="R45" s="209"/>
      <c r="S45" s="208"/>
      <c r="T45" s="469"/>
      <c r="U45" s="489"/>
      <c r="V45" s="205"/>
      <c r="W45" s="207"/>
      <c r="X45" s="207"/>
      <c r="Y45" s="206"/>
      <c r="Z45" s="463"/>
      <c r="AA45" s="483"/>
      <c r="AB45" s="329"/>
      <c r="AC45" s="209"/>
      <c r="AD45" s="357"/>
      <c r="AE45" s="414"/>
      <c r="AF45" s="414"/>
      <c r="AG45" s="361"/>
    </row>
    <row r="46" spans="1:33" s="1" customFormat="1" ht="15" customHeight="1" thickBot="1" x14ac:dyDescent="0.3">
      <c r="A46" s="11">
        <v>17</v>
      </c>
      <c r="B46" s="52">
        <v>31480</v>
      </c>
      <c r="C46" s="211" t="s">
        <v>38</v>
      </c>
      <c r="D46" s="212"/>
      <c r="E46" s="214"/>
      <c r="F46" s="214"/>
      <c r="G46" s="213"/>
      <c r="H46" s="458"/>
      <c r="I46" s="478"/>
      <c r="J46" s="212"/>
      <c r="K46" s="214"/>
      <c r="L46" s="214"/>
      <c r="M46" s="213"/>
      <c r="N46" s="464"/>
      <c r="O46" s="484"/>
      <c r="P46" s="330"/>
      <c r="Q46" s="216"/>
      <c r="R46" s="216"/>
      <c r="S46" s="215"/>
      <c r="T46" s="470"/>
      <c r="U46" s="490"/>
      <c r="V46" s="212"/>
      <c r="W46" s="214"/>
      <c r="X46" s="214"/>
      <c r="Y46" s="213"/>
      <c r="Z46" s="464"/>
      <c r="AA46" s="484"/>
      <c r="AB46" s="330"/>
      <c r="AC46" s="216"/>
      <c r="AD46" s="358"/>
      <c r="AE46" s="415"/>
      <c r="AF46" s="415"/>
      <c r="AG46" s="362"/>
    </row>
    <row r="47" spans="1:33" s="1" customFormat="1" ht="15" customHeight="1" thickBot="1" x14ac:dyDescent="0.3">
      <c r="A47" s="35"/>
      <c r="B47" s="51"/>
      <c r="C47" s="217" t="s">
        <v>104</v>
      </c>
      <c r="D47" s="339"/>
      <c r="E47" s="341"/>
      <c r="F47" s="341">
        <f>'Немецкий-11 2022 расклад'!L47</f>
        <v>1</v>
      </c>
      <c r="G47" s="340"/>
      <c r="H47" s="456"/>
      <c r="I47" s="476">
        <f>'немец. язык - 11 2025 раскл'!L7</f>
        <v>1</v>
      </c>
      <c r="J47" s="339"/>
      <c r="K47" s="341"/>
      <c r="L47" s="341">
        <f>'Немецкий-11 2022 расклад'!M47</f>
        <v>0</v>
      </c>
      <c r="M47" s="340"/>
      <c r="N47" s="462"/>
      <c r="O47" s="482">
        <f>'немец. язык - 11 2025 раскл'!M7</f>
        <v>1</v>
      </c>
      <c r="P47" s="344"/>
      <c r="Q47" s="343"/>
      <c r="R47" s="343">
        <f>'Немецкий-11 2022 расклад'!N47</f>
        <v>0</v>
      </c>
      <c r="S47" s="342"/>
      <c r="T47" s="468"/>
      <c r="U47" s="488">
        <f>'немец. язык - 11 2025 раскл'!N7</f>
        <v>100</v>
      </c>
      <c r="V47" s="339"/>
      <c r="W47" s="341"/>
      <c r="X47" s="341">
        <f>'Немецкий-11 2022 расклад'!O47</f>
        <v>0</v>
      </c>
      <c r="Y47" s="340"/>
      <c r="Z47" s="462"/>
      <c r="AA47" s="482">
        <f>'немец. язык - 11 2025 раскл'!O7</f>
        <v>0</v>
      </c>
      <c r="AB47" s="344"/>
      <c r="AC47" s="343"/>
      <c r="AD47" s="355">
        <f>'Немецкий-11 2022 расклад'!P47</f>
        <v>0</v>
      </c>
      <c r="AE47" s="355"/>
      <c r="AF47" s="355"/>
      <c r="AG47" s="346">
        <f>'немец. язык - 11 2025 раскл'!P7</f>
        <v>0</v>
      </c>
    </row>
    <row r="48" spans="1:33" s="1" customFormat="1" ht="15" customHeight="1" x14ac:dyDescent="0.25">
      <c r="A48" s="59">
        <v>1</v>
      </c>
      <c r="B48" s="49">
        <v>40010</v>
      </c>
      <c r="C48" s="198" t="s">
        <v>39</v>
      </c>
      <c r="D48" s="199"/>
      <c r="E48" s="201"/>
      <c r="F48" s="201">
        <f>'Немецкий-11 2022 расклад'!L48</f>
        <v>1</v>
      </c>
      <c r="G48" s="200"/>
      <c r="H48" s="459"/>
      <c r="I48" s="479"/>
      <c r="J48" s="199"/>
      <c r="K48" s="201"/>
      <c r="L48" s="201">
        <f>'Немецкий-11 2022 расклад'!M48</f>
        <v>0</v>
      </c>
      <c r="M48" s="200"/>
      <c r="N48" s="465"/>
      <c r="O48" s="485"/>
      <c r="P48" s="331"/>
      <c r="Q48" s="203"/>
      <c r="R48" s="203">
        <f>'Немецкий-11 2022 расклад'!N48</f>
        <v>0</v>
      </c>
      <c r="S48" s="202"/>
      <c r="T48" s="472"/>
      <c r="U48" s="492"/>
      <c r="V48" s="199"/>
      <c r="W48" s="201"/>
      <c r="X48" s="201">
        <f>'Немецкий-11 2022 расклад'!O48</f>
        <v>0</v>
      </c>
      <c r="Y48" s="200"/>
      <c r="Z48" s="465"/>
      <c r="AA48" s="485"/>
      <c r="AB48" s="331"/>
      <c r="AC48" s="203"/>
      <c r="AD48" s="356">
        <f>'Немецкий-11 2022 расклад'!P48</f>
        <v>0</v>
      </c>
      <c r="AE48" s="413"/>
      <c r="AF48" s="413"/>
      <c r="AG48" s="360"/>
    </row>
    <row r="49" spans="1:33" s="1" customFormat="1" ht="15" customHeight="1" x14ac:dyDescent="0.25">
      <c r="A49" s="23">
        <v>2</v>
      </c>
      <c r="B49" s="48">
        <v>40030</v>
      </c>
      <c r="C49" s="204" t="s">
        <v>41</v>
      </c>
      <c r="D49" s="205"/>
      <c r="E49" s="207"/>
      <c r="F49" s="207"/>
      <c r="G49" s="206"/>
      <c r="H49" s="457"/>
      <c r="I49" s="477">
        <f>'немец. язык - 11 2025 раскл'!L8</f>
        <v>1</v>
      </c>
      <c r="J49" s="205"/>
      <c r="K49" s="207"/>
      <c r="L49" s="207"/>
      <c r="M49" s="206"/>
      <c r="N49" s="463"/>
      <c r="O49" s="483">
        <f>'немец. язык - 11 2025 раскл'!M8</f>
        <v>1</v>
      </c>
      <c r="P49" s="329"/>
      <c r="Q49" s="209"/>
      <c r="R49" s="209"/>
      <c r="S49" s="208"/>
      <c r="T49" s="469"/>
      <c r="U49" s="489">
        <f>'немец. язык - 11 2025 раскл'!N8</f>
        <v>100</v>
      </c>
      <c r="V49" s="205"/>
      <c r="W49" s="207"/>
      <c r="X49" s="207"/>
      <c r="Y49" s="206"/>
      <c r="Z49" s="463"/>
      <c r="AA49" s="483">
        <f>'немец. язык - 11 2025 раскл'!O8</f>
        <v>0</v>
      </c>
      <c r="AB49" s="329"/>
      <c r="AC49" s="209"/>
      <c r="AD49" s="357"/>
      <c r="AE49" s="414"/>
      <c r="AF49" s="414"/>
      <c r="AG49" s="361">
        <f>'немец. язык - 11 2025 раскл'!P8</f>
        <v>0</v>
      </c>
    </row>
    <row r="50" spans="1:33" s="1" customFormat="1" ht="15" customHeight="1" x14ac:dyDescent="0.25">
      <c r="A50" s="23">
        <v>3</v>
      </c>
      <c r="B50" s="48">
        <v>40410</v>
      </c>
      <c r="C50" s="204" t="s">
        <v>48</v>
      </c>
      <c r="D50" s="205"/>
      <c r="E50" s="207"/>
      <c r="F50" s="207"/>
      <c r="G50" s="206"/>
      <c r="H50" s="457"/>
      <c r="I50" s="477"/>
      <c r="J50" s="205"/>
      <c r="K50" s="207"/>
      <c r="L50" s="207"/>
      <c r="M50" s="206"/>
      <c r="N50" s="463"/>
      <c r="O50" s="483"/>
      <c r="P50" s="329"/>
      <c r="Q50" s="209"/>
      <c r="R50" s="209"/>
      <c r="S50" s="208"/>
      <c r="T50" s="469"/>
      <c r="U50" s="489"/>
      <c r="V50" s="205"/>
      <c r="W50" s="207"/>
      <c r="X50" s="207"/>
      <c r="Y50" s="206"/>
      <c r="Z50" s="463"/>
      <c r="AA50" s="483"/>
      <c r="AB50" s="329"/>
      <c r="AC50" s="209"/>
      <c r="AD50" s="357"/>
      <c r="AE50" s="414"/>
      <c r="AF50" s="414"/>
      <c r="AG50" s="361"/>
    </row>
    <row r="51" spans="1:33" s="1" customFormat="1" ht="15" customHeight="1" x14ac:dyDescent="0.25">
      <c r="A51" s="23">
        <v>4</v>
      </c>
      <c r="B51" s="48">
        <v>40011</v>
      </c>
      <c r="C51" s="204" t="s">
        <v>40</v>
      </c>
      <c r="D51" s="205"/>
      <c r="E51" s="207"/>
      <c r="F51" s="207"/>
      <c r="G51" s="206"/>
      <c r="H51" s="457"/>
      <c r="I51" s="477"/>
      <c r="J51" s="205"/>
      <c r="K51" s="207"/>
      <c r="L51" s="207"/>
      <c r="M51" s="206"/>
      <c r="N51" s="463"/>
      <c r="O51" s="483"/>
      <c r="P51" s="329"/>
      <c r="Q51" s="209"/>
      <c r="R51" s="209"/>
      <c r="S51" s="208"/>
      <c r="T51" s="469"/>
      <c r="U51" s="489"/>
      <c r="V51" s="205"/>
      <c r="W51" s="207"/>
      <c r="X51" s="207"/>
      <c r="Y51" s="206"/>
      <c r="Z51" s="463"/>
      <c r="AA51" s="483"/>
      <c r="AB51" s="329"/>
      <c r="AC51" s="209"/>
      <c r="AD51" s="357"/>
      <c r="AE51" s="414"/>
      <c r="AF51" s="414"/>
      <c r="AG51" s="361"/>
    </row>
    <row r="52" spans="1:33" s="1" customFormat="1" ht="15" customHeight="1" x14ac:dyDescent="0.25">
      <c r="A52" s="23">
        <v>5</v>
      </c>
      <c r="B52" s="48">
        <v>40080</v>
      </c>
      <c r="C52" s="204" t="s">
        <v>96</v>
      </c>
      <c r="D52" s="205"/>
      <c r="E52" s="207"/>
      <c r="F52" s="207"/>
      <c r="G52" s="206"/>
      <c r="H52" s="457"/>
      <c r="I52" s="477"/>
      <c r="J52" s="205"/>
      <c r="K52" s="207"/>
      <c r="L52" s="207"/>
      <c r="M52" s="206"/>
      <c r="N52" s="463"/>
      <c r="O52" s="483"/>
      <c r="P52" s="329"/>
      <c r="Q52" s="209"/>
      <c r="R52" s="209"/>
      <c r="S52" s="208"/>
      <c r="T52" s="469"/>
      <c r="U52" s="489"/>
      <c r="V52" s="205"/>
      <c r="W52" s="207"/>
      <c r="X52" s="207"/>
      <c r="Y52" s="206"/>
      <c r="Z52" s="463"/>
      <c r="AA52" s="483"/>
      <c r="AB52" s="329"/>
      <c r="AC52" s="209"/>
      <c r="AD52" s="357"/>
      <c r="AE52" s="414"/>
      <c r="AF52" s="414"/>
      <c r="AG52" s="361"/>
    </row>
    <row r="53" spans="1:33" s="1" customFormat="1" ht="15" customHeight="1" x14ac:dyDescent="0.25">
      <c r="A53" s="23">
        <v>6</v>
      </c>
      <c r="B53" s="48">
        <v>40100</v>
      </c>
      <c r="C53" s="204" t="s">
        <v>42</v>
      </c>
      <c r="D53" s="205"/>
      <c r="E53" s="207"/>
      <c r="F53" s="207"/>
      <c r="G53" s="206"/>
      <c r="H53" s="457"/>
      <c r="I53" s="477"/>
      <c r="J53" s="205"/>
      <c r="K53" s="207"/>
      <c r="L53" s="207"/>
      <c r="M53" s="206"/>
      <c r="N53" s="463"/>
      <c r="O53" s="483"/>
      <c r="P53" s="329"/>
      <c r="Q53" s="209"/>
      <c r="R53" s="209"/>
      <c r="S53" s="208"/>
      <c r="T53" s="469"/>
      <c r="U53" s="489"/>
      <c r="V53" s="205"/>
      <c r="W53" s="207"/>
      <c r="X53" s="207"/>
      <c r="Y53" s="206"/>
      <c r="Z53" s="463"/>
      <c r="AA53" s="483"/>
      <c r="AB53" s="329"/>
      <c r="AC53" s="209"/>
      <c r="AD53" s="357"/>
      <c r="AE53" s="414"/>
      <c r="AF53" s="414"/>
      <c r="AG53" s="361"/>
    </row>
    <row r="54" spans="1:33" s="1" customFormat="1" ht="15" customHeight="1" x14ac:dyDescent="0.25">
      <c r="A54" s="23">
        <v>7</v>
      </c>
      <c r="B54" s="48">
        <v>40020</v>
      </c>
      <c r="C54" s="204" t="s">
        <v>110</v>
      </c>
      <c r="D54" s="205"/>
      <c r="E54" s="207"/>
      <c r="F54" s="207"/>
      <c r="G54" s="206"/>
      <c r="H54" s="457"/>
      <c r="I54" s="477"/>
      <c r="J54" s="205"/>
      <c r="K54" s="207"/>
      <c r="L54" s="207"/>
      <c r="M54" s="206"/>
      <c r="N54" s="463"/>
      <c r="O54" s="483"/>
      <c r="P54" s="329"/>
      <c r="Q54" s="209"/>
      <c r="R54" s="209"/>
      <c r="S54" s="208"/>
      <c r="T54" s="469"/>
      <c r="U54" s="489"/>
      <c r="V54" s="205"/>
      <c r="W54" s="207"/>
      <c r="X54" s="207"/>
      <c r="Y54" s="206"/>
      <c r="Z54" s="463"/>
      <c r="AA54" s="483"/>
      <c r="AB54" s="329"/>
      <c r="AC54" s="209"/>
      <c r="AD54" s="357"/>
      <c r="AE54" s="414"/>
      <c r="AF54" s="414"/>
      <c r="AG54" s="361"/>
    </row>
    <row r="55" spans="1:33" s="1" customFormat="1" ht="15" customHeight="1" x14ac:dyDescent="0.25">
      <c r="A55" s="23">
        <v>8</v>
      </c>
      <c r="B55" s="48">
        <v>40031</v>
      </c>
      <c r="C55" s="204" t="s">
        <v>113</v>
      </c>
      <c r="D55" s="205"/>
      <c r="E55" s="207"/>
      <c r="F55" s="207"/>
      <c r="G55" s="206"/>
      <c r="H55" s="457"/>
      <c r="I55" s="477"/>
      <c r="J55" s="205"/>
      <c r="K55" s="207"/>
      <c r="L55" s="207"/>
      <c r="M55" s="206"/>
      <c r="N55" s="463"/>
      <c r="O55" s="483"/>
      <c r="P55" s="329"/>
      <c r="Q55" s="209"/>
      <c r="R55" s="209"/>
      <c r="S55" s="208"/>
      <c r="T55" s="469"/>
      <c r="U55" s="489"/>
      <c r="V55" s="205"/>
      <c r="W55" s="207"/>
      <c r="X55" s="207"/>
      <c r="Y55" s="206"/>
      <c r="Z55" s="463"/>
      <c r="AA55" s="483"/>
      <c r="AB55" s="329"/>
      <c r="AC55" s="209"/>
      <c r="AD55" s="357"/>
      <c r="AE55" s="414"/>
      <c r="AF55" s="414"/>
      <c r="AG55" s="361"/>
    </row>
    <row r="56" spans="1:33" s="1" customFormat="1" ht="15" customHeight="1" x14ac:dyDescent="0.25">
      <c r="A56" s="23">
        <v>9</v>
      </c>
      <c r="B56" s="48">
        <v>40210</v>
      </c>
      <c r="C56" s="204" t="s">
        <v>44</v>
      </c>
      <c r="D56" s="205"/>
      <c r="E56" s="207"/>
      <c r="F56" s="207"/>
      <c r="G56" s="206"/>
      <c r="H56" s="457"/>
      <c r="I56" s="477"/>
      <c r="J56" s="205"/>
      <c r="K56" s="207"/>
      <c r="L56" s="207"/>
      <c r="M56" s="206"/>
      <c r="N56" s="463"/>
      <c r="O56" s="483"/>
      <c r="P56" s="329"/>
      <c r="Q56" s="209"/>
      <c r="R56" s="209"/>
      <c r="S56" s="208"/>
      <c r="T56" s="469"/>
      <c r="U56" s="489"/>
      <c r="V56" s="205"/>
      <c r="W56" s="207"/>
      <c r="X56" s="207"/>
      <c r="Y56" s="206"/>
      <c r="Z56" s="463"/>
      <c r="AA56" s="483"/>
      <c r="AB56" s="329"/>
      <c r="AC56" s="209"/>
      <c r="AD56" s="357"/>
      <c r="AE56" s="414"/>
      <c r="AF56" s="414"/>
      <c r="AG56" s="361"/>
    </row>
    <row r="57" spans="1:33" s="1" customFormat="1" ht="15" customHeight="1" x14ac:dyDescent="0.25">
      <c r="A57" s="23">
        <v>10</v>
      </c>
      <c r="B57" s="48">
        <v>40300</v>
      </c>
      <c r="C57" s="204" t="s">
        <v>45</v>
      </c>
      <c r="D57" s="205"/>
      <c r="E57" s="207"/>
      <c r="F57" s="207"/>
      <c r="G57" s="206"/>
      <c r="H57" s="457"/>
      <c r="I57" s="477"/>
      <c r="J57" s="205"/>
      <c r="K57" s="207"/>
      <c r="L57" s="207"/>
      <c r="M57" s="206"/>
      <c r="N57" s="463"/>
      <c r="O57" s="483"/>
      <c r="P57" s="329"/>
      <c r="Q57" s="209"/>
      <c r="R57" s="209"/>
      <c r="S57" s="208"/>
      <c r="T57" s="469"/>
      <c r="U57" s="489"/>
      <c r="V57" s="205"/>
      <c r="W57" s="207"/>
      <c r="X57" s="207"/>
      <c r="Y57" s="206"/>
      <c r="Z57" s="463"/>
      <c r="AA57" s="483"/>
      <c r="AB57" s="329"/>
      <c r="AC57" s="209"/>
      <c r="AD57" s="357"/>
      <c r="AE57" s="414"/>
      <c r="AF57" s="414"/>
      <c r="AG57" s="361"/>
    </row>
    <row r="58" spans="1:33" s="1" customFormat="1" ht="15" customHeight="1" x14ac:dyDescent="0.25">
      <c r="A58" s="23">
        <v>11</v>
      </c>
      <c r="B58" s="48">
        <v>40360</v>
      </c>
      <c r="C58" s="204" t="s">
        <v>46</v>
      </c>
      <c r="D58" s="205"/>
      <c r="E58" s="207"/>
      <c r="F58" s="207"/>
      <c r="G58" s="206"/>
      <c r="H58" s="457"/>
      <c r="I58" s="477"/>
      <c r="J58" s="205"/>
      <c r="K58" s="207"/>
      <c r="L58" s="207"/>
      <c r="M58" s="206"/>
      <c r="N58" s="463"/>
      <c r="O58" s="483"/>
      <c r="P58" s="329"/>
      <c r="Q58" s="209"/>
      <c r="R58" s="209"/>
      <c r="S58" s="208"/>
      <c r="T58" s="469"/>
      <c r="U58" s="489"/>
      <c r="V58" s="205"/>
      <c r="W58" s="207"/>
      <c r="X58" s="207"/>
      <c r="Y58" s="206"/>
      <c r="Z58" s="463"/>
      <c r="AA58" s="483"/>
      <c r="AB58" s="329"/>
      <c r="AC58" s="209"/>
      <c r="AD58" s="357"/>
      <c r="AE58" s="414"/>
      <c r="AF58" s="414"/>
      <c r="AG58" s="361"/>
    </row>
    <row r="59" spans="1:33" s="1" customFormat="1" ht="15" customHeight="1" x14ac:dyDescent="0.25">
      <c r="A59" s="23">
        <v>12</v>
      </c>
      <c r="B59" s="48">
        <v>40390</v>
      </c>
      <c r="C59" s="204" t="s">
        <v>47</v>
      </c>
      <c r="D59" s="205"/>
      <c r="E59" s="207"/>
      <c r="F59" s="207"/>
      <c r="G59" s="206"/>
      <c r="H59" s="457"/>
      <c r="I59" s="477"/>
      <c r="J59" s="205"/>
      <c r="K59" s="207"/>
      <c r="L59" s="207"/>
      <c r="M59" s="206"/>
      <c r="N59" s="463"/>
      <c r="O59" s="483"/>
      <c r="P59" s="329"/>
      <c r="Q59" s="209"/>
      <c r="R59" s="209"/>
      <c r="S59" s="208"/>
      <c r="T59" s="469"/>
      <c r="U59" s="489"/>
      <c r="V59" s="205"/>
      <c r="W59" s="207"/>
      <c r="X59" s="207"/>
      <c r="Y59" s="206"/>
      <c r="Z59" s="463"/>
      <c r="AA59" s="483"/>
      <c r="AB59" s="329"/>
      <c r="AC59" s="209"/>
      <c r="AD59" s="357"/>
      <c r="AE59" s="414"/>
      <c r="AF59" s="414"/>
      <c r="AG59" s="361"/>
    </row>
    <row r="60" spans="1:33" s="1" customFormat="1" ht="15" customHeight="1" x14ac:dyDescent="0.25">
      <c r="A60" s="23">
        <v>13</v>
      </c>
      <c r="B60" s="48">
        <v>40720</v>
      </c>
      <c r="C60" s="204" t="s">
        <v>109</v>
      </c>
      <c r="D60" s="205"/>
      <c r="E60" s="207"/>
      <c r="F60" s="207"/>
      <c r="G60" s="206"/>
      <c r="H60" s="457"/>
      <c r="I60" s="477"/>
      <c r="J60" s="205"/>
      <c r="K60" s="207"/>
      <c r="L60" s="207"/>
      <c r="M60" s="206"/>
      <c r="N60" s="463"/>
      <c r="O60" s="483"/>
      <c r="P60" s="329"/>
      <c r="Q60" s="209"/>
      <c r="R60" s="209"/>
      <c r="S60" s="208"/>
      <c r="T60" s="469"/>
      <c r="U60" s="489"/>
      <c r="V60" s="205"/>
      <c r="W60" s="207"/>
      <c r="X60" s="207"/>
      <c r="Y60" s="206"/>
      <c r="Z60" s="463"/>
      <c r="AA60" s="483"/>
      <c r="AB60" s="329"/>
      <c r="AC60" s="209"/>
      <c r="AD60" s="357"/>
      <c r="AE60" s="414"/>
      <c r="AF60" s="414"/>
      <c r="AG60" s="361"/>
    </row>
    <row r="61" spans="1:33" s="1" customFormat="1" ht="15" customHeight="1" x14ac:dyDescent="0.25">
      <c r="A61" s="23">
        <v>14</v>
      </c>
      <c r="B61" s="48">
        <v>40730</v>
      </c>
      <c r="C61" s="204" t="s">
        <v>49</v>
      </c>
      <c r="D61" s="205"/>
      <c r="E61" s="207"/>
      <c r="F61" s="207"/>
      <c r="G61" s="206"/>
      <c r="H61" s="457"/>
      <c r="I61" s="477"/>
      <c r="J61" s="205"/>
      <c r="K61" s="207"/>
      <c r="L61" s="207"/>
      <c r="M61" s="206"/>
      <c r="N61" s="463"/>
      <c r="O61" s="483"/>
      <c r="P61" s="329"/>
      <c r="Q61" s="209"/>
      <c r="R61" s="209"/>
      <c r="S61" s="208"/>
      <c r="T61" s="469"/>
      <c r="U61" s="489"/>
      <c r="V61" s="205"/>
      <c r="W61" s="207"/>
      <c r="X61" s="207"/>
      <c r="Y61" s="206"/>
      <c r="Z61" s="463"/>
      <c r="AA61" s="483"/>
      <c r="AB61" s="329"/>
      <c r="AC61" s="209"/>
      <c r="AD61" s="357"/>
      <c r="AE61" s="414"/>
      <c r="AF61" s="414"/>
      <c r="AG61" s="361"/>
    </row>
    <row r="62" spans="1:33" s="1" customFormat="1" ht="15" customHeight="1" x14ac:dyDescent="0.25">
      <c r="A62" s="23">
        <v>15</v>
      </c>
      <c r="B62" s="48">
        <v>40820</v>
      </c>
      <c r="C62" s="204" t="s">
        <v>50</v>
      </c>
      <c r="D62" s="205"/>
      <c r="E62" s="207"/>
      <c r="F62" s="207"/>
      <c r="G62" s="206"/>
      <c r="H62" s="457"/>
      <c r="I62" s="477"/>
      <c r="J62" s="205"/>
      <c r="K62" s="207"/>
      <c r="L62" s="207"/>
      <c r="M62" s="206"/>
      <c r="N62" s="463"/>
      <c r="O62" s="483"/>
      <c r="P62" s="329"/>
      <c r="Q62" s="209"/>
      <c r="R62" s="209"/>
      <c r="S62" s="208"/>
      <c r="T62" s="469"/>
      <c r="U62" s="489"/>
      <c r="V62" s="205"/>
      <c r="W62" s="207"/>
      <c r="X62" s="207"/>
      <c r="Y62" s="206"/>
      <c r="Z62" s="463"/>
      <c r="AA62" s="483"/>
      <c r="AB62" s="329"/>
      <c r="AC62" s="209"/>
      <c r="AD62" s="357"/>
      <c r="AE62" s="414"/>
      <c r="AF62" s="414"/>
      <c r="AG62" s="361"/>
    </row>
    <row r="63" spans="1:33" s="1" customFormat="1" ht="15" customHeight="1" x14ac:dyDescent="0.25">
      <c r="A63" s="23">
        <v>16</v>
      </c>
      <c r="B63" s="48">
        <v>40840</v>
      </c>
      <c r="C63" s="204" t="s">
        <v>51</v>
      </c>
      <c r="D63" s="205"/>
      <c r="E63" s="207"/>
      <c r="F63" s="207"/>
      <c r="G63" s="206"/>
      <c r="H63" s="457"/>
      <c r="I63" s="477"/>
      <c r="J63" s="205"/>
      <c r="K63" s="207"/>
      <c r="L63" s="207"/>
      <c r="M63" s="206"/>
      <c r="N63" s="463"/>
      <c r="O63" s="483"/>
      <c r="P63" s="329"/>
      <c r="Q63" s="209"/>
      <c r="R63" s="209"/>
      <c r="S63" s="208"/>
      <c r="T63" s="469"/>
      <c r="U63" s="489"/>
      <c r="V63" s="205"/>
      <c r="W63" s="207"/>
      <c r="X63" s="207"/>
      <c r="Y63" s="206"/>
      <c r="Z63" s="463"/>
      <c r="AA63" s="483"/>
      <c r="AB63" s="329"/>
      <c r="AC63" s="209"/>
      <c r="AD63" s="357"/>
      <c r="AE63" s="414"/>
      <c r="AF63" s="414"/>
      <c r="AG63" s="361"/>
    </row>
    <row r="64" spans="1:33" s="1" customFormat="1" ht="15" customHeight="1" x14ac:dyDescent="0.25">
      <c r="A64" s="23">
        <v>17</v>
      </c>
      <c r="B64" s="48">
        <v>40950</v>
      </c>
      <c r="C64" s="204" t="s">
        <v>52</v>
      </c>
      <c r="D64" s="205"/>
      <c r="E64" s="207"/>
      <c r="F64" s="207"/>
      <c r="G64" s="206"/>
      <c r="H64" s="457"/>
      <c r="I64" s="477"/>
      <c r="J64" s="205"/>
      <c r="K64" s="207"/>
      <c r="L64" s="207"/>
      <c r="M64" s="206"/>
      <c r="N64" s="463"/>
      <c r="O64" s="483"/>
      <c r="P64" s="329"/>
      <c r="Q64" s="209"/>
      <c r="R64" s="209"/>
      <c r="S64" s="208"/>
      <c r="T64" s="469"/>
      <c r="U64" s="489"/>
      <c r="V64" s="205"/>
      <c r="W64" s="207"/>
      <c r="X64" s="207"/>
      <c r="Y64" s="206"/>
      <c r="Z64" s="463"/>
      <c r="AA64" s="483"/>
      <c r="AB64" s="329"/>
      <c r="AC64" s="209"/>
      <c r="AD64" s="357"/>
      <c r="AE64" s="414"/>
      <c r="AF64" s="414"/>
      <c r="AG64" s="361"/>
    </row>
    <row r="65" spans="1:33" s="1" customFormat="1" ht="15" customHeight="1" x14ac:dyDescent="0.25">
      <c r="A65" s="23">
        <v>18</v>
      </c>
      <c r="B65" s="50">
        <v>40990</v>
      </c>
      <c r="C65" s="210" t="s">
        <v>53</v>
      </c>
      <c r="D65" s="205"/>
      <c r="E65" s="207"/>
      <c r="F65" s="207"/>
      <c r="G65" s="206"/>
      <c r="H65" s="457"/>
      <c r="I65" s="477"/>
      <c r="J65" s="205"/>
      <c r="K65" s="207"/>
      <c r="L65" s="207"/>
      <c r="M65" s="206"/>
      <c r="N65" s="463"/>
      <c r="O65" s="483"/>
      <c r="P65" s="329"/>
      <c r="Q65" s="209"/>
      <c r="R65" s="209"/>
      <c r="S65" s="208"/>
      <c r="T65" s="469"/>
      <c r="U65" s="489"/>
      <c r="V65" s="205"/>
      <c r="W65" s="207"/>
      <c r="X65" s="207"/>
      <c r="Y65" s="206"/>
      <c r="Z65" s="463"/>
      <c r="AA65" s="483"/>
      <c r="AB65" s="329"/>
      <c r="AC65" s="209"/>
      <c r="AD65" s="357"/>
      <c r="AE65" s="414"/>
      <c r="AF65" s="414"/>
      <c r="AG65" s="361"/>
    </row>
    <row r="66" spans="1:33" s="1" customFormat="1" ht="15" customHeight="1" thickBot="1" x14ac:dyDescent="0.3">
      <c r="A66" s="24">
        <v>19</v>
      </c>
      <c r="B66" s="48">
        <v>40133</v>
      </c>
      <c r="C66" s="204" t="s">
        <v>43</v>
      </c>
      <c r="D66" s="212"/>
      <c r="E66" s="214"/>
      <c r="F66" s="214"/>
      <c r="G66" s="213"/>
      <c r="H66" s="458"/>
      <c r="I66" s="478"/>
      <c r="J66" s="212"/>
      <c r="K66" s="214"/>
      <c r="L66" s="214"/>
      <c r="M66" s="213"/>
      <c r="N66" s="464"/>
      <c r="O66" s="484"/>
      <c r="P66" s="330"/>
      <c r="Q66" s="216"/>
      <c r="R66" s="216"/>
      <c r="S66" s="215"/>
      <c r="T66" s="470"/>
      <c r="U66" s="490"/>
      <c r="V66" s="212"/>
      <c r="W66" s="214"/>
      <c r="X66" s="214"/>
      <c r="Y66" s="213"/>
      <c r="Z66" s="464"/>
      <c r="AA66" s="484"/>
      <c r="AB66" s="330"/>
      <c r="AC66" s="216"/>
      <c r="AD66" s="358"/>
      <c r="AE66" s="415"/>
      <c r="AF66" s="415"/>
      <c r="AG66" s="362"/>
    </row>
    <row r="67" spans="1:33" s="1" customFormat="1" ht="15" customHeight="1" thickBot="1" x14ac:dyDescent="0.3">
      <c r="A67" s="35"/>
      <c r="B67" s="51"/>
      <c r="C67" s="217" t="s">
        <v>105</v>
      </c>
      <c r="D67" s="339">
        <f>'Немецкий-11 2020 расклад'!L68</f>
        <v>1</v>
      </c>
      <c r="E67" s="341"/>
      <c r="F67" s="341"/>
      <c r="G67" s="340">
        <f>'Немецкий-11 2023 расклад'!L67</f>
        <v>1</v>
      </c>
      <c r="H67" s="456">
        <f>'немец. язык - 11 2024 расклад'!L7</f>
        <v>1</v>
      </c>
      <c r="I67" s="476"/>
      <c r="J67" s="339">
        <f>'Немецкий-11 2020 расклад'!M68</f>
        <v>1</v>
      </c>
      <c r="K67" s="341"/>
      <c r="L67" s="341"/>
      <c r="M67" s="340">
        <f>'Немецкий-11 2023 расклад'!M67</f>
        <v>0</v>
      </c>
      <c r="N67" s="462">
        <f>'немец. язык - 11 2024 расклад'!M7</f>
        <v>0</v>
      </c>
      <c r="O67" s="482"/>
      <c r="P67" s="344">
        <f>'Немецкий-11 2020 расклад'!N68</f>
        <v>100</v>
      </c>
      <c r="Q67" s="343"/>
      <c r="R67" s="343"/>
      <c r="S67" s="342">
        <f>'Немецкий-11 2023 расклад'!N67</f>
        <v>0</v>
      </c>
      <c r="T67" s="468">
        <f>'немец. язык - 11 2024 расклад'!N7</f>
        <v>0</v>
      </c>
      <c r="U67" s="488"/>
      <c r="V67" s="339">
        <f>'Немецкий-11 2020 расклад'!O68</f>
        <v>0</v>
      </c>
      <c r="W67" s="341"/>
      <c r="X67" s="341"/>
      <c r="Y67" s="340">
        <f>'Немецкий-11 2022 расклад'!O67</f>
        <v>0</v>
      </c>
      <c r="Z67" s="462">
        <f>'немец. язык - 11 2024 расклад'!O7</f>
        <v>0</v>
      </c>
      <c r="AA67" s="482"/>
      <c r="AB67" s="344">
        <f>'Немецкий-11 2020 расклад'!P68</f>
        <v>0</v>
      </c>
      <c r="AC67" s="343"/>
      <c r="AD67" s="355"/>
      <c r="AE67" s="355">
        <f>'Немецкий-11 2023 расклад'!P67</f>
        <v>0</v>
      </c>
      <c r="AF67" s="355">
        <f>'немец. язык - 11 2024 расклад'!P7</f>
        <v>0</v>
      </c>
      <c r="AG67" s="346"/>
    </row>
    <row r="68" spans="1:33" s="1" customFormat="1" ht="15" customHeight="1" x14ac:dyDescent="0.25">
      <c r="A68" s="16">
        <v>1</v>
      </c>
      <c r="B68" s="48">
        <v>50040</v>
      </c>
      <c r="C68" s="204" t="s">
        <v>54</v>
      </c>
      <c r="D68" s="199">
        <f>'Немецкий-11 2020 расклад'!L69</f>
        <v>1</v>
      </c>
      <c r="E68" s="201"/>
      <c r="F68" s="201"/>
      <c r="G68" s="200"/>
      <c r="H68" s="459"/>
      <c r="I68" s="479"/>
      <c r="J68" s="199">
        <f>'Немецкий-11 2020 расклад'!M69</f>
        <v>1</v>
      </c>
      <c r="K68" s="201"/>
      <c r="L68" s="201"/>
      <c r="M68" s="200"/>
      <c r="N68" s="465"/>
      <c r="O68" s="485"/>
      <c r="P68" s="331">
        <f>'Немецкий-11 2020 расклад'!N69</f>
        <v>100</v>
      </c>
      <c r="Q68" s="203"/>
      <c r="R68" s="203"/>
      <c r="S68" s="202"/>
      <c r="T68" s="472"/>
      <c r="U68" s="492"/>
      <c r="V68" s="199">
        <f>'Немецкий-11 2020 расклад'!O69</f>
        <v>0</v>
      </c>
      <c r="W68" s="201"/>
      <c r="X68" s="201"/>
      <c r="Y68" s="200"/>
      <c r="Z68" s="465"/>
      <c r="AA68" s="485"/>
      <c r="AB68" s="331">
        <f>'Немецкий-11 2020 расклад'!P69</f>
        <v>0</v>
      </c>
      <c r="AC68" s="203"/>
      <c r="AD68" s="356"/>
      <c r="AE68" s="413"/>
      <c r="AF68" s="413"/>
      <c r="AG68" s="360"/>
    </row>
    <row r="69" spans="1:33" s="1" customFormat="1" ht="15" customHeight="1" x14ac:dyDescent="0.25">
      <c r="A69" s="11">
        <v>2</v>
      </c>
      <c r="B69" s="48">
        <v>50003</v>
      </c>
      <c r="C69" s="204" t="s">
        <v>97</v>
      </c>
      <c r="D69" s="205"/>
      <c r="E69" s="207"/>
      <c r="F69" s="207"/>
      <c r="G69" s="206"/>
      <c r="H69" s="457"/>
      <c r="I69" s="477"/>
      <c r="J69" s="205"/>
      <c r="K69" s="207"/>
      <c r="L69" s="207"/>
      <c r="M69" s="206"/>
      <c r="N69" s="463"/>
      <c r="O69" s="483"/>
      <c r="P69" s="329"/>
      <c r="Q69" s="209"/>
      <c r="R69" s="209"/>
      <c r="S69" s="208"/>
      <c r="T69" s="469"/>
      <c r="U69" s="489"/>
      <c r="V69" s="205"/>
      <c r="W69" s="207"/>
      <c r="X69" s="207"/>
      <c r="Y69" s="206"/>
      <c r="Z69" s="463"/>
      <c r="AA69" s="483"/>
      <c r="AB69" s="329"/>
      <c r="AC69" s="209"/>
      <c r="AD69" s="357"/>
      <c r="AE69" s="414"/>
      <c r="AF69" s="414"/>
      <c r="AG69" s="361"/>
    </row>
    <row r="70" spans="1:33" s="1" customFormat="1" ht="15" customHeight="1" x14ac:dyDescent="0.25">
      <c r="A70" s="11">
        <v>3</v>
      </c>
      <c r="B70" s="48">
        <v>50060</v>
      </c>
      <c r="C70" s="204" t="s">
        <v>56</v>
      </c>
      <c r="D70" s="205"/>
      <c r="E70" s="207"/>
      <c r="F70" s="207"/>
      <c r="G70" s="206"/>
      <c r="H70" s="457"/>
      <c r="I70" s="477"/>
      <c r="J70" s="205"/>
      <c r="K70" s="207"/>
      <c r="L70" s="207"/>
      <c r="M70" s="206"/>
      <c r="N70" s="463"/>
      <c r="O70" s="483"/>
      <c r="P70" s="329"/>
      <c r="Q70" s="209"/>
      <c r="R70" s="209"/>
      <c r="S70" s="208">
        <f>'Немецкий-11 2023 расклад'!N70</f>
        <v>0</v>
      </c>
      <c r="T70" s="469"/>
      <c r="U70" s="489"/>
      <c r="V70" s="205"/>
      <c r="W70" s="207"/>
      <c r="X70" s="207"/>
      <c r="Y70" s="206">
        <f>'Немецкий-11 2022 расклад'!O70</f>
        <v>0</v>
      </c>
      <c r="Z70" s="463"/>
      <c r="AA70" s="483"/>
      <c r="AB70" s="329"/>
      <c r="AC70" s="209"/>
      <c r="AD70" s="357"/>
      <c r="AE70" s="414">
        <f>'Немецкий-11 2023 расклад'!P70</f>
        <v>0</v>
      </c>
      <c r="AF70" s="414"/>
      <c r="AG70" s="361"/>
    </row>
    <row r="71" spans="1:33" s="1" customFormat="1" ht="15" customHeight="1" x14ac:dyDescent="0.25">
      <c r="A71" s="11">
        <v>4</v>
      </c>
      <c r="B71" s="54">
        <v>50170</v>
      </c>
      <c r="C71" s="204" t="s">
        <v>57</v>
      </c>
      <c r="D71" s="205"/>
      <c r="E71" s="207"/>
      <c r="F71" s="207"/>
      <c r="G71" s="206"/>
      <c r="H71" s="457"/>
      <c r="I71" s="477"/>
      <c r="J71" s="205"/>
      <c r="K71" s="207"/>
      <c r="L71" s="207"/>
      <c r="M71" s="206"/>
      <c r="N71" s="463"/>
      <c r="O71" s="483"/>
      <c r="P71" s="329"/>
      <c r="Q71" s="209"/>
      <c r="R71" s="209"/>
      <c r="S71" s="208"/>
      <c r="T71" s="469"/>
      <c r="U71" s="489"/>
      <c r="V71" s="205"/>
      <c r="W71" s="207"/>
      <c r="X71" s="207"/>
      <c r="Y71" s="206"/>
      <c r="Z71" s="463"/>
      <c r="AA71" s="483"/>
      <c r="AB71" s="329"/>
      <c r="AC71" s="209"/>
      <c r="AD71" s="357"/>
      <c r="AE71" s="414"/>
      <c r="AF71" s="414"/>
      <c r="AG71" s="361"/>
    </row>
    <row r="72" spans="1:33" s="1" customFormat="1" ht="15" customHeight="1" x14ac:dyDescent="0.25">
      <c r="A72" s="11">
        <v>5</v>
      </c>
      <c r="B72" s="48">
        <v>50230</v>
      </c>
      <c r="C72" s="204" t="s">
        <v>58</v>
      </c>
      <c r="D72" s="205"/>
      <c r="E72" s="207"/>
      <c r="F72" s="207"/>
      <c r="G72" s="206"/>
      <c r="H72" s="457"/>
      <c r="I72" s="477"/>
      <c r="J72" s="205"/>
      <c r="K72" s="207"/>
      <c r="L72" s="207"/>
      <c r="M72" s="206"/>
      <c r="N72" s="463"/>
      <c r="O72" s="483"/>
      <c r="P72" s="329"/>
      <c r="Q72" s="209"/>
      <c r="R72" s="209"/>
      <c r="S72" s="208"/>
      <c r="T72" s="469"/>
      <c r="U72" s="489"/>
      <c r="V72" s="205"/>
      <c r="W72" s="207"/>
      <c r="X72" s="207"/>
      <c r="Y72" s="206"/>
      <c r="Z72" s="463"/>
      <c r="AA72" s="483"/>
      <c r="AB72" s="329"/>
      <c r="AC72" s="209"/>
      <c r="AD72" s="357"/>
      <c r="AE72" s="414"/>
      <c r="AF72" s="414"/>
      <c r="AG72" s="361"/>
    </row>
    <row r="73" spans="1:33" s="1" customFormat="1" ht="15" customHeight="1" x14ac:dyDescent="0.25">
      <c r="A73" s="11">
        <v>6</v>
      </c>
      <c r="B73" s="48">
        <v>50340</v>
      </c>
      <c r="C73" s="204" t="s">
        <v>59</v>
      </c>
      <c r="D73" s="205"/>
      <c r="E73" s="207"/>
      <c r="F73" s="207"/>
      <c r="G73" s="206"/>
      <c r="H73" s="457"/>
      <c r="I73" s="477"/>
      <c r="J73" s="205"/>
      <c r="K73" s="207"/>
      <c r="L73" s="207"/>
      <c r="M73" s="206"/>
      <c r="N73" s="463"/>
      <c r="O73" s="483"/>
      <c r="P73" s="329"/>
      <c r="Q73" s="209"/>
      <c r="R73" s="209"/>
      <c r="S73" s="208"/>
      <c r="T73" s="469"/>
      <c r="U73" s="489"/>
      <c r="V73" s="205"/>
      <c r="W73" s="207"/>
      <c r="X73" s="207"/>
      <c r="Y73" s="206"/>
      <c r="Z73" s="463"/>
      <c r="AA73" s="483"/>
      <c r="AB73" s="329"/>
      <c r="AC73" s="209"/>
      <c r="AD73" s="357"/>
      <c r="AE73" s="414"/>
      <c r="AF73" s="414"/>
      <c r="AG73" s="361"/>
    </row>
    <row r="74" spans="1:33" s="1" customFormat="1" ht="15" customHeight="1" x14ac:dyDescent="0.25">
      <c r="A74" s="11">
        <v>7</v>
      </c>
      <c r="B74" s="48">
        <v>50420</v>
      </c>
      <c r="C74" s="204" t="s">
        <v>60</v>
      </c>
      <c r="D74" s="205"/>
      <c r="E74" s="207"/>
      <c r="F74" s="207"/>
      <c r="G74" s="206"/>
      <c r="H74" s="457"/>
      <c r="I74" s="477"/>
      <c r="J74" s="205"/>
      <c r="K74" s="207"/>
      <c r="L74" s="207"/>
      <c r="M74" s="206"/>
      <c r="N74" s="463"/>
      <c r="O74" s="483"/>
      <c r="P74" s="329"/>
      <c r="Q74" s="209"/>
      <c r="R74" s="209"/>
      <c r="S74" s="208"/>
      <c r="T74" s="469"/>
      <c r="U74" s="489"/>
      <c r="V74" s="205"/>
      <c r="W74" s="207"/>
      <c r="X74" s="207"/>
      <c r="Y74" s="206"/>
      <c r="Z74" s="463"/>
      <c r="AA74" s="483"/>
      <c r="AB74" s="329"/>
      <c r="AC74" s="209"/>
      <c r="AD74" s="357"/>
      <c r="AE74" s="414"/>
      <c r="AF74" s="414"/>
      <c r="AG74" s="361"/>
    </row>
    <row r="75" spans="1:33" s="1" customFormat="1" ht="15" customHeight="1" x14ac:dyDescent="0.25">
      <c r="A75" s="11">
        <v>8</v>
      </c>
      <c r="B75" s="48">
        <v>50450</v>
      </c>
      <c r="C75" s="204" t="s">
        <v>61</v>
      </c>
      <c r="D75" s="205"/>
      <c r="E75" s="207"/>
      <c r="F75" s="207"/>
      <c r="G75" s="206"/>
      <c r="H75" s="457">
        <f>'немец. язык - 11 2024 расклад'!L8</f>
        <v>1</v>
      </c>
      <c r="I75" s="477"/>
      <c r="J75" s="205"/>
      <c r="K75" s="207"/>
      <c r="L75" s="207"/>
      <c r="M75" s="206"/>
      <c r="N75" s="463">
        <f>'немец. язык - 11 2024 расклад'!M8</f>
        <v>0</v>
      </c>
      <c r="O75" s="483"/>
      <c r="P75" s="329"/>
      <c r="Q75" s="209"/>
      <c r="R75" s="209"/>
      <c r="S75" s="208"/>
      <c r="T75" s="469">
        <f>'немец. язык - 11 2024 расклад'!N8</f>
        <v>0</v>
      </c>
      <c r="U75" s="489"/>
      <c r="V75" s="205"/>
      <c r="W75" s="207"/>
      <c r="X75" s="207"/>
      <c r="Y75" s="206"/>
      <c r="Z75" s="463">
        <f>'немец. язык - 11 2024 расклад'!O8</f>
        <v>0</v>
      </c>
      <c r="AA75" s="483"/>
      <c r="AB75" s="329"/>
      <c r="AC75" s="209"/>
      <c r="AD75" s="357"/>
      <c r="AE75" s="414"/>
      <c r="AF75" s="414">
        <f>'немец. язык - 11 2024 расклад'!P8</f>
        <v>0</v>
      </c>
      <c r="AG75" s="361"/>
    </row>
    <row r="76" spans="1:33" s="1" customFormat="1" ht="15" customHeight="1" x14ac:dyDescent="0.25">
      <c r="A76" s="11">
        <v>9</v>
      </c>
      <c r="B76" s="48">
        <v>50620</v>
      </c>
      <c r="C76" s="204" t="s">
        <v>62</v>
      </c>
      <c r="D76" s="205"/>
      <c r="E76" s="207"/>
      <c r="F76" s="207"/>
      <c r="G76" s="206"/>
      <c r="H76" s="457"/>
      <c r="I76" s="477"/>
      <c r="J76" s="205"/>
      <c r="K76" s="207"/>
      <c r="L76" s="207"/>
      <c r="M76" s="206"/>
      <c r="N76" s="463"/>
      <c r="O76" s="483"/>
      <c r="P76" s="329"/>
      <c r="Q76" s="209"/>
      <c r="R76" s="209"/>
      <c r="S76" s="208"/>
      <c r="T76" s="469"/>
      <c r="U76" s="489"/>
      <c r="V76" s="205"/>
      <c r="W76" s="207"/>
      <c r="X76" s="207"/>
      <c r="Y76" s="206"/>
      <c r="Z76" s="463"/>
      <c r="AA76" s="483"/>
      <c r="AB76" s="329"/>
      <c r="AC76" s="209"/>
      <c r="AD76" s="357"/>
      <c r="AE76" s="414"/>
      <c r="AF76" s="414"/>
      <c r="AG76" s="361"/>
    </row>
    <row r="77" spans="1:33" s="1" customFormat="1" ht="15" customHeight="1" x14ac:dyDescent="0.25">
      <c r="A77" s="11">
        <v>10</v>
      </c>
      <c r="B77" s="48">
        <v>50760</v>
      </c>
      <c r="C77" s="204" t="s">
        <v>63</v>
      </c>
      <c r="D77" s="205"/>
      <c r="E77" s="207"/>
      <c r="F77" s="207"/>
      <c r="G77" s="206"/>
      <c r="H77" s="457"/>
      <c r="I77" s="477"/>
      <c r="J77" s="205"/>
      <c r="K77" s="207"/>
      <c r="L77" s="207"/>
      <c r="M77" s="206"/>
      <c r="N77" s="463"/>
      <c r="O77" s="483"/>
      <c r="P77" s="329"/>
      <c r="Q77" s="209"/>
      <c r="R77" s="209"/>
      <c r="S77" s="208"/>
      <c r="T77" s="469"/>
      <c r="U77" s="489"/>
      <c r="V77" s="205"/>
      <c r="W77" s="207"/>
      <c r="X77" s="207"/>
      <c r="Y77" s="206"/>
      <c r="Z77" s="463"/>
      <c r="AA77" s="483"/>
      <c r="AB77" s="329"/>
      <c r="AC77" s="209"/>
      <c r="AD77" s="357"/>
      <c r="AE77" s="414"/>
      <c r="AF77" s="414"/>
      <c r="AG77" s="361"/>
    </row>
    <row r="78" spans="1:33" s="1" customFormat="1" ht="15" customHeight="1" x14ac:dyDescent="0.25">
      <c r="A78" s="11">
        <v>11</v>
      </c>
      <c r="B78" s="48">
        <v>50780</v>
      </c>
      <c r="C78" s="204" t="s">
        <v>64</v>
      </c>
      <c r="D78" s="205"/>
      <c r="E78" s="207"/>
      <c r="F78" s="207"/>
      <c r="G78" s="206"/>
      <c r="H78" s="457"/>
      <c r="I78" s="477"/>
      <c r="J78" s="205"/>
      <c r="K78" s="207"/>
      <c r="L78" s="207"/>
      <c r="M78" s="206"/>
      <c r="N78" s="463"/>
      <c r="O78" s="483"/>
      <c r="P78" s="329"/>
      <c r="Q78" s="209"/>
      <c r="R78" s="209"/>
      <c r="S78" s="208"/>
      <c r="T78" s="469"/>
      <c r="U78" s="489"/>
      <c r="V78" s="205"/>
      <c r="W78" s="207"/>
      <c r="X78" s="207"/>
      <c r="Y78" s="206"/>
      <c r="Z78" s="463"/>
      <c r="AA78" s="483"/>
      <c r="AB78" s="329"/>
      <c r="AC78" s="209"/>
      <c r="AD78" s="357"/>
      <c r="AE78" s="414"/>
      <c r="AF78" s="414"/>
      <c r="AG78" s="361"/>
    </row>
    <row r="79" spans="1:33" s="1" customFormat="1" ht="15" customHeight="1" x14ac:dyDescent="0.25">
      <c r="A79" s="11">
        <v>12</v>
      </c>
      <c r="B79" s="48">
        <v>50930</v>
      </c>
      <c r="C79" s="204" t="s">
        <v>65</v>
      </c>
      <c r="D79" s="205"/>
      <c r="E79" s="207"/>
      <c r="F79" s="207"/>
      <c r="G79" s="206"/>
      <c r="H79" s="457"/>
      <c r="I79" s="477"/>
      <c r="J79" s="205"/>
      <c r="K79" s="207"/>
      <c r="L79" s="207"/>
      <c r="M79" s="206"/>
      <c r="N79" s="463"/>
      <c r="O79" s="483"/>
      <c r="P79" s="329"/>
      <c r="Q79" s="209"/>
      <c r="R79" s="209"/>
      <c r="S79" s="208"/>
      <c r="T79" s="469"/>
      <c r="U79" s="489"/>
      <c r="V79" s="205"/>
      <c r="W79" s="207"/>
      <c r="X79" s="207"/>
      <c r="Y79" s="206"/>
      <c r="Z79" s="463"/>
      <c r="AA79" s="483"/>
      <c r="AB79" s="329"/>
      <c r="AC79" s="209"/>
      <c r="AD79" s="357"/>
      <c r="AE79" s="414"/>
      <c r="AF79" s="414"/>
      <c r="AG79" s="361"/>
    </row>
    <row r="80" spans="1:33" s="1" customFormat="1" ht="15" customHeight="1" x14ac:dyDescent="0.25">
      <c r="A80" s="15">
        <v>13</v>
      </c>
      <c r="B80" s="50">
        <v>51370</v>
      </c>
      <c r="C80" s="210" t="s">
        <v>66</v>
      </c>
      <c r="D80" s="205"/>
      <c r="E80" s="207"/>
      <c r="F80" s="207"/>
      <c r="G80" s="206"/>
      <c r="H80" s="457"/>
      <c r="I80" s="477"/>
      <c r="J80" s="205"/>
      <c r="K80" s="207"/>
      <c r="L80" s="207"/>
      <c r="M80" s="206"/>
      <c r="N80" s="463"/>
      <c r="O80" s="483"/>
      <c r="P80" s="329"/>
      <c r="Q80" s="209"/>
      <c r="R80" s="209"/>
      <c r="S80" s="208"/>
      <c r="T80" s="469"/>
      <c r="U80" s="489"/>
      <c r="V80" s="205"/>
      <c r="W80" s="207"/>
      <c r="X80" s="207"/>
      <c r="Y80" s="206"/>
      <c r="Z80" s="463"/>
      <c r="AA80" s="483"/>
      <c r="AB80" s="329"/>
      <c r="AC80" s="209"/>
      <c r="AD80" s="357"/>
      <c r="AE80" s="414"/>
      <c r="AF80" s="414"/>
      <c r="AG80" s="361"/>
    </row>
    <row r="81" spans="1:33" s="1" customFormat="1" ht="15" customHeight="1" thickBot="1" x14ac:dyDescent="0.3">
      <c r="A81" s="15">
        <v>14</v>
      </c>
      <c r="B81" s="50">
        <v>51400</v>
      </c>
      <c r="C81" s="210" t="s">
        <v>142</v>
      </c>
      <c r="D81" s="212"/>
      <c r="E81" s="214"/>
      <c r="F81" s="214"/>
      <c r="G81" s="213"/>
      <c r="H81" s="458"/>
      <c r="I81" s="478"/>
      <c r="J81" s="212"/>
      <c r="K81" s="214"/>
      <c r="L81" s="214"/>
      <c r="M81" s="213"/>
      <c r="N81" s="464"/>
      <c r="O81" s="484"/>
      <c r="P81" s="330"/>
      <c r="Q81" s="216"/>
      <c r="R81" s="216"/>
      <c r="S81" s="215"/>
      <c r="T81" s="470"/>
      <c r="U81" s="490"/>
      <c r="V81" s="212"/>
      <c r="W81" s="214"/>
      <c r="X81" s="214"/>
      <c r="Y81" s="213"/>
      <c r="Z81" s="464"/>
      <c r="AA81" s="484"/>
      <c r="AB81" s="330"/>
      <c r="AC81" s="216"/>
      <c r="AD81" s="358"/>
      <c r="AE81" s="415"/>
      <c r="AF81" s="415"/>
      <c r="AG81" s="362"/>
    </row>
    <row r="82" spans="1:33" s="1" customFormat="1" ht="15" customHeight="1" thickBot="1" x14ac:dyDescent="0.3">
      <c r="A82" s="35"/>
      <c r="B82" s="51"/>
      <c r="C82" s="217" t="s">
        <v>106</v>
      </c>
      <c r="D82" s="339">
        <f>'Немецкий-11 2020 расклад'!L83</f>
        <v>2</v>
      </c>
      <c r="E82" s="341">
        <f>'Немецкий-11 2021 расклад'!L83</f>
        <v>1</v>
      </c>
      <c r="F82" s="341">
        <f>'Немецкий-11 2022 расклад'!L82</f>
        <v>1</v>
      </c>
      <c r="G82" s="340"/>
      <c r="H82" s="456"/>
      <c r="I82" s="476"/>
      <c r="J82" s="339">
        <f>'Немецкий-11 2020 расклад'!M83</f>
        <v>0</v>
      </c>
      <c r="K82" s="341">
        <f>'Немецкий-11 2021 расклад'!M83</f>
        <v>1</v>
      </c>
      <c r="L82" s="341">
        <f>'Немецкий-11 2022 расклад'!M82</f>
        <v>1</v>
      </c>
      <c r="M82" s="340"/>
      <c r="N82" s="462"/>
      <c r="O82" s="482"/>
      <c r="P82" s="344">
        <f>'Немецкий-11 2020 расклад'!N83</f>
        <v>0</v>
      </c>
      <c r="Q82" s="343">
        <f>'Немецкий-11 2021 расклад'!N83</f>
        <v>100</v>
      </c>
      <c r="R82" s="343">
        <f>'Немецкий-11 2022 расклад'!N82</f>
        <v>100</v>
      </c>
      <c r="S82" s="342"/>
      <c r="T82" s="468"/>
      <c r="U82" s="488"/>
      <c r="V82" s="339">
        <f>'Немецкий-11 2020 расклад'!O83</f>
        <v>0</v>
      </c>
      <c r="W82" s="341">
        <f>'Немецкий-11 2021 расклад'!O83</f>
        <v>0</v>
      </c>
      <c r="X82" s="341">
        <f>'Немецкий-11 2022 расклад'!O82</f>
        <v>0</v>
      </c>
      <c r="Y82" s="340"/>
      <c r="Z82" s="462"/>
      <c r="AA82" s="482"/>
      <c r="AB82" s="344">
        <f>'Немецкий-11 2020 расклад'!P83</f>
        <v>0</v>
      </c>
      <c r="AC82" s="343">
        <f>'Немецкий-11 2021 расклад'!P83</f>
        <v>0</v>
      </c>
      <c r="AD82" s="355">
        <f>'Немецкий-11 2022 расклад'!P82</f>
        <v>0</v>
      </c>
      <c r="AE82" s="355"/>
      <c r="AF82" s="355"/>
      <c r="AG82" s="346"/>
    </row>
    <row r="83" spans="1:33" s="1" customFormat="1" ht="15" customHeight="1" x14ac:dyDescent="0.25">
      <c r="A83" s="59">
        <v>1</v>
      </c>
      <c r="B83" s="53">
        <v>60010</v>
      </c>
      <c r="C83" s="204" t="s">
        <v>151</v>
      </c>
      <c r="D83" s="199"/>
      <c r="E83" s="201"/>
      <c r="F83" s="201"/>
      <c r="G83" s="200"/>
      <c r="H83" s="459"/>
      <c r="I83" s="479"/>
      <c r="J83" s="199"/>
      <c r="K83" s="201"/>
      <c r="L83" s="201"/>
      <c r="M83" s="200"/>
      <c r="N83" s="465"/>
      <c r="O83" s="485"/>
      <c r="P83" s="331"/>
      <c r="Q83" s="203"/>
      <c r="R83" s="203"/>
      <c r="S83" s="202"/>
      <c r="T83" s="472"/>
      <c r="U83" s="492"/>
      <c r="V83" s="199"/>
      <c r="W83" s="201"/>
      <c r="X83" s="201"/>
      <c r="Y83" s="200"/>
      <c r="Z83" s="465"/>
      <c r="AA83" s="485"/>
      <c r="AB83" s="331"/>
      <c r="AC83" s="203"/>
      <c r="AD83" s="356"/>
      <c r="AE83" s="413"/>
      <c r="AF83" s="413"/>
      <c r="AG83" s="360"/>
    </row>
    <row r="84" spans="1:33" s="1" customFormat="1" ht="15" customHeight="1" x14ac:dyDescent="0.25">
      <c r="A84" s="23">
        <v>2</v>
      </c>
      <c r="B84" s="48">
        <v>60020</v>
      </c>
      <c r="C84" s="204" t="s">
        <v>69</v>
      </c>
      <c r="D84" s="205"/>
      <c r="E84" s="207"/>
      <c r="F84" s="207"/>
      <c r="G84" s="206"/>
      <c r="H84" s="457"/>
      <c r="I84" s="477"/>
      <c r="J84" s="205"/>
      <c r="K84" s="207"/>
      <c r="L84" s="207"/>
      <c r="M84" s="206"/>
      <c r="N84" s="463"/>
      <c r="O84" s="483"/>
      <c r="P84" s="329"/>
      <c r="Q84" s="209"/>
      <c r="R84" s="209"/>
      <c r="S84" s="208"/>
      <c r="T84" s="469"/>
      <c r="U84" s="489"/>
      <c r="V84" s="205"/>
      <c r="W84" s="207"/>
      <c r="X84" s="207"/>
      <c r="Y84" s="206"/>
      <c r="Z84" s="463"/>
      <c r="AA84" s="483"/>
      <c r="AB84" s="329"/>
      <c r="AC84" s="209"/>
      <c r="AD84" s="357"/>
      <c r="AE84" s="414"/>
      <c r="AF84" s="414"/>
      <c r="AG84" s="361"/>
    </row>
    <row r="85" spans="1:33" s="1" customFormat="1" ht="15" customHeight="1" x14ac:dyDescent="0.25">
      <c r="A85" s="23">
        <v>3</v>
      </c>
      <c r="B85" s="48">
        <v>60050</v>
      </c>
      <c r="C85" s="204" t="s">
        <v>70</v>
      </c>
      <c r="D85" s="205"/>
      <c r="E85" s="207"/>
      <c r="F85" s="207"/>
      <c r="G85" s="206"/>
      <c r="H85" s="457"/>
      <c r="I85" s="477"/>
      <c r="J85" s="205"/>
      <c r="K85" s="207"/>
      <c r="L85" s="207"/>
      <c r="M85" s="206"/>
      <c r="N85" s="463"/>
      <c r="O85" s="483"/>
      <c r="P85" s="329"/>
      <c r="Q85" s="209"/>
      <c r="R85" s="209"/>
      <c r="S85" s="208"/>
      <c r="T85" s="469"/>
      <c r="U85" s="489"/>
      <c r="V85" s="205"/>
      <c r="W85" s="207"/>
      <c r="X85" s="207"/>
      <c r="Y85" s="206"/>
      <c r="Z85" s="463"/>
      <c r="AA85" s="483"/>
      <c r="AB85" s="329"/>
      <c r="AC85" s="209"/>
      <c r="AD85" s="357"/>
      <c r="AE85" s="414"/>
      <c r="AF85" s="414"/>
      <c r="AG85" s="361"/>
    </row>
    <row r="86" spans="1:33" s="1" customFormat="1" ht="15" customHeight="1" x14ac:dyDescent="0.25">
      <c r="A86" s="23">
        <v>4</v>
      </c>
      <c r="B86" s="48">
        <v>60070</v>
      </c>
      <c r="C86" s="204" t="s">
        <v>71</v>
      </c>
      <c r="D86" s="205"/>
      <c r="E86" s="207"/>
      <c r="F86" s="207">
        <f>'Немецкий-11 2022 расклад'!L86</f>
        <v>1</v>
      </c>
      <c r="G86" s="206"/>
      <c r="H86" s="457"/>
      <c r="I86" s="477"/>
      <c r="J86" s="205"/>
      <c r="K86" s="207"/>
      <c r="L86" s="207">
        <f>'Немецкий-11 2022 расклад'!M86</f>
        <v>1</v>
      </c>
      <c r="M86" s="206"/>
      <c r="N86" s="463"/>
      <c r="O86" s="483"/>
      <c r="P86" s="329"/>
      <c r="Q86" s="209"/>
      <c r="R86" s="209">
        <f>'Немецкий-11 2022 расклад'!N86</f>
        <v>100</v>
      </c>
      <c r="S86" s="208"/>
      <c r="T86" s="469"/>
      <c r="U86" s="489"/>
      <c r="V86" s="205"/>
      <c r="W86" s="207"/>
      <c r="X86" s="207">
        <f>'Немецкий-11 2022 расклад'!O86</f>
        <v>0</v>
      </c>
      <c r="Y86" s="206"/>
      <c r="Z86" s="463"/>
      <c r="AA86" s="483"/>
      <c r="AB86" s="329"/>
      <c r="AC86" s="209"/>
      <c r="AD86" s="357">
        <f>'Немецкий-11 2022 расклад'!P86</f>
        <v>0</v>
      </c>
      <c r="AE86" s="414"/>
      <c r="AF86" s="414"/>
      <c r="AG86" s="361"/>
    </row>
    <row r="87" spans="1:33" s="1" customFormat="1" ht="15" customHeight="1" x14ac:dyDescent="0.25">
      <c r="A87" s="23">
        <v>5</v>
      </c>
      <c r="B87" s="48">
        <v>60180</v>
      </c>
      <c r="C87" s="204" t="s">
        <v>72</v>
      </c>
      <c r="D87" s="205"/>
      <c r="E87" s="207"/>
      <c r="F87" s="207"/>
      <c r="G87" s="206"/>
      <c r="H87" s="457"/>
      <c r="I87" s="477"/>
      <c r="J87" s="205"/>
      <c r="K87" s="207"/>
      <c r="L87" s="207"/>
      <c r="M87" s="206"/>
      <c r="N87" s="463"/>
      <c r="O87" s="483"/>
      <c r="P87" s="329"/>
      <c r="Q87" s="209"/>
      <c r="R87" s="209"/>
      <c r="S87" s="208"/>
      <c r="T87" s="469"/>
      <c r="U87" s="489"/>
      <c r="V87" s="205"/>
      <c r="W87" s="207"/>
      <c r="X87" s="207"/>
      <c r="Y87" s="206"/>
      <c r="Z87" s="463"/>
      <c r="AA87" s="483"/>
      <c r="AB87" s="329"/>
      <c r="AC87" s="209"/>
      <c r="AD87" s="357"/>
      <c r="AE87" s="414"/>
      <c r="AF87" s="414"/>
      <c r="AG87" s="361"/>
    </row>
    <row r="88" spans="1:33" s="1" customFormat="1" ht="15" customHeight="1" x14ac:dyDescent="0.25">
      <c r="A88" s="23">
        <v>6</v>
      </c>
      <c r="B88" s="48">
        <v>60240</v>
      </c>
      <c r="C88" s="204" t="s">
        <v>73</v>
      </c>
      <c r="D88" s="205"/>
      <c r="E88" s="207"/>
      <c r="F88" s="207"/>
      <c r="G88" s="206"/>
      <c r="H88" s="457"/>
      <c r="I88" s="477"/>
      <c r="J88" s="205"/>
      <c r="K88" s="207"/>
      <c r="L88" s="207"/>
      <c r="M88" s="206"/>
      <c r="N88" s="463"/>
      <c r="O88" s="483"/>
      <c r="P88" s="329"/>
      <c r="Q88" s="209"/>
      <c r="R88" s="209"/>
      <c r="S88" s="208"/>
      <c r="T88" s="469"/>
      <c r="U88" s="489"/>
      <c r="V88" s="205"/>
      <c r="W88" s="207"/>
      <c r="X88" s="207"/>
      <c r="Y88" s="206"/>
      <c r="Z88" s="463"/>
      <c r="AA88" s="483"/>
      <c r="AB88" s="329"/>
      <c r="AC88" s="209"/>
      <c r="AD88" s="357"/>
      <c r="AE88" s="414"/>
      <c r="AF88" s="414"/>
      <c r="AG88" s="361"/>
    </row>
    <row r="89" spans="1:33" s="1" customFormat="1" ht="15" customHeight="1" x14ac:dyDescent="0.25">
      <c r="A89" s="23">
        <v>7</v>
      </c>
      <c r="B89" s="48">
        <v>60560</v>
      </c>
      <c r="C89" s="204" t="s">
        <v>74</v>
      </c>
      <c r="D89" s="205"/>
      <c r="E89" s="207"/>
      <c r="F89" s="207"/>
      <c r="G89" s="206"/>
      <c r="H89" s="457"/>
      <c r="I89" s="477"/>
      <c r="J89" s="205"/>
      <c r="K89" s="207"/>
      <c r="L89" s="207"/>
      <c r="M89" s="206"/>
      <c r="N89" s="463"/>
      <c r="O89" s="483"/>
      <c r="P89" s="329"/>
      <c r="Q89" s="209"/>
      <c r="R89" s="209"/>
      <c r="S89" s="208"/>
      <c r="T89" s="469"/>
      <c r="U89" s="489"/>
      <c r="V89" s="205"/>
      <c r="W89" s="207"/>
      <c r="X89" s="207"/>
      <c r="Y89" s="206"/>
      <c r="Z89" s="463"/>
      <c r="AA89" s="483"/>
      <c r="AB89" s="329"/>
      <c r="AC89" s="209"/>
      <c r="AD89" s="357"/>
      <c r="AE89" s="414"/>
      <c r="AF89" s="414"/>
      <c r="AG89" s="361"/>
    </row>
    <row r="90" spans="1:33" s="1" customFormat="1" ht="15" customHeight="1" x14ac:dyDescent="0.25">
      <c r="A90" s="23">
        <v>8</v>
      </c>
      <c r="B90" s="48">
        <v>60660</v>
      </c>
      <c r="C90" s="204" t="s">
        <v>75</v>
      </c>
      <c r="D90" s="205"/>
      <c r="E90" s="207"/>
      <c r="F90" s="207"/>
      <c r="G90" s="206"/>
      <c r="H90" s="457"/>
      <c r="I90" s="477"/>
      <c r="J90" s="205"/>
      <c r="K90" s="207"/>
      <c r="L90" s="207"/>
      <c r="M90" s="206"/>
      <c r="N90" s="463"/>
      <c r="O90" s="483"/>
      <c r="P90" s="329"/>
      <c r="Q90" s="209"/>
      <c r="R90" s="209"/>
      <c r="S90" s="208"/>
      <c r="T90" s="469"/>
      <c r="U90" s="489"/>
      <c r="V90" s="205"/>
      <c r="W90" s="207"/>
      <c r="X90" s="207"/>
      <c r="Y90" s="206"/>
      <c r="Z90" s="463"/>
      <c r="AA90" s="483"/>
      <c r="AB90" s="329"/>
      <c r="AC90" s="209"/>
      <c r="AD90" s="357"/>
      <c r="AE90" s="414"/>
      <c r="AF90" s="414"/>
      <c r="AG90" s="361"/>
    </row>
    <row r="91" spans="1:33" s="1" customFormat="1" ht="15" customHeight="1" x14ac:dyDescent="0.25">
      <c r="A91" s="23">
        <v>9</v>
      </c>
      <c r="B91" s="55">
        <v>60001</v>
      </c>
      <c r="C91" s="218" t="s">
        <v>67</v>
      </c>
      <c r="D91" s="205"/>
      <c r="E91" s="207"/>
      <c r="F91" s="207"/>
      <c r="G91" s="206"/>
      <c r="H91" s="457"/>
      <c r="I91" s="477"/>
      <c r="J91" s="205"/>
      <c r="K91" s="207"/>
      <c r="L91" s="207"/>
      <c r="M91" s="206"/>
      <c r="N91" s="463"/>
      <c r="O91" s="483"/>
      <c r="P91" s="329"/>
      <c r="Q91" s="209"/>
      <c r="R91" s="209"/>
      <c r="S91" s="208"/>
      <c r="T91" s="469"/>
      <c r="U91" s="489"/>
      <c r="V91" s="205"/>
      <c r="W91" s="207"/>
      <c r="X91" s="207"/>
      <c r="Y91" s="206"/>
      <c r="Z91" s="463"/>
      <c r="AA91" s="483"/>
      <c r="AB91" s="329"/>
      <c r="AC91" s="209"/>
      <c r="AD91" s="357"/>
      <c r="AE91" s="414"/>
      <c r="AF91" s="414"/>
      <c r="AG91" s="361"/>
    </row>
    <row r="92" spans="1:33" s="1" customFormat="1" ht="15" customHeight="1" x14ac:dyDescent="0.25">
      <c r="A92" s="23">
        <v>10</v>
      </c>
      <c r="B92" s="48">
        <v>60850</v>
      </c>
      <c r="C92" s="204" t="s">
        <v>77</v>
      </c>
      <c r="D92" s="205"/>
      <c r="E92" s="207"/>
      <c r="F92" s="207"/>
      <c r="G92" s="206"/>
      <c r="H92" s="457"/>
      <c r="I92" s="477"/>
      <c r="J92" s="205"/>
      <c r="K92" s="207"/>
      <c r="L92" s="207"/>
      <c r="M92" s="206"/>
      <c r="N92" s="463"/>
      <c r="O92" s="483"/>
      <c r="P92" s="329"/>
      <c r="Q92" s="209"/>
      <c r="R92" s="209"/>
      <c r="S92" s="208"/>
      <c r="T92" s="469"/>
      <c r="U92" s="489"/>
      <c r="V92" s="205"/>
      <c r="W92" s="207"/>
      <c r="X92" s="207"/>
      <c r="Y92" s="206"/>
      <c r="Z92" s="463"/>
      <c r="AA92" s="483"/>
      <c r="AB92" s="329"/>
      <c r="AC92" s="209"/>
      <c r="AD92" s="357"/>
      <c r="AE92" s="414"/>
      <c r="AF92" s="414"/>
      <c r="AG92" s="361"/>
    </row>
    <row r="93" spans="1:33" s="1" customFormat="1" ht="15" customHeight="1" x14ac:dyDescent="0.25">
      <c r="A93" s="247">
        <v>11</v>
      </c>
      <c r="B93" s="48">
        <v>60910</v>
      </c>
      <c r="C93" s="204" t="s">
        <v>78</v>
      </c>
      <c r="D93" s="205"/>
      <c r="E93" s="207"/>
      <c r="F93" s="207"/>
      <c r="G93" s="206"/>
      <c r="H93" s="457"/>
      <c r="I93" s="477"/>
      <c r="J93" s="205"/>
      <c r="K93" s="207"/>
      <c r="L93" s="207"/>
      <c r="M93" s="206"/>
      <c r="N93" s="463"/>
      <c r="O93" s="483"/>
      <c r="P93" s="329"/>
      <c r="Q93" s="209"/>
      <c r="R93" s="209"/>
      <c r="S93" s="208"/>
      <c r="T93" s="469"/>
      <c r="U93" s="489"/>
      <c r="V93" s="205"/>
      <c r="W93" s="207"/>
      <c r="X93" s="207"/>
      <c r="Y93" s="206"/>
      <c r="Z93" s="463"/>
      <c r="AA93" s="483"/>
      <c r="AB93" s="329"/>
      <c r="AC93" s="209"/>
      <c r="AD93" s="357"/>
      <c r="AE93" s="414"/>
      <c r="AF93" s="414"/>
      <c r="AG93" s="361"/>
    </row>
    <row r="94" spans="1:33" s="1" customFormat="1" ht="15" customHeight="1" x14ac:dyDescent="0.25">
      <c r="A94" s="247">
        <v>12</v>
      </c>
      <c r="B94" s="48">
        <v>60980</v>
      </c>
      <c r="C94" s="204" t="s">
        <v>79</v>
      </c>
      <c r="D94" s="205"/>
      <c r="E94" s="207"/>
      <c r="F94" s="207"/>
      <c r="G94" s="206"/>
      <c r="H94" s="457"/>
      <c r="I94" s="477"/>
      <c r="J94" s="205"/>
      <c r="K94" s="207"/>
      <c r="L94" s="207"/>
      <c r="M94" s="206"/>
      <c r="N94" s="463"/>
      <c r="O94" s="483"/>
      <c r="P94" s="329"/>
      <c r="Q94" s="209"/>
      <c r="R94" s="209"/>
      <c r="S94" s="208"/>
      <c r="T94" s="469"/>
      <c r="U94" s="489"/>
      <c r="V94" s="205"/>
      <c r="W94" s="207"/>
      <c r="X94" s="207"/>
      <c r="Y94" s="206"/>
      <c r="Z94" s="463"/>
      <c r="AA94" s="483"/>
      <c r="AB94" s="329"/>
      <c r="AC94" s="209"/>
      <c r="AD94" s="357"/>
      <c r="AE94" s="414"/>
      <c r="AF94" s="414"/>
      <c r="AG94" s="361"/>
    </row>
    <row r="95" spans="1:33" s="1" customFormat="1" ht="15" customHeight="1" x14ac:dyDescent="0.25">
      <c r="A95" s="247">
        <v>13</v>
      </c>
      <c r="B95" s="48">
        <v>61080</v>
      </c>
      <c r="C95" s="204" t="s">
        <v>149</v>
      </c>
      <c r="D95" s="205"/>
      <c r="E95" s="207"/>
      <c r="F95" s="207"/>
      <c r="G95" s="206"/>
      <c r="H95" s="457"/>
      <c r="I95" s="477"/>
      <c r="J95" s="205"/>
      <c r="K95" s="207"/>
      <c r="L95" s="207"/>
      <c r="M95" s="206"/>
      <c r="N95" s="463"/>
      <c r="O95" s="483"/>
      <c r="P95" s="329"/>
      <c r="Q95" s="209"/>
      <c r="R95" s="209"/>
      <c r="S95" s="208"/>
      <c r="T95" s="469"/>
      <c r="U95" s="489"/>
      <c r="V95" s="205"/>
      <c r="W95" s="207"/>
      <c r="X95" s="207"/>
      <c r="Y95" s="206"/>
      <c r="Z95" s="463"/>
      <c r="AA95" s="483"/>
      <c r="AB95" s="329"/>
      <c r="AC95" s="209"/>
      <c r="AD95" s="357"/>
      <c r="AE95" s="414"/>
      <c r="AF95" s="414"/>
      <c r="AG95" s="361"/>
    </row>
    <row r="96" spans="1:33" s="1" customFormat="1" ht="15" customHeight="1" x14ac:dyDescent="0.25">
      <c r="A96" s="247">
        <v>14</v>
      </c>
      <c r="B96" s="48">
        <v>61150</v>
      </c>
      <c r="C96" s="204" t="s">
        <v>150</v>
      </c>
      <c r="D96" s="205"/>
      <c r="E96" s="207"/>
      <c r="F96" s="207"/>
      <c r="G96" s="206"/>
      <c r="H96" s="457"/>
      <c r="I96" s="477"/>
      <c r="J96" s="205"/>
      <c r="K96" s="207"/>
      <c r="L96" s="207"/>
      <c r="M96" s="206"/>
      <c r="N96" s="463"/>
      <c r="O96" s="483"/>
      <c r="P96" s="329"/>
      <c r="Q96" s="209"/>
      <c r="R96" s="209"/>
      <c r="S96" s="208"/>
      <c r="T96" s="469"/>
      <c r="U96" s="489"/>
      <c r="V96" s="205"/>
      <c r="W96" s="207"/>
      <c r="X96" s="207"/>
      <c r="Y96" s="206"/>
      <c r="Z96" s="463"/>
      <c r="AA96" s="483"/>
      <c r="AB96" s="329"/>
      <c r="AC96" s="209"/>
      <c r="AD96" s="357"/>
      <c r="AE96" s="414"/>
      <c r="AF96" s="414"/>
      <c r="AG96" s="361"/>
    </row>
    <row r="97" spans="1:33" s="1" customFormat="1" ht="15" customHeight="1" x14ac:dyDescent="0.25">
      <c r="A97" s="247">
        <v>15</v>
      </c>
      <c r="B97" s="48">
        <v>61210</v>
      </c>
      <c r="C97" s="204" t="s">
        <v>148</v>
      </c>
      <c r="D97" s="205"/>
      <c r="E97" s="207"/>
      <c r="F97" s="207"/>
      <c r="G97" s="206"/>
      <c r="H97" s="457"/>
      <c r="I97" s="477"/>
      <c r="J97" s="205"/>
      <c r="K97" s="207"/>
      <c r="L97" s="207"/>
      <c r="M97" s="206"/>
      <c r="N97" s="463"/>
      <c r="O97" s="483"/>
      <c r="P97" s="329"/>
      <c r="Q97" s="209"/>
      <c r="R97" s="209"/>
      <c r="S97" s="208"/>
      <c r="T97" s="469"/>
      <c r="U97" s="489"/>
      <c r="V97" s="205"/>
      <c r="W97" s="207"/>
      <c r="X97" s="207"/>
      <c r="Y97" s="206"/>
      <c r="Z97" s="463"/>
      <c r="AA97" s="483"/>
      <c r="AB97" s="329"/>
      <c r="AC97" s="209"/>
      <c r="AD97" s="357"/>
      <c r="AE97" s="414"/>
      <c r="AF97" s="414"/>
      <c r="AG97" s="361"/>
    </row>
    <row r="98" spans="1:33" s="1" customFormat="1" ht="15" customHeight="1" x14ac:dyDescent="0.25">
      <c r="A98" s="247">
        <v>16</v>
      </c>
      <c r="B98" s="48">
        <v>61290</v>
      </c>
      <c r="C98" s="204" t="s">
        <v>83</v>
      </c>
      <c r="D98" s="205"/>
      <c r="E98" s="207"/>
      <c r="F98" s="207"/>
      <c r="G98" s="206"/>
      <c r="H98" s="457"/>
      <c r="I98" s="477"/>
      <c r="J98" s="205"/>
      <c r="K98" s="207"/>
      <c r="L98" s="207"/>
      <c r="M98" s="206"/>
      <c r="N98" s="463"/>
      <c r="O98" s="483"/>
      <c r="P98" s="329"/>
      <c r="Q98" s="209"/>
      <c r="R98" s="209"/>
      <c r="S98" s="208"/>
      <c r="T98" s="469"/>
      <c r="U98" s="489"/>
      <c r="V98" s="205"/>
      <c r="W98" s="207"/>
      <c r="X98" s="207"/>
      <c r="Y98" s="206"/>
      <c r="Z98" s="463"/>
      <c r="AA98" s="483"/>
      <c r="AB98" s="329"/>
      <c r="AC98" s="209"/>
      <c r="AD98" s="357"/>
      <c r="AE98" s="414"/>
      <c r="AF98" s="414"/>
      <c r="AG98" s="361"/>
    </row>
    <row r="99" spans="1:33" s="1" customFormat="1" ht="15" customHeight="1" x14ac:dyDescent="0.25">
      <c r="A99" s="247">
        <v>17</v>
      </c>
      <c r="B99" s="48">
        <v>61340</v>
      </c>
      <c r="C99" s="204" t="s">
        <v>84</v>
      </c>
      <c r="D99" s="205"/>
      <c r="E99" s="207"/>
      <c r="F99" s="207"/>
      <c r="G99" s="206"/>
      <c r="H99" s="457"/>
      <c r="I99" s="477"/>
      <c r="J99" s="205"/>
      <c r="K99" s="207"/>
      <c r="L99" s="207"/>
      <c r="M99" s="206"/>
      <c r="N99" s="463"/>
      <c r="O99" s="483"/>
      <c r="P99" s="329"/>
      <c r="Q99" s="209"/>
      <c r="R99" s="209"/>
      <c r="S99" s="208"/>
      <c r="T99" s="469"/>
      <c r="U99" s="489"/>
      <c r="V99" s="205"/>
      <c r="W99" s="207"/>
      <c r="X99" s="207"/>
      <c r="Y99" s="206"/>
      <c r="Z99" s="463"/>
      <c r="AA99" s="483"/>
      <c r="AB99" s="329"/>
      <c r="AC99" s="209"/>
      <c r="AD99" s="357"/>
      <c r="AE99" s="414"/>
      <c r="AF99" s="414"/>
      <c r="AG99" s="361"/>
    </row>
    <row r="100" spans="1:33" s="1" customFormat="1" ht="15" customHeight="1" x14ac:dyDescent="0.25">
      <c r="A100" s="247">
        <v>18</v>
      </c>
      <c r="B100" s="48">
        <v>61390</v>
      </c>
      <c r="C100" s="204" t="s">
        <v>85</v>
      </c>
      <c r="D100" s="205"/>
      <c r="E100" s="207"/>
      <c r="F100" s="207"/>
      <c r="G100" s="206"/>
      <c r="H100" s="457"/>
      <c r="I100" s="477"/>
      <c r="J100" s="205"/>
      <c r="K100" s="207"/>
      <c r="L100" s="207"/>
      <c r="M100" s="206"/>
      <c r="N100" s="463"/>
      <c r="O100" s="483"/>
      <c r="P100" s="329"/>
      <c r="Q100" s="209"/>
      <c r="R100" s="209"/>
      <c r="S100" s="208"/>
      <c r="T100" s="469"/>
      <c r="U100" s="489"/>
      <c r="V100" s="205"/>
      <c r="W100" s="207"/>
      <c r="X100" s="207"/>
      <c r="Y100" s="206"/>
      <c r="Z100" s="463"/>
      <c r="AA100" s="483"/>
      <c r="AB100" s="329"/>
      <c r="AC100" s="209"/>
      <c r="AD100" s="357"/>
      <c r="AE100" s="414"/>
      <c r="AF100" s="414"/>
      <c r="AG100" s="361"/>
    </row>
    <row r="101" spans="1:33" s="1" customFormat="1" ht="15" customHeight="1" x14ac:dyDescent="0.25">
      <c r="A101" s="271">
        <v>19</v>
      </c>
      <c r="B101" s="48">
        <v>61410</v>
      </c>
      <c r="C101" s="204" t="s">
        <v>147</v>
      </c>
      <c r="D101" s="205">
        <f>'Немецкий-11 2020 расклад'!L103</f>
        <v>1</v>
      </c>
      <c r="E101" s="207"/>
      <c r="F101" s="207"/>
      <c r="G101" s="206"/>
      <c r="H101" s="457"/>
      <c r="I101" s="477"/>
      <c r="J101" s="205">
        <f>'Немецкий-11 2020 расклад'!M103</f>
        <v>0</v>
      </c>
      <c r="K101" s="207"/>
      <c r="L101" s="207"/>
      <c r="M101" s="206"/>
      <c r="N101" s="463"/>
      <c r="O101" s="483"/>
      <c r="P101" s="329">
        <f>'Немецкий-11 2020 расклад'!N103</f>
        <v>0</v>
      </c>
      <c r="Q101" s="209"/>
      <c r="R101" s="209"/>
      <c r="S101" s="208"/>
      <c r="T101" s="469"/>
      <c r="U101" s="489"/>
      <c r="V101" s="205">
        <f>'Немецкий-11 2020 расклад'!O103</f>
        <v>0</v>
      </c>
      <c r="W101" s="207"/>
      <c r="X101" s="207"/>
      <c r="Y101" s="206"/>
      <c r="Z101" s="463"/>
      <c r="AA101" s="483"/>
      <c r="AB101" s="329">
        <f>'Немецкий-11 2020 расклад'!P103</f>
        <v>0</v>
      </c>
      <c r="AC101" s="209"/>
      <c r="AD101" s="357"/>
      <c r="AE101" s="414"/>
      <c r="AF101" s="414"/>
      <c r="AG101" s="361"/>
    </row>
    <row r="102" spans="1:33" s="1" customFormat="1" ht="15" customHeight="1" x14ac:dyDescent="0.25">
      <c r="A102" s="241">
        <v>20</v>
      </c>
      <c r="B102" s="48">
        <v>61430</v>
      </c>
      <c r="C102" s="204" t="s">
        <v>114</v>
      </c>
      <c r="D102" s="205"/>
      <c r="E102" s="207"/>
      <c r="F102" s="207"/>
      <c r="G102" s="206"/>
      <c r="H102" s="457"/>
      <c r="I102" s="477"/>
      <c r="J102" s="205"/>
      <c r="K102" s="207"/>
      <c r="L102" s="207"/>
      <c r="M102" s="206"/>
      <c r="N102" s="463"/>
      <c r="O102" s="483"/>
      <c r="P102" s="329"/>
      <c r="Q102" s="209"/>
      <c r="R102" s="209"/>
      <c r="S102" s="208"/>
      <c r="T102" s="469"/>
      <c r="U102" s="489"/>
      <c r="V102" s="205"/>
      <c r="W102" s="207"/>
      <c r="X102" s="207"/>
      <c r="Y102" s="206"/>
      <c r="Z102" s="463"/>
      <c r="AA102" s="483"/>
      <c r="AB102" s="329"/>
      <c r="AC102" s="209"/>
      <c r="AD102" s="357"/>
      <c r="AE102" s="414"/>
      <c r="AF102" s="414"/>
      <c r="AG102" s="361"/>
    </row>
    <row r="103" spans="1:33" s="1" customFormat="1" ht="15" customHeight="1" x14ac:dyDescent="0.25">
      <c r="A103" s="236">
        <v>21</v>
      </c>
      <c r="B103" s="48">
        <v>61440</v>
      </c>
      <c r="C103" s="204" t="s">
        <v>146</v>
      </c>
      <c r="D103" s="205">
        <f>'Немецкий-11 2020 расклад'!L105</f>
        <v>1</v>
      </c>
      <c r="E103" s="207"/>
      <c r="F103" s="207"/>
      <c r="G103" s="206"/>
      <c r="H103" s="457"/>
      <c r="I103" s="477"/>
      <c r="J103" s="205">
        <f>'Немецкий-11 2020 расклад'!M105</f>
        <v>0</v>
      </c>
      <c r="K103" s="207"/>
      <c r="L103" s="207"/>
      <c r="M103" s="206"/>
      <c r="N103" s="463"/>
      <c r="O103" s="483"/>
      <c r="P103" s="329">
        <f>'Немецкий-11 2020 расклад'!N105</f>
        <v>0</v>
      </c>
      <c r="Q103" s="209"/>
      <c r="R103" s="209"/>
      <c r="S103" s="208"/>
      <c r="T103" s="469"/>
      <c r="U103" s="489"/>
      <c r="V103" s="205">
        <f>'Немецкий-11 2020 расклад'!O105</f>
        <v>0</v>
      </c>
      <c r="W103" s="207"/>
      <c r="X103" s="207"/>
      <c r="Y103" s="206"/>
      <c r="Z103" s="463"/>
      <c r="AA103" s="483"/>
      <c r="AB103" s="329">
        <f>'Немецкий-11 2020 расклад'!P105</f>
        <v>0</v>
      </c>
      <c r="AC103" s="209"/>
      <c r="AD103" s="357"/>
      <c r="AE103" s="414"/>
      <c r="AF103" s="414"/>
      <c r="AG103" s="361"/>
    </row>
    <row r="104" spans="1:33" s="1" customFormat="1" ht="15" customHeight="1" x14ac:dyDescent="0.25">
      <c r="A104" s="236">
        <v>22</v>
      </c>
      <c r="B104" s="48">
        <v>61450</v>
      </c>
      <c r="C104" s="204" t="s">
        <v>115</v>
      </c>
      <c r="D104" s="205"/>
      <c r="E104" s="207">
        <f>'Немецкий-11 2021 расклад'!L106</f>
        <v>1</v>
      </c>
      <c r="F104" s="207"/>
      <c r="G104" s="206"/>
      <c r="H104" s="457"/>
      <c r="I104" s="477"/>
      <c r="J104" s="205"/>
      <c r="K104" s="207">
        <f>'Немецкий-11 2021 расклад'!M106</f>
        <v>1</v>
      </c>
      <c r="L104" s="207"/>
      <c r="M104" s="206"/>
      <c r="N104" s="463"/>
      <c r="O104" s="483"/>
      <c r="P104" s="329"/>
      <c r="Q104" s="209">
        <f>'Немецкий-11 2021 расклад'!N106</f>
        <v>100</v>
      </c>
      <c r="R104" s="209"/>
      <c r="S104" s="208"/>
      <c r="T104" s="469"/>
      <c r="U104" s="489"/>
      <c r="V104" s="205"/>
      <c r="W104" s="207">
        <f>'Немецкий-11 2021 расклад'!O106</f>
        <v>0</v>
      </c>
      <c r="X104" s="207"/>
      <c r="Y104" s="206"/>
      <c r="Z104" s="463"/>
      <c r="AA104" s="483"/>
      <c r="AB104" s="329"/>
      <c r="AC104" s="209">
        <f>'Немецкий-11 2021 расклад'!P106</f>
        <v>0</v>
      </c>
      <c r="AD104" s="357"/>
      <c r="AE104" s="414"/>
      <c r="AF104" s="414"/>
      <c r="AG104" s="361"/>
    </row>
    <row r="105" spans="1:33" s="1" customFormat="1" ht="15" customHeight="1" x14ac:dyDescent="0.25">
      <c r="A105" s="236">
        <v>23</v>
      </c>
      <c r="B105" s="48">
        <v>61470</v>
      </c>
      <c r="C105" s="204" t="s">
        <v>88</v>
      </c>
      <c r="D105" s="205"/>
      <c r="E105" s="207"/>
      <c r="F105" s="207"/>
      <c r="G105" s="206"/>
      <c r="H105" s="457"/>
      <c r="I105" s="477"/>
      <c r="J105" s="205"/>
      <c r="K105" s="207"/>
      <c r="L105" s="207"/>
      <c r="M105" s="206"/>
      <c r="N105" s="463"/>
      <c r="O105" s="483"/>
      <c r="P105" s="329"/>
      <c r="Q105" s="209"/>
      <c r="R105" s="209"/>
      <c r="S105" s="208"/>
      <c r="T105" s="469"/>
      <c r="U105" s="489"/>
      <c r="V105" s="205"/>
      <c r="W105" s="207"/>
      <c r="X105" s="207"/>
      <c r="Y105" s="206"/>
      <c r="Z105" s="463"/>
      <c r="AA105" s="483"/>
      <c r="AB105" s="329"/>
      <c r="AC105" s="209"/>
      <c r="AD105" s="357"/>
      <c r="AE105" s="414"/>
      <c r="AF105" s="414"/>
      <c r="AG105" s="361"/>
    </row>
    <row r="106" spans="1:33" s="1" customFormat="1" ht="15" customHeight="1" x14ac:dyDescent="0.25">
      <c r="A106" s="236">
        <v>24</v>
      </c>
      <c r="B106" s="48">
        <v>61490</v>
      </c>
      <c r="C106" s="204" t="s">
        <v>116</v>
      </c>
      <c r="D106" s="205"/>
      <c r="E106" s="207"/>
      <c r="F106" s="207"/>
      <c r="G106" s="206"/>
      <c r="H106" s="457"/>
      <c r="I106" s="477"/>
      <c r="J106" s="205"/>
      <c r="K106" s="207"/>
      <c r="L106" s="207"/>
      <c r="M106" s="206"/>
      <c r="N106" s="463"/>
      <c r="O106" s="483"/>
      <c r="P106" s="329"/>
      <c r="Q106" s="209"/>
      <c r="R106" s="209"/>
      <c r="S106" s="208"/>
      <c r="T106" s="469"/>
      <c r="U106" s="489"/>
      <c r="V106" s="205"/>
      <c r="W106" s="207"/>
      <c r="X106" s="207"/>
      <c r="Y106" s="206"/>
      <c r="Z106" s="463"/>
      <c r="AA106" s="483"/>
      <c r="AB106" s="329"/>
      <c r="AC106" s="209"/>
      <c r="AD106" s="357"/>
      <c r="AE106" s="414"/>
      <c r="AF106" s="414"/>
      <c r="AG106" s="361"/>
    </row>
    <row r="107" spans="1:33" s="1" customFormat="1" ht="15" customHeight="1" x14ac:dyDescent="0.25">
      <c r="A107" s="236">
        <v>25</v>
      </c>
      <c r="B107" s="48">
        <v>61500</v>
      </c>
      <c r="C107" s="204" t="s">
        <v>117</v>
      </c>
      <c r="D107" s="205"/>
      <c r="E107" s="207"/>
      <c r="F107" s="207"/>
      <c r="G107" s="206"/>
      <c r="H107" s="457"/>
      <c r="I107" s="477"/>
      <c r="J107" s="205"/>
      <c r="K107" s="207"/>
      <c r="L107" s="207"/>
      <c r="M107" s="206"/>
      <c r="N107" s="463"/>
      <c r="O107" s="483"/>
      <c r="P107" s="329"/>
      <c r="Q107" s="209"/>
      <c r="R107" s="209"/>
      <c r="S107" s="208"/>
      <c r="T107" s="469"/>
      <c r="U107" s="489"/>
      <c r="V107" s="205"/>
      <c r="W107" s="207"/>
      <c r="X107" s="207"/>
      <c r="Y107" s="206"/>
      <c r="Z107" s="463"/>
      <c r="AA107" s="483"/>
      <c r="AB107" s="329"/>
      <c r="AC107" s="209"/>
      <c r="AD107" s="357"/>
      <c r="AE107" s="414"/>
      <c r="AF107" s="414"/>
      <c r="AG107" s="361"/>
    </row>
    <row r="108" spans="1:33" s="1" customFormat="1" ht="15" customHeight="1" x14ac:dyDescent="0.25">
      <c r="A108" s="236">
        <v>26</v>
      </c>
      <c r="B108" s="48">
        <v>61510</v>
      </c>
      <c r="C108" s="204" t="s">
        <v>89</v>
      </c>
      <c r="D108" s="205"/>
      <c r="E108" s="207"/>
      <c r="F108" s="207"/>
      <c r="G108" s="206"/>
      <c r="H108" s="457"/>
      <c r="I108" s="477"/>
      <c r="J108" s="205"/>
      <c r="K108" s="207"/>
      <c r="L108" s="207"/>
      <c r="M108" s="206"/>
      <c r="N108" s="463"/>
      <c r="O108" s="483"/>
      <c r="P108" s="329"/>
      <c r="Q108" s="209"/>
      <c r="R108" s="209"/>
      <c r="S108" s="208"/>
      <c r="T108" s="469"/>
      <c r="U108" s="489"/>
      <c r="V108" s="205"/>
      <c r="W108" s="207"/>
      <c r="X108" s="207"/>
      <c r="Y108" s="206"/>
      <c r="Z108" s="463"/>
      <c r="AA108" s="483"/>
      <c r="AB108" s="329"/>
      <c r="AC108" s="209"/>
      <c r="AD108" s="357"/>
      <c r="AE108" s="414"/>
      <c r="AF108" s="414"/>
      <c r="AG108" s="361"/>
    </row>
    <row r="109" spans="1:33" s="1" customFormat="1" ht="15" customHeight="1" x14ac:dyDescent="0.25">
      <c r="A109" s="236">
        <v>27</v>
      </c>
      <c r="B109" s="50">
        <v>61520</v>
      </c>
      <c r="C109" s="210" t="s">
        <v>118</v>
      </c>
      <c r="D109" s="205"/>
      <c r="E109" s="207"/>
      <c r="F109" s="207"/>
      <c r="G109" s="206"/>
      <c r="H109" s="457"/>
      <c r="I109" s="477"/>
      <c r="J109" s="205"/>
      <c r="K109" s="207"/>
      <c r="L109" s="207"/>
      <c r="M109" s="206"/>
      <c r="N109" s="463"/>
      <c r="O109" s="483"/>
      <c r="P109" s="329"/>
      <c r="Q109" s="209"/>
      <c r="R109" s="209"/>
      <c r="S109" s="208"/>
      <c r="T109" s="469"/>
      <c r="U109" s="489"/>
      <c r="V109" s="205"/>
      <c r="W109" s="207"/>
      <c r="X109" s="207"/>
      <c r="Y109" s="206"/>
      <c r="Z109" s="463"/>
      <c r="AA109" s="483"/>
      <c r="AB109" s="329"/>
      <c r="AC109" s="209"/>
      <c r="AD109" s="357"/>
      <c r="AE109" s="414"/>
      <c r="AF109" s="414"/>
      <c r="AG109" s="361"/>
    </row>
    <row r="110" spans="1:33" s="1" customFormat="1" ht="15" customHeight="1" x14ac:dyDescent="0.25">
      <c r="A110" s="236">
        <v>28</v>
      </c>
      <c r="B110" s="50">
        <v>61540</v>
      </c>
      <c r="C110" s="210" t="s">
        <v>145</v>
      </c>
      <c r="D110" s="205"/>
      <c r="E110" s="207"/>
      <c r="F110" s="207"/>
      <c r="G110" s="206"/>
      <c r="H110" s="457"/>
      <c r="I110" s="477"/>
      <c r="J110" s="205"/>
      <c r="K110" s="207"/>
      <c r="L110" s="207"/>
      <c r="M110" s="206"/>
      <c r="N110" s="463"/>
      <c r="O110" s="483"/>
      <c r="P110" s="329"/>
      <c r="Q110" s="209"/>
      <c r="R110" s="209"/>
      <c r="S110" s="208"/>
      <c r="T110" s="469"/>
      <c r="U110" s="489"/>
      <c r="V110" s="205"/>
      <c r="W110" s="207"/>
      <c r="X110" s="207"/>
      <c r="Y110" s="206"/>
      <c r="Z110" s="463"/>
      <c r="AA110" s="483"/>
      <c r="AB110" s="329"/>
      <c r="AC110" s="209"/>
      <c r="AD110" s="357"/>
      <c r="AE110" s="414"/>
      <c r="AF110" s="414"/>
      <c r="AG110" s="361"/>
    </row>
    <row r="111" spans="1:33" s="1" customFormat="1" ht="15" customHeight="1" x14ac:dyDescent="0.25">
      <c r="A111" s="240">
        <v>29</v>
      </c>
      <c r="B111" s="50">
        <v>61560</v>
      </c>
      <c r="C111" s="210" t="s">
        <v>144</v>
      </c>
      <c r="D111" s="205"/>
      <c r="E111" s="207"/>
      <c r="F111" s="207"/>
      <c r="G111" s="206"/>
      <c r="H111" s="457"/>
      <c r="I111" s="477"/>
      <c r="J111" s="205"/>
      <c r="K111" s="207"/>
      <c r="L111" s="207"/>
      <c r="M111" s="206"/>
      <c r="N111" s="463"/>
      <c r="O111" s="483"/>
      <c r="P111" s="329"/>
      <c r="Q111" s="209"/>
      <c r="R111" s="209"/>
      <c r="S111" s="208"/>
      <c r="T111" s="469"/>
      <c r="U111" s="489"/>
      <c r="V111" s="205"/>
      <c r="W111" s="207"/>
      <c r="X111" s="207"/>
      <c r="Y111" s="206"/>
      <c r="Z111" s="463"/>
      <c r="AA111" s="483"/>
      <c r="AB111" s="329"/>
      <c r="AC111" s="209"/>
      <c r="AD111" s="357"/>
      <c r="AE111" s="414"/>
      <c r="AF111" s="414"/>
      <c r="AG111" s="361"/>
    </row>
    <row r="112" spans="1:33" s="1" customFormat="1" ht="15" customHeight="1" thickBot="1" x14ac:dyDescent="0.3">
      <c r="A112" s="240">
        <v>30</v>
      </c>
      <c r="B112" s="50">
        <v>61570</v>
      </c>
      <c r="C112" s="210" t="s">
        <v>143</v>
      </c>
      <c r="D112" s="212"/>
      <c r="E112" s="214"/>
      <c r="F112" s="214"/>
      <c r="G112" s="213"/>
      <c r="H112" s="458"/>
      <c r="I112" s="478"/>
      <c r="J112" s="212"/>
      <c r="K112" s="214"/>
      <c r="L112" s="214"/>
      <c r="M112" s="213"/>
      <c r="N112" s="463"/>
      <c r="O112" s="484"/>
      <c r="P112" s="330"/>
      <c r="Q112" s="216"/>
      <c r="R112" s="216"/>
      <c r="S112" s="215"/>
      <c r="T112" s="469"/>
      <c r="U112" s="490"/>
      <c r="V112" s="212"/>
      <c r="W112" s="214"/>
      <c r="X112" s="214"/>
      <c r="Y112" s="213"/>
      <c r="Z112" s="464"/>
      <c r="AA112" s="484"/>
      <c r="AB112" s="330"/>
      <c r="AC112" s="216"/>
      <c r="AD112" s="358"/>
      <c r="AE112" s="415"/>
      <c r="AF112" s="415"/>
      <c r="AG112" s="362"/>
    </row>
    <row r="113" spans="1:33" s="1" customFormat="1" ht="15" customHeight="1" thickBot="1" x14ac:dyDescent="0.3">
      <c r="A113" s="40"/>
      <c r="B113" s="56"/>
      <c r="C113" s="217" t="s">
        <v>107</v>
      </c>
      <c r="D113" s="339"/>
      <c r="E113" s="341"/>
      <c r="F113" s="341"/>
      <c r="G113" s="340"/>
      <c r="H113" s="456">
        <f>'немец. язык - 11 2024 расклад'!L9</f>
        <v>1</v>
      </c>
      <c r="I113" s="476"/>
      <c r="J113" s="339"/>
      <c r="K113" s="341"/>
      <c r="L113" s="341"/>
      <c r="M113" s="340"/>
      <c r="N113" s="462">
        <f>'немец. язык - 11 2024 расклад'!M9</f>
        <v>1</v>
      </c>
      <c r="O113" s="482"/>
      <c r="P113" s="344"/>
      <c r="Q113" s="343"/>
      <c r="R113" s="343"/>
      <c r="S113" s="342"/>
      <c r="T113" s="468">
        <f>'немец. язык - 11 2024 расклад'!N9</f>
        <v>100</v>
      </c>
      <c r="U113" s="488"/>
      <c r="V113" s="339"/>
      <c r="W113" s="341"/>
      <c r="X113" s="341"/>
      <c r="Y113" s="340"/>
      <c r="Z113" s="462">
        <f>'немец. язык - 11 2024 расклад'!O9</f>
        <v>0</v>
      </c>
      <c r="AA113" s="482"/>
      <c r="AB113" s="344"/>
      <c r="AC113" s="343"/>
      <c r="AD113" s="355"/>
      <c r="AE113" s="355"/>
      <c r="AF113" s="355">
        <f>'немец. язык - 11 2024 расклад'!P9</f>
        <v>0</v>
      </c>
      <c r="AG113" s="346"/>
    </row>
    <row r="114" spans="1:33" s="1" customFormat="1" ht="15" customHeight="1" x14ac:dyDescent="0.25">
      <c r="A114" s="10">
        <v>1</v>
      </c>
      <c r="B114" s="49">
        <v>70020</v>
      </c>
      <c r="C114" s="198" t="s">
        <v>90</v>
      </c>
      <c r="D114" s="199"/>
      <c r="E114" s="201"/>
      <c r="F114" s="201"/>
      <c r="G114" s="200"/>
      <c r="H114" s="459">
        <f>'немец. язык - 11 2024 расклад'!L10</f>
        <v>1</v>
      </c>
      <c r="I114" s="479"/>
      <c r="J114" s="199"/>
      <c r="K114" s="201"/>
      <c r="L114" s="201"/>
      <c r="M114" s="200"/>
      <c r="N114" s="465">
        <f>'немец. язык - 11 2024 расклад'!M10</f>
        <v>1</v>
      </c>
      <c r="O114" s="485"/>
      <c r="P114" s="331"/>
      <c r="Q114" s="203"/>
      <c r="R114" s="203"/>
      <c r="S114" s="202"/>
      <c r="T114" s="472">
        <f>'немец. язык - 11 2024 расклад'!N10</f>
        <v>100</v>
      </c>
      <c r="U114" s="492"/>
      <c r="V114" s="199"/>
      <c r="W114" s="201"/>
      <c r="X114" s="201"/>
      <c r="Y114" s="200"/>
      <c r="Z114" s="465">
        <f>'немец. язык - 11 2024 расклад'!O10</f>
        <v>0</v>
      </c>
      <c r="AA114" s="485"/>
      <c r="AB114" s="331"/>
      <c r="AC114" s="203"/>
      <c r="AD114" s="356"/>
      <c r="AE114" s="413"/>
      <c r="AF114" s="413">
        <f>'немец. язык - 11 2024 расклад'!P10</f>
        <v>0</v>
      </c>
      <c r="AG114" s="360"/>
    </row>
    <row r="115" spans="1:33" s="1" customFormat="1" ht="15" customHeight="1" x14ac:dyDescent="0.25">
      <c r="A115" s="16">
        <v>2</v>
      </c>
      <c r="B115" s="48">
        <v>70110</v>
      </c>
      <c r="C115" s="204" t="s">
        <v>93</v>
      </c>
      <c r="D115" s="205"/>
      <c r="E115" s="207"/>
      <c r="F115" s="207"/>
      <c r="G115" s="206"/>
      <c r="H115" s="457"/>
      <c r="I115" s="477"/>
      <c r="J115" s="205"/>
      <c r="K115" s="207"/>
      <c r="L115" s="207"/>
      <c r="M115" s="206"/>
      <c r="N115" s="463"/>
      <c r="O115" s="483"/>
      <c r="P115" s="329"/>
      <c r="Q115" s="209"/>
      <c r="R115" s="209"/>
      <c r="S115" s="208"/>
      <c r="T115" s="469"/>
      <c r="U115" s="489"/>
      <c r="V115" s="205"/>
      <c r="W115" s="207"/>
      <c r="X115" s="207"/>
      <c r="Y115" s="206"/>
      <c r="Z115" s="463"/>
      <c r="AA115" s="483"/>
      <c r="AB115" s="329"/>
      <c r="AC115" s="209"/>
      <c r="AD115" s="357"/>
      <c r="AE115" s="414"/>
      <c r="AF115" s="414"/>
      <c r="AG115" s="361"/>
    </row>
    <row r="116" spans="1:33" s="1" customFormat="1" ht="15" customHeight="1" x14ac:dyDescent="0.25">
      <c r="A116" s="11">
        <v>3</v>
      </c>
      <c r="B116" s="48">
        <v>70021</v>
      </c>
      <c r="C116" s="204" t="s">
        <v>91</v>
      </c>
      <c r="D116" s="205"/>
      <c r="E116" s="207"/>
      <c r="F116" s="207"/>
      <c r="G116" s="206"/>
      <c r="H116" s="457"/>
      <c r="I116" s="477"/>
      <c r="J116" s="205"/>
      <c r="K116" s="207"/>
      <c r="L116" s="207"/>
      <c r="M116" s="206"/>
      <c r="N116" s="463"/>
      <c r="O116" s="483"/>
      <c r="P116" s="329"/>
      <c r="Q116" s="209"/>
      <c r="R116" s="209"/>
      <c r="S116" s="208"/>
      <c r="T116" s="469"/>
      <c r="U116" s="489"/>
      <c r="V116" s="205"/>
      <c r="W116" s="207"/>
      <c r="X116" s="207"/>
      <c r="Y116" s="206"/>
      <c r="Z116" s="463"/>
      <c r="AA116" s="483"/>
      <c r="AB116" s="329"/>
      <c r="AC116" s="209"/>
      <c r="AD116" s="357"/>
      <c r="AE116" s="414"/>
      <c r="AF116" s="414"/>
      <c r="AG116" s="361"/>
    </row>
    <row r="117" spans="1:33" s="1" customFormat="1" ht="15" customHeight="1" x14ac:dyDescent="0.25">
      <c r="A117" s="11">
        <v>4</v>
      </c>
      <c r="B117" s="48">
        <v>70040</v>
      </c>
      <c r="C117" s="204" t="s">
        <v>92</v>
      </c>
      <c r="D117" s="205"/>
      <c r="E117" s="207"/>
      <c r="F117" s="207"/>
      <c r="G117" s="206"/>
      <c r="H117" s="457"/>
      <c r="I117" s="477"/>
      <c r="J117" s="205"/>
      <c r="K117" s="207"/>
      <c r="L117" s="207"/>
      <c r="M117" s="206"/>
      <c r="N117" s="463"/>
      <c r="O117" s="483"/>
      <c r="P117" s="329"/>
      <c r="Q117" s="209"/>
      <c r="R117" s="209"/>
      <c r="S117" s="208"/>
      <c r="T117" s="469"/>
      <c r="U117" s="489"/>
      <c r="V117" s="205"/>
      <c r="W117" s="207"/>
      <c r="X117" s="207"/>
      <c r="Y117" s="206"/>
      <c r="Z117" s="463"/>
      <c r="AA117" s="483"/>
      <c r="AB117" s="329"/>
      <c r="AC117" s="209"/>
      <c r="AD117" s="357"/>
      <c r="AE117" s="414"/>
      <c r="AF117" s="414"/>
      <c r="AG117" s="361"/>
    </row>
    <row r="118" spans="1:33" s="1" customFormat="1" ht="15" customHeight="1" x14ac:dyDescent="0.25">
      <c r="A118" s="11">
        <v>5</v>
      </c>
      <c r="B118" s="48">
        <v>70100</v>
      </c>
      <c r="C118" s="204" t="s">
        <v>108</v>
      </c>
      <c r="D118" s="205"/>
      <c r="E118" s="207"/>
      <c r="F118" s="207"/>
      <c r="G118" s="206"/>
      <c r="H118" s="457"/>
      <c r="I118" s="477"/>
      <c r="J118" s="205"/>
      <c r="K118" s="207"/>
      <c r="L118" s="207"/>
      <c r="M118" s="206"/>
      <c r="N118" s="463"/>
      <c r="O118" s="483"/>
      <c r="P118" s="329"/>
      <c r="Q118" s="209"/>
      <c r="R118" s="209"/>
      <c r="S118" s="208"/>
      <c r="T118" s="469"/>
      <c r="U118" s="489"/>
      <c r="V118" s="205"/>
      <c r="W118" s="207"/>
      <c r="X118" s="207"/>
      <c r="Y118" s="206"/>
      <c r="Z118" s="463"/>
      <c r="AA118" s="483"/>
      <c r="AB118" s="329"/>
      <c r="AC118" s="209"/>
      <c r="AD118" s="357"/>
      <c r="AE118" s="414"/>
      <c r="AF118" s="414"/>
      <c r="AG118" s="361"/>
    </row>
    <row r="119" spans="1:33" s="1" customFormat="1" ht="15" customHeight="1" x14ac:dyDescent="0.25">
      <c r="A119" s="11">
        <v>6</v>
      </c>
      <c r="B119" s="48">
        <v>70270</v>
      </c>
      <c r="C119" s="204" t="s">
        <v>94</v>
      </c>
      <c r="D119" s="205"/>
      <c r="E119" s="207"/>
      <c r="F119" s="207"/>
      <c r="G119" s="206"/>
      <c r="H119" s="457"/>
      <c r="I119" s="477"/>
      <c r="J119" s="205"/>
      <c r="K119" s="207"/>
      <c r="L119" s="207"/>
      <c r="M119" s="206"/>
      <c r="N119" s="463"/>
      <c r="O119" s="483"/>
      <c r="P119" s="329"/>
      <c r="Q119" s="209"/>
      <c r="R119" s="209"/>
      <c r="S119" s="208"/>
      <c r="T119" s="469"/>
      <c r="U119" s="489"/>
      <c r="V119" s="205"/>
      <c r="W119" s="207"/>
      <c r="X119" s="207"/>
      <c r="Y119" s="206"/>
      <c r="Z119" s="463"/>
      <c r="AA119" s="483"/>
      <c r="AB119" s="329"/>
      <c r="AC119" s="209"/>
      <c r="AD119" s="357"/>
      <c r="AE119" s="414"/>
      <c r="AF119" s="414"/>
      <c r="AG119" s="361"/>
    </row>
    <row r="120" spans="1:33" s="1" customFormat="1" ht="15" customHeight="1" x14ac:dyDescent="0.25">
      <c r="A120" s="11">
        <v>7</v>
      </c>
      <c r="B120" s="48">
        <v>70510</v>
      </c>
      <c r="C120" s="204" t="s">
        <v>95</v>
      </c>
      <c r="D120" s="205"/>
      <c r="E120" s="207"/>
      <c r="F120" s="207"/>
      <c r="G120" s="206"/>
      <c r="H120" s="457"/>
      <c r="I120" s="477"/>
      <c r="J120" s="205"/>
      <c r="K120" s="207"/>
      <c r="L120" s="207"/>
      <c r="M120" s="206"/>
      <c r="N120" s="463"/>
      <c r="O120" s="483"/>
      <c r="P120" s="329"/>
      <c r="Q120" s="209"/>
      <c r="R120" s="209"/>
      <c r="S120" s="208"/>
      <c r="T120" s="469"/>
      <c r="U120" s="489"/>
      <c r="V120" s="205"/>
      <c r="W120" s="207"/>
      <c r="X120" s="207"/>
      <c r="Y120" s="206"/>
      <c r="Z120" s="463"/>
      <c r="AA120" s="483"/>
      <c r="AB120" s="329"/>
      <c r="AC120" s="209"/>
      <c r="AD120" s="357"/>
      <c r="AE120" s="414"/>
      <c r="AF120" s="414"/>
      <c r="AG120" s="361"/>
    </row>
    <row r="121" spans="1:33" s="1" customFormat="1" ht="15" customHeight="1" x14ac:dyDescent="0.25">
      <c r="A121" s="15">
        <v>8</v>
      </c>
      <c r="B121" s="50">
        <v>10880</v>
      </c>
      <c r="C121" s="210" t="s">
        <v>120</v>
      </c>
      <c r="D121" s="205"/>
      <c r="E121" s="207"/>
      <c r="F121" s="207"/>
      <c r="G121" s="206"/>
      <c r="H121" s="457"/>
      <c r="I121" s="477"/>
      <c r="J121" s="205"/>
      <c r="K121" s="207"/>
      <c r="L121" s="207"/>
      <c r="M121" s="206"/>
      <c r="N121" s="463"/>
      <c r="O121" s="483"/>
      <c r="P121" s="329"/>
      <c r="Q121" s="209"/>
      <c r="R121" s="209"/>
      <c r="S121" s="208"/>
      <c r="T121" s="469"/>
      <c r="U121" s="489"/>
      <c r="V121" s="205"/>
      <c r="W121" s="207"/>
      <c r="X121" s="207"/>
      <c r="Y121" s="206"/>
      <c r="Z121" s="463"/>
      <c r="AA121" s="483"/>
      <c r="AB121" s="329"/>
      <c r="AC121" s="209"/>
      <c r="AD121" s="357"/>
      <c r="AE121" s="414"/>
      <c r="AF121" s="414"/>
      <c r="AG121" s="361"/>
    </row>
    <row r="122" spans="1:33" s="1" customFormat="1" ht="15" customHeight="1" thickBot="1" x14ac:dyDescent="0.3">
      <c r="A122" s="12">
        <v>9</v>
      </c>
      <c r="B122" s="52">
        <v>10890</v>
      </c>
      <c r="C122" s="211" t="s">
        <v>122</v>
      </c>
      <c r="D122" s="219"/>
      <c r="E122" s="221"/>
      <c r="F122" s="221"/>
      <c r="G122" s="220"/>
      <c r="H122" s="460"/>
      <c r="I122" s="480"/>
      <c r="J122" s="219"/>
      <c r="K122" s="221"/>
      <c r="L122" s="221"/>
      <c r="M122" s="220"/>
      <c r="N122" s="466"/>
      <c r="O122" s="486"/>
      <c r="P122" s="332"/>
      <c r="Q122" s="223"/>
      <c r="R122" s="223"/>
      <c r="S122" s="222"/>
      <c r="T122" s="473"/>
      <c r="U122" s="493"/>
      <c r="V122" s="219"/>
      <c r="W122" s="221"/>
      <c r="X122" s="221"/>
      <c r="Y122" s="220"/>
      <c r="Z122" s="466"/>
      <c r="AA122" s="486"/>
      <c r="AB122" s="332"/>
      <c r="AC122" s="223"/>
      <c r="AD122" s="359"/>
      <c r="AE122" s="416"/>
      <c r="AF122" s="416"/>
      <c r="AG122" s="363"/>
    </row>
    <row r="123" spans="1:33" ht="15" customHeight="1" x14ac:dyDescent="0.25">
      <c r="A123" s="6"/>
      <c r="B123" s="6"/>
      <c r="C123" s="6"/>
    </row>
    <row r="124" spans="1:33" ht="15" customHeight="1" x14ac:dyDescent="0.25">
      <c r="A124" s="6"/>
      <c r="B124" s="6"/>
      <c r="C124" s="6"/>
    </row>
  </sheetData>
  <mergeCells count="10">
    <mergeCell ref="B2:C2"/>
    <mergeCell ref="B6:C6"/>
    <mergeCell ref="A4:A5"/>
    <mergeCell ref="B4:B5"/>
    <mergeCell ref="C4:C5"/>
    <mergeCell ref="P4:U4"/>
    <mergeCell ref="J4:O4"/>
    <mergeCell ref="D4:I4"/>
    <mergeCell ref="V4:AA4"/>
    <mergeCell ref="AB4:AG4"/>
  </mergeCells>
  <conditionalFormatting sqref="Q7:S122">
    <cfRule type="cellIs" dxfId="45" priority="33" operator="greaterThanOrEqual">
      <formula>90</formula>
    </cfRule>
  </conditionalFormatting>
  <conditionalFormatting sqref="P7:P122">
    <cfRule type="containsBlanks" dxfId="44" priority="24">
      <formula>LEN(TRIM(P7))=0</formula>
    </cfRule>
    <cfRule type="cellIs" dxfId="43" priority="27" operator="lessThan">
      <formula>50</formula>
    </cfRule>
    <cfRule type="cellIs" dxfId="42" priority="28" operator="between">
      <formula>$P$6</formula>
      <formula>50</formula>
    </cfRule>
    <cfRule type="cellIs" dxfId="41" priority="29" operator="between">
      <formula>90</formula>
      <formula>$P$6</formula>
    </cfRule>
    <cfRule type="cellIs" dxfId="40" priority="30" operator="between">
      <formula>100</formula>
      <formula>90</formula>
    </cfRule>
  </conditionalFormatting>
  <conditionalFormatting sqref="P29:P66 P113:P122">
    <cfRule type="cellIs" dxfId="39" priority="26" operator="equal">
      <formula>0</formula>
    </cfRule>
  </conditionalFormatting>
  <conditionalFormatting sqref="P113:P122 P29:P66">
    <cfRule type="cellIs" dxfId="38" priority="25" operator="equal">
      <formula>0</formula>
    </cfRule>
  </conditionalFormatting>
  <conditionalFormatting sqref="Q7:Q122">
    <cfRule type="containsBlanks" dxfId="37" priority="14">
      <formula>LEN(TRIM(Q7))=0</formula>
    </cfRule>
    <cfRule type="cellIs" dxfId="36" priority="15" operator="equal">
      <formula>0</formula>
    </cfRule>
    <cfRule type="cellIs" dxfId="35" priority="17" operator="between">
      <formula>50</formula>
      <formula>$Q$6</formula>
    </cfRule>
    <cfRule type="cellIs" dxfId="34" priority="32" operator="between">
      <formula>$Q$6</formula>
      <formula>90</formula>
    </cfRule>
  </conditionalFormatting>
  <conditionalFormatting sqref="R7:S122">
    <cfRule type="containsBlanks" dxfId="33" priority="8">
      <formula>LEN(TRIM(R7))=0</formula>
    </cfRule>
  </conditionalFormatting>
  <conditionalFormatting sqref="S67:S70 R47:R48">
    <cfRule type="cellIs" dxfId="32" priority="9" operator="lessThan">
      <formula>50</formula>
    </cfRule>
  </conditionalFormatting>
  <conditionalFormatting sqref="S7:S122">
    <cfRule type="cellIs" dxfId="31" priority="10" operator="between">
      <formula>$S$6</formula>
      <formula>50</formula>
    </cfRule>
    <cfRule type="cellIs" dxfId="30" priority="11" operator="between">
      <formula>90</formula>
      <formula>$S$6</formula>
    </cfRule>
  </conditionalFormatting>
  <conditionalFormatting sqref="V7:AG122">
    <cfRule type="containsBlanks" dxfId="29" priority="4">
      <formula>LEN(TRIM(V7))=0</formula>
    </cfRule>
    <cfRule type="cellIs" dxfId="28" priority="5" operator="equal">
      <formula>0</formula>
    </cfRule>
    <cfRule type="cellIs" dxfId="27" priority="6" operator="between">
      <formula>0.001</formula>
      <formula>10</formula>
    </cfRule>
    <cfRule type="cellIs" dxfId="26" priority="7" operator="greaterThanOrEqual">
      <formula>10</formula>
    </cfRule>
  </conditionalFormatting>
  <conditionalFormatting sqref="T7:U122">
    <cfRule type="containsBlanks" dxfId="25" priority="1">
      <formula>LEN(TRIM(T7))=0</formula>
    </cfRule>
    <cfRule type="cellIs" dxfId="24" priority="2" operator="lessThan">
      <formula>50</formula>
    </cfRule>
    <cfRule type="cellIs" dxfId="23" priority="3" operator="greaterThanOrEqual"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6.5703125" customWidth="1"/>
    <col min="12" max="16" width="10.7109375" customWidth="1"/>
    <col min="17" max="17" width="9.28515625" customWidth="1"/>
  </cols>
  <sheetData>
    <row r="1" spans="1:17" ht="18" customHeight="1" x14ac:dyDescent="0.25">
      <c r="L1" s="113"/>
      <c r="M1" s="316" t="s">
        <v>132</v>
      </c>
    </row>
    <row r="2" spans="1:17" ht="18" customHeight="1" x14ac:dyDescent="0.25">
      <c r="A2" s="4"/>
      <c r="B2" s="4"/>
      <c r="C2" s="422" t="s">
        <v>139</v>
      </c>
      <c r="D2" s="422"/>
      <c r="E2" s="273"/>
      <c r="F2" s="66"/>
      <c r="G2" s="66"/>
      <c r="H2" s="66"/>
      <c r="I2" s="66"/>
      <c r="J2" s="26">
        <v>2020</v>
      </c>
      <c r="K2" s="4"/>
      <c r="L2" s="27"/>
      <c r="M2" s="316" t="s">
        <v>133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6"/>
      <c r="M3" s="316" t="s">
        <v>134</v>
      </c>
    </row>
    <row r="4" spans="1:17" ht="18" customHeight="1" thickBot="1" x14ac:dyDescent="0.3">
      <c r="A4" s="425" t="s">
        <v>0</v>
      </c>
      <c r="B4" s="427" t="s">
        <v>1</v>
      </c>
      <c r="C4" s="427" t="s">
        <v>2</v>
      </c>
      <c r="D4" s="434" t="s">
        <v>3</v>
      </c>
      <c r="E4" s="436" t="s">
        <v>129</v>
      </c>
      <c r="F4" s="437"/>
      <c r="G4" s="437"/>
      <c r="H4" s="437"/>
      <c r="I4" s="438"/>
      <c r="J4" s="431" t="s">
        <v>99</v>
      </c>
      <c r="K4" s="4"/>
      <c r="L4" s="18"/>
      <c r="M4" s="316" t="s">
        <v>135</v>
      </c>
    </row>
    <row r="5" spans="1:17" ht="43.5" customHeight="1" thickBot="1" x14ac:dyDescent="0.3">
      <c r="A5" s="426"/>
      <c r="B5" s="428"/>
      <c r="C5" s="428"/>
      <c r="D5" s="435"/>
      <c r="E5" s="181" t="s">
        <v>125</v>
      </c>
      <c r="F5" s="3" t="s">
        <v>141</v>
      </c>
      <c r="G5" s="3" t="s">
        <v>140</v>
      </c>
      <c r="H5" s="3" t="s">
        <v>126</v>
      </c>
      <c r="I5" s="3">
        <v>100</v>
      </c>
      <c r="J5" s="432"/>
      <c r="K5" s="4"/>
      <c r="L5" s="87" t="s">
        <v>124</v>
      </c>
      <c r="M5" s="88" t="s">
        <v>136</v>
      </c>
      <c r="N5" s="88" t="s">
        <v>138</v>
      </c>
      <c r="O5" s="88" t="s">
        <v>127</v>
      </c>
      <c r="P5" s="88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5</v>
      </c>
      <c r="E6" s="301">
        <v>0</v>
      </c>
      <c r="F6" s="301">
        <f>AVERAGE(F17,F68,F83)</f>
        <v>33.333333333333336</v>
      </c>
      <c r="G6" s="301">
        <f>AVERAGE(G17,G68,G83)</f>
        <v>33.333333333333336</v>
      </c>
      <c r="H6" s="301">
        <f>AVERAGE(H17,H68,H83)</f>
        <v>33.333333333333336</v>
      </c>
      <c r="I6" s="301">
        <v>0</v>
      </c>
      <c r="J6" s="114">
        <v>65.25</v>
      </c>
      <c r="K6" s="21"/>
      <c r="L6" s="334">
        <f>D6</f>
        <v>5</v>
      </c>
      <c r="M6" s="335">
        <f>M7+M8+M17+M30+M48+M68+M83+M115</f>
        <v>3</v>
      </c>
      <c r="N6" s="187">
        <f>G6+H6+I6</f>
        <v>66.666666666666671</v>
      </c>
      <c r="O6" s="335">
        <f>O7+O8+O17+O30+O48+O68+O83+O115</f>
        <v>0</v>
      </c>
      <c r="P6" s="345">
        <f>E6</f>
        <v>0</v>
      </c>
      <c r="Q6" s="58"/>
    </row>
    <row r="7" spans="1:17" ht="15" customHeight="1" thickBot="1" x14ac:dyDescent="0.3">
      <c r="A7" s="141">
        <v>1</v>
      </c>
      <c r="B7" s="140">
        <v>50050</v>
      </c>
      <c r="C7" s="144" t="s">
        <v>55</v>
      </c>
      <c r="D7" s="182"/>
      <c r="E7" s="125"/>
      <c r="F7" s="125"/>
      <c r="G7" s="125"/>
      <c r="H7" s="125"/>
      <c r="I7" s="125"/>
      <c r="J7" s="139"/>
      <c r="K7" s="64"/>
      <c r="L7" s="89"/>
      <c r="M7" s="90"/>
      <c r="N7" s="91"/>
      <c r="O7" s="90"/>
      <c r="P7" s="92"/>
      <c r="Q7" s="60"/>
    </row>
    <row r="8" spans="1:17" ht="15" customHeight="1" thickBot="1" x14ac:dyDescent="0.3">
      <c r="A8" s="32"/>
      <c r="B8" s="25"/>
      <c r="C8" s="33" t="s">
        <v>101</v>
      </c>
      <c r="D8" s="33">
        <f>SUM(D9:D16)</f>
        <v>0</v>
      </c>
      <c r="E8" s="277">
        <v>0</v>
      </c>
      <c r="F8" s="277">
        <v>0</v>
      </c>
      <c r="G8" s="277">
        <v>0</v>
      </c>
      <c r="H8" s="277">
        <v>0</v>
      </c>
      <c r="I8" s="277">
        <v>0</v>
      </c>
      <c r="J8" s="41">
        <v>0</v>
      </c>
      <c r="K8" s="21"/>
      <c r="L8" s="339">
        <f>D8</f>
        <v>0</v>
      </c>
      <c r="M8" s="340">
        <f>SUM(M9:M16)</f>
        <v>0</v>
      </c>
      <c r="N8" s="347">
        <f>G8+H8+I8</f>
        <v>0</v>
      </c>
      <c r="O8" s="340">
        <f>SUM(O9:O16)</f>
        <v>0</v>
      </c>
      <c r="P8" s="346">
        <f>E8</f>
        <v>0</v>
      </c>
      <c r="Q8" s="68"/>
    </row>
    <row r="9" spans="1:17" s="1" customFormat="1" ht="15" customHeight="1" x14ac:dyDescent="0.25">
      <c r="A9" s="11">
        <v>1</v>
      </c>
      <c r="B9" s="48">
        <v>10002</v>
      </c>
      <c r="C9" s="19" t="s">
        <v>5</v>
      </c>
      <c r="D9" s="188"/>
      <c r="E9" s="133"/>
      <c r="F9" s="133"/>
      <c r="G9" s="133"/>
      <c r="H9" s="133"/>
      <c r="I9" s="133"/>
      <c r="J9" s="43"/>
      <c r="K9" s="21"/>
      <c r="L9" s="97"/>
      <c r="M9" s="98"/>
      <c r="N9" s="99"/>
      <c r="O9" s="98"/>
      <c r="P9" s="100"/>
      <c r="Q9" s="61"/>
    </row>
    <row r="10" spans="1:17" s="1" customFormat="1" ht="15" customHeight="1" x14ac:dyDescent="0.25">
      <c r="A10" s="11">
        <v>2</v>
      </c>
      <c r="B10" s="48">
        <v>10090</v>
      </c>
      <c r="C10" s="19" t="s">
        <v>7</v>
      </c>
      <c r="D10" s="180"/>
      <c r="E10" s="133"/>
      <c r="F10" s="133"/>
      <c r="G10" s="133"/>
      <c r="H10" s="133"/>
      <c r="I10" s="133"/>
      <c r="J10" s="43"/>
      <c r="K10" s="21"/>
      <c r="L10" s="97"/>
      <c r="M10" s="98"/>
      <c r="N10" s="99"/>
      <c r="O10" s="98"/>
      <c r="P10" s="100"/>
      <c r="Q10" s="61"/>
    </row>
    <row r="11" spans="1:17" s="1" customFormat="1" ht="15" customHeight="1" x14ac:dyDescent="0.25">
      <c r="A11" s="11">
        <v>3</v>
      </c>
      <c r="B11" s="50">
        <v>10004</v>
      </c>
      <c r="C11" s="22" t="s">
        <v>6</v>
      </c>
      <c r="D11" s="180"/>
      <c r="E11" s="159"/>
      <c r="F11" s="159"/>
      <c r="G11" s="159"/>
      <c r="H11" s="159"/>
      <c r="I11" s="149"/>
      <c r="J11" s="46"/>
      <c r="K11" s="21"/>
      <c r="L11" s="97"/>
      <c r="M11" s="98"/>
      <c r="N11" s="99"/>
      <c r="O11" s="98"/>
      <c r="P11" s="100"/>
      <c r="Q11" s="61"/>
    </row>
    <row r="12" spans="1:17" s="1" customFormat="1" ht="14.25" customHeight="1" x14ac:dyDescent="0.25">
      <c r="A12" s="11">
        <v>4</v>
      </c>
      <c r="B12" s="48">
        <v>10001</v>
      </c>
      <c r="C12" s="19" t="s">
        <v>4</v>
      </c>
      <c r="D12" s="180"/>
      <c r="E12" s="159"/>
      <c r="F12" s="159"/>
      <c r="G12" s="159"/>
      <c r="H12" s="159"/>
      <c r="I12" s="152"/>
      <c r="J12" s="43"/>
      <c r="K12" s="21"/>
      <c r="L12" s="97"/>
      <c r="M12" s="98"/>
      <c r="N12" s="99"/>
      <c r="O12" s="98"/>
      <c r="P12" s="100"/>
      <c r="Q12" s="61"/>
    </row>
    <row r="13" spans="1:17" s="1" customFormat="1" ht="15" customHeight="1" x14ac:dyDescent="0.25">
      <c r="A13" s="11">
        <v>5</v>
      </c>
      <c r="B13" s="48">
        <v>10120</v>
      </c>
      <c r="C13" s="19" t="s">
        <v>8</v>
      </c>
      <c r="D13" s="188"/>
      <c r="E13" s="159"/>
      <c r="F13" s="159"/>
      <c r="G13" s="159"/>
      <c r="H13" s="159"/>
      <c r="I13" s="159"/>
      <c r="J13" s="43"/>
      <c r="K13" s="21"/>
      <c r="L13" s="97"/>
      <c r="M13" s="98"/>
      <c r="N13" s="99"/>
      <c r="O13" s="98"/>
      <c r="P13" s="100"/>
      <c r="Q13" s="61"/>
    </row>
    <row r="14" spans="1:17" s="1" customFormat="1" ht="15" customHeight="1" x14ac:dyDescent="0.25">
      <c r="A14" s="11">
        <v>6</v>
      </c>
      <c r="B14" s="48">
        <v>10190</v>
      </c>
      <c r="C14" s="19" t="s">
        <v>9</v>
      </c>
      <c r="D14" s="180"/>
      <c r="E14" s="133"/>
      <c r="F14" s="133"/>
      <c r="G14" s="133"/>
      <c r="H14" s="133"/>
      <c r="I14" s="133"/>
      <c r="J14" s="43"/>
      <c r="K14" s="21"/>
      <c r="L14" s="97"/>
      <c r="M14" s="98"/>
      <c r="N14" s="99"/>
      <c r="O14" s="98"/>
      <c r="P14" s="100"/>
      <c r="Q14" s="67"/>
    </row>
    <row r="15" spans="1:17" s="1" customFormat="1" ht="15" customHeight="1" x14ac:dyDescent="0.25">
      <c r="A15" s="11">
        <v>7</v>
      </c>
      <c r="B15" s="48">
        <v>10320</v>
      </c>
      <c r="C15" s="19" t="s">
        <v>10</v>
      </c>
      <c r="D15" s="180"/>
      <c r="E15" s="159"/>
      <c r="F15" s="159"/>
      <c r="G15" s="159"/>
      <c r="H15" s="159"/>
      <c r="I15" s="152"/>
      <c r="J15" s="43"/>
      <c r="K15" s="21"/>
      <c r="L15" s="97"/>
      <c r="M15" s="98"/>
      <c r="N15" s="99"/>
      <c r="O15" s="98"/>
      <c r="P15" s="100"/>
      <c r="Q15" s="61"/>
    </row>
    <row r="16" spans="1:17" s="1" customFormat="1" ht="15" customHeight="1" thickBot="1" x14ac:dyDescent="0.3">
      <c r="A16" s="12">
        <v>8</v>
      </c>
      <c r="B16" s="52">
        <v>10860</v>
      </c>
      <c r="C16" s="20" t="s">
        <v>112</v>
      </c>
      <c r="D16" s="180"/>
      <c r="E16" s="159"/>
      <c r="F16" s="159"/>
      <c r="G16" s="159"/>
      <c r="H16" s="159"/>
      <c r="I16" s="159"/>
      <c r="J16" s="45"/>
      <c r="K16" s="21"/>
      <c r="L16" s="101"/>
      <c r="M16" s="102"/>
      <c r="N16" s="103"/>
      <c r="O16" s="102"/>
      <c r="P16" s="104"/>
      <c r="Q16" s="61"/>
    </row>
    <row r="17" spans="1:17" s="1" customFormat="1" ht="15" customHeight="1" thickBot="1" x14ac:dyDescent="0.3">
      <c r="A17" s="35"/>
      <c r="B17" s="51"/>
      <c r="C17" s="37" t="s">
        <v>102</v>
      </c>
      <c r="D17" s="190">
        <f>SUM(D18:D29)</f>
        <v>2</v>
      </c>
      <c r="E17" s="38">
        <v>0</v>
      </c>
      <c r="F17" s="38">
        <v>0</v>
      </c>
      <c r="G17" s="38">
        <v>0</v>
      </c>
      <c r="H17" s="38">
        <f>AVERAGE(H18:H29)</f>
        <v>100</v>
      </c>
      <c r="I17" s="38">
        <v>0</v>
      </c>
      <c r="J17" s="39">
        <f>AVERAGE(J18:J29)</f>
        <v>95</v>
      </c>
      <c r="K17" s="21"/>
      <c r="L17" s="339">
        <f>D17</f>
        <v>2</v>
      </c>
      <c r="M17" s="340">
        <f>SUM(M18:M29)</f>
        <v>2</v>
      </c>
      <c r="N17" s="347">
        <f>G17+H17+I17</f>
        <v>100</v>
      </c>
      <c r="O17" s="340">
        <f>SUM(O18:O29)</f>
        <v>0</v>
      </c>
      <c r="P17" s="346">
        <f>E17</f>
        <v>0</v>
      </c>
      <c r="Q17" s="61"/>
    </row>
    <row r="18" spans="1:17" s="1" customFormat="1" ht="15" customHeight="1" x14ac:dyDescent="0.25">
      <c r="A18" s="10">
        <v>1</v>
      </c>
      <c r="B18" s="49">
        <v>20040</v>
      </c>
      <c r="C18" s="13" t="s">
        <v>11</v>
      </c>
      <c r="D18" s="180"/>
      <c r="E18" s="133"/>
      <c r="F18" s="133"/>
      <c r="G18" s="133"/>
      <c r="H18" s="133"/>
      <c r="I18" s="133"/>
      <c r="J18" s="42"/>
      <c r="K18" s="21"/>
      <c r="L18" s="93"/>
      <c r="M18" s="94"/>
      <c r="N18" s="95"/>
      <c r="O18" s="94"/>
      <c r="P18" s="96"/>
      <c r="Q18" s="61"/>
    </row>
    <row r="19" spans="1:17" s="1" customFormat="1" ht="15" customHeight="1" x14ac:dyDescent="0.25">
      <c r="A19" s="16">
        <v>2</v>
      </c>
      <c r="B19" s="48">
        <v>20061</v>
      </c>
      <c r="C19" s="19" t="s">
        <v>13</v>
      </c>
      <c r="D19" s="188">
        <v>2</v>
      </c>
      <c r="E19" s="133"/>
      <c r="F19" s="133"/>
      <c r="G19" s="133"/>
      <c r="H19" s="133">
        <v>100</v>
      </c>
      <c r="I19" s="133"/>
      <c r="J19" s="43">
        <v>95</v>
      </c>
      <c r="K19" s="21"/>
      <c r="L19" s="97">
        <f>D19</f>
        <v>2</v>
      </c>
      <c r="M19" s="98">
        <f t="shared" ref="M19" si="0">N19*L19/100</f>
        <v>2</v>
      </c>
      <c r="N19" s="99">
        <f>G19+H19+I19</f>
        <v>100</v>
      </c>
      <c r="O19" s="98">
        <f t="shared" ref="O19" si="1">P19*L19/100</f>
        <v>0</v>
      </c>
      <c r="P19" s="100">
        <f>E19</f>
        <v>0</v>
      </c>
      <c r="Q19" s="61"/>
    </row>
    <row r="20" spans="1:17" s="1" customFormat="1" ht="15" customHeight="1" x14ac:dyDescent="0.25">
      <c r="A20" s="16">
        <v>3</v>
      </c>
      <c r="B20" s="48">
        <v>21020</v>
      </c>
      <c r="C20" s="19" t="s">
        <v>21</v>
      </c>
      <c r="D20" s="180"/>
      <c r="E20" s="133"/>
      <c r="F20" s="133"/>
      <c r="G20" s="133"/>
      <c r="H20" s="133"/>
      <c r="I20" s="133"/>
      <c r="J20" s="43"/>
      <c r="K20" s="21"/>
      <c r="L20" s="97"/>
      <c r="M20" s="98"/>
      <c r="N20" s="99"/>
      <c r="O20" s="98"/>
      <c r="P20" s="100"/>
      <c r="Q20" s="61"/>
    </row>
    <row r="21" spans="1:17" s="1" customFormat="1" ht="15" customHeight="1" x14ac:dyDescent="0.25">
      <c r="A21" s="11">
        <v>4</v>
      </c>
      <c r="B21" s="48">
        <v>20060</v>
      </c>
      <c r="C21" s="19" t="s">
        <v>12</v>
      </c>
      <c r="D21" s="180"/>
      <c r="E21" s="159"/>
      <c r="F21" s="159"/>
      <c r="G21" s="159"/>
      <c r="H21" s="159"/>
      <c r="I21" s="159"/>
      <c r="J21" s="43"/>
      <c r="K21" s="21"/>
      <c r="L21" s="97"/>
      <c r="M21" s="98"/>
      <c r="N21" s="99"/>
      <c r="O21" s="98"/>
      <c r="P21" s="100"/>
      <c r="Q21" s="61"/>
    </row>
    <row r="22" spans="1:17" s="1" customFormat="1" ht="15" customHeight="1" x14ac:dyDescent="0.25">
      <c r="A22" s="11">
        <v>5</v>
      </c>
      <c r="B22" s="48">
        <v>20400</v>
      </c>
      <c r="C22" s="19" t="s">
        <v>15</v>
      </c>
      <c r="D22" s="180"/>
      <c r="E22" s="159"/>
      <c r="F22" s="159"/>
      <c r="G22" s="159"/>
      <c r="H22" s="159"/>
      <c r="I22" s="159"/>
      <c r="J22" s="43"/>
      <c r="K22" s="21"/>
      <c r="L22" s="97"/>
      <c r="M22" s="98"/>
      <c r="N22" s="99"/>
      <c r="O22" s="98"/>
      <c r="P22" s="100"/>
      <c r="Q22" s="61"/>
    </row>
    <row r="23" spans="1:17" s="1" customFormat="1" ht="15" customHeight="1" x14ac:dyDescent="0.25">
      <c r="A23" s="11">
        <v>6</v>
      </c>
      <c r="B23" s="48">
        <v>20080</v>
      </c>
      <c r="C23" s="19" t="s">
        <v>14</v>
      </c>
      <c r="D23" s="180"/>
      <c r="E23" s="157"/>
      <c r="F23" s="157"/>
      <c r="G23" s="157"/>
      <c r="H23" s="157"/>
      <c r="I23" s="145"/>
      <c r="J23" s="43"/>
      <c r="K23" s="21"/>
      <c r="L23" s="97"/>
      <c r="M23" s="98"/>
      <c r="N23" s="99"/>
      <c r="O23" s="98"/>
      <c r="P23" s="100"/>
    </row>
    <row r="24" spans="1:17" s="1" customFormat="1" ht="15" customHeight="1" x14ac:dyDescent="0.25">
      <c r="A24" s="11">
        <v>7</v>
      </c>
      <c r="B24" s="48">
        <v>20460</v>
      </c>
      <c r="C24" s="19" t="s">
        <v>16</v>
      </c>
      <c r="D24" s="180"/>
      <c r="E24" s="133"/>
      <c r="F24" s="133"/>
      <c r="G24" s="133"/>
      <c r="H24" s="133"/>
      <c r="I24" s="133"/>
      <c r="J24" s="43"/>
      <c r="K24" s="21"/>
      <c r="L24" s="97"/>
      <c r="M24" s="98"/>
      <c r="N24" s="99"/>
      <c r="O24" s="98"/>
      <c r="P24" s="100"/>
    </row>
    <row r="25" spans="1:17" s="1" customFormat="1" ht="15" customHeight="1" x14ac:dyDescent="0.25">
      <c r="A25" s="11">
        <v>8</v>
      </c>
      <c r="B25" s="48">
        <v>20550</v>
      </c>
      <c r="C25" s="19" t="s">
        <v>17</v>
      </c>
      <c r="D25" s="146"/>
      <c r="E25" s="159"/>
      <c r="F25" s="159"/>
      <c r="G25" s="159"/>
      <c r="H25" s="159"/>
      <c r="I25" s="133"/>
      <c r="J25" s="43"/>
      <c r="K25" s="21"/>
      <c r="L25" s="97"/>
      <c r="M25" s="98"/>
      <c r="N25" s="99"/>
      <c r="O25" s="111"/>
      <c r="P25" s="100"/>
    </row>
    <row r="26" spans="1:17" s="1" customFormat="1" ht="15" customHeight="1" x14ac:dyDescent="0.25">
      <c r="A26" s="11">
        <v>9</v>
      </c>
      <c r="B26" s="48">
        <v>20630</v>
      </c>
      <c r="C26" s="19" t="s">
        <v>18</v>
      </c>
      <c r="D26" s="158"/>
      <c r="E26" s="159"/>
      <c r="F26" s="159"/>
      <c r="G26" s="159"/>
      <c r="H26" s="159"/>
      <c r="I26" s="133"/>
      <c r="J26" s="43"/>
      <c r="K26" s="21"/>
      <c r="L26" s="97"/>
      <c r="M26" s="98"/>
      <c r="N26" s="99"/>
      <c r="O26" s="111"/>
      <c r="P26" s="100"/>
    </row>
    <row r="27" spans="1:17" s="1" customFormat="1" ht="15" customHeight="1" x14ac:dyDescent="0.25">
      <c r="A27" s="11">
        <v>10</v>
      </c>
      <c r="B27" s="48">
        <v>20810</v>
      </c>
      <c r="C27" s="19" t="s">
        <v>19</v>
      </c>
      <c r="D27" s="132"/>
      <c r="E27" s="133"/>
      <c r="F27" s="133"/>
      <c r="G27" s="133"/>
      <c r="H27" s="133"/>
      <c r="I27" s="133"/>
      <c r="J27" s="43"/>
      <c r="K27" s="21"/>
      <c r="L27" s="97"/>
      <c r="M27" s="98"/>
      <c r="N27" s="99"/>
      <c r="O27" s="111"/>
      <c r="P27" s="100"/>
    </row>
    <row r="28" spans="1:17" s="1" customFormat="1" ht="15" customHeight="1" x14ac:dyDescent="0.25">
      <c r="A28" s="11">
        <v>11</v>
      </c>
      <c r="B28" s="48">
        <v>20900</v>
      </c>
      <c r="C28" s="19" t="s">
        <v>20</v>
      </c>
      <c r="D28" s="132"/>
      <c r="E28" s="133"/>
      <c r="F28" s="133"/>
      <c r="G28" s="133"/>
      <c r="H28" s="133"/>
      <c r="I28" s="133"/>
      <c r="J28" s="43"/>
      <c r="K28" s="21"/>
      <c r="L28" s="97"/>
      <c r="M28" s="98"/>
      <c r="N28" s="99"/>
      <c r="O28" s="111"/>
      <c r="P28" s="100"/>
    </row>
    <row r="29" spans="1:17" s="1" customFormat="1" ht="15" customHeight="1" thickBot="1" x14ac:dyDescent="0.3">
      <c r="A29" s="12">
        <v>12</v>
      </c>
      <c r="B29" s="52">
        <v>21350</v>
      </c>
      <c r="C29" s="20" t="s">
        <v>22</v>
      </c>
      <c r="D29" s="116"/>
      <c r="E29" s="117"/>
      <c r="F29" s="117"/>
      <c r="G29" s="117"/>
      <c r="H29" s="117"/>
      <c r="I29" s="118"/>
      <c r="J29" s="45"/>
      <c r="K29" s="21"/>
      <c r="L29" s="101"/>
      <c r="M29" s="102"/>
      <c r="N29" s="103"/>
      <c r="O29" s="138"/>
      <c r="P29" s="104"/>
    </row>
    <row r="30" spans="1:17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9">
        <v>0</v>
      </c>
      <c r="K30" s="21"/>
      <c r="L30" s="339">
        <f>D30</f>
        <v>0</v>
      </c>
      <c r="M30" s="340">
        <f>SUM(M31:M47)</f>
        <v>0</v>
      </c>
      <c r="N30" s="347">
        <f>G30+H30+I30</f>
        <v>0</v>
      </c>
      <c r="O30" s="340">
        <f>SUM(O31:O47)</f>
        <v>0</v>
      </c>
      <c r="P30" s="346">
        <f>E30</f>
        <v>0</v>
      </c>
    </row>
    <row r="31" spans="1:17" s="1" customFormat="1" ht="15" customHeight="1" x14ac:dyDescent="0.25">
      <c r="A31" s="10">
        <v>1</v>
      </c>
      <c r="B31" s="49">
        <v>30070</v>
      </c>
      <c r="C31" s="13" t="s">
        <v>24</v>
      </c>
      <c r="D31" s="158"/>
      <c r="E31" s="159"/>
      <c r="F31" s="159"/>
      <c r="G31" s="159"/>
      <c r="H31" s="159"/>
      <c r="I31" s="159"/>
      <c r="J31" s="42"/>
      <c r="K31" s="7"/>
      <c r="L31" s="93"/>
      <c r="M31" s="94"/>
      <c r="N31" s="95"/>
      <c r="O31" s="94"/>
      <c r="P31" s="96"/>
    </row>
    <row r="32" spans="1:17" s="1" customFormat="1" ht="15" customHeight="1" x14ac:dyDescent="0.25">
      <c r="A32" s="11">
        <v>2</v>
      </c>
      <c r="B32" s="48">
        <v>30480</v>
      </c>
      <c r="C32" s="19" t="s">
        <v>111</v>
      </c>
      <c r="D32" s="132"/>
      <c r="E32" s="133"/>
      <c r="F32" s="133"/>
      <c r="G32" s="133"/>
      <c r="H32" s="133"/>
      <c r="I32" s="133"/>
      <c r="J32" s="43"/>
      <c r="K32" s="7"/>
      <c r="L32" s="97"/>
      <c r="M32" s="98"/>
      <c r="N32" s="99"/>
      <c r="O32" s="98"/>
      <c r="P32" s="100"/>
    </row>
    <row r="33" spans="1:16" s="1" customFormat="1" ht="15" customHeight="1" x14ac:dyDescent="0.25">
      <c r="A33" s="11">
        <v>3</v>
      </c>
      <c r="B33" s="50">
        <v>30460</v>
      </c>
      <c r="C33" s="22" t="s">
        <v>29</v>
      </c>
      <c r="D33" s="158"/>
      <c r="E33" s="159"/>
      <c r="F33" s="159"/>
      <c r="G33" s="159"/>
      <c r="H33" s="159"/>
      <c r="I33" s="159"/>
      <c r="J33" s="46"/>
      <c r="K33" s="7"/>
      <c r="L33" s="97"/>
      <c r="M33" s="98"/>
      <c r="N33" s="99"/>
      <c r="O33" s="98"/>
      <c r="P33" s="100"/>
    </row>
    <row r="34" spans="1:16" s="1" customFormat="1" ht="15" customHeight="1" x14ac:dyDescent="0.25">
      <c r="A34" s="11">
        <v>4</v>
      </c>
      <c r="B34" s="48">
        <v>30030</v>
      </c>
      <c r="C34" s="19" t="s">
        <v>23</v>
      </c>
      <c r="D34" s="158"/>
      <c r="E34" s="159"/>
      <c r="F34" s="159"/>
      <c r="G34" s="159"/>
      <c r="H34" s="159"/>
      <c r="I34" s="147"/>
      <c r="J34" s="43"/>
      <c r="K34" s="7"/>
      <c r="L34" s="97"/>
      <c r="M34" s="98"/>
      <c r="N34" s="99"/>
      <c r="O34" s="98"/>
      <c r="P34" s="100"/>
    </row>
    <row r="35" spans="1:16" s="1" customFormat="1" ht="15" customHeight="1" x14ac:dyDescent="0.25">
      <c r="A35" s="11">
        <v>5</v>
      </c>
      <c r="B35" s="48">
        <v>31000</v>
      </c>
      <c r="C35" s="19" t="s">
        <v>37</v>
      </c>
      <c r="D35" s="158"/>
      <c r="E35" s="159"/>
      <c r="F35" s="159"/>
      <c r="G35" s="159"/>
      <c r="H35" s="159"/>
      <c r="I35" s="152"/>
      <c r="J35" s="43"/>
      <c r="K35" s="7"/>
      <c r="L35" s="97"/>
      <c r="M35" s="98"/>
      <c r="N35" s="99"/>
      <c r="O35" s="98"/>
      <c r="P35" s="100"/>
    </row>
    <row r="36" spans="1:16" s="1" customFormat="1" ht="15" customHeight="1" x14ac:dyDescent="0.25">
      <c r="A36" s="11">
        <v>6</v>
      </c>
      <c r="B36" s="48">
        <v>30130</v>
      </c>
      <c r="C36" s="19" t="s">
        <v>25</v>
      </c>
      <c r="D36" s="115"/>
      <c r="E36" s="133"/>
      <c r="F36" s="133"/>
      <c r="G36" s="133"/>
      <c r="H36" s="133"/>
      <c r="I36" s="133"/>
      <c r="J36" s="43"/>
      <c r="K36" s="7"/>
      <c r="L36" s="97"/>
      <c r="M36" s="98"/>
      <c r="N36" s="99"/>
      <c r="O36" s="98"/>
      <c r="P36" s="100"/>
    </row>
    <row r="37" spans="1:16" s="1" customFormat="1" ht="15" customHeight="1" x14ac:dyDescent="0.25">
      <c r="A37" s="11">
        <v>7</v>
      </c>
      <c r="B37" s="48">
        <v>30160</v>
      </c>
      <c r="C37" s="19" t="s">
        <v>26</v>
      </c>
      <c r="D37" s="158"/>
      <c r="E37" s="159"/>
      <c r="F37" s="159"/>
      <c r="G37" s="159"/>
      <c r="H37" s="159"/>
      <c r="I37" s="133"/>
      <c r="J37" s="43"/>
      <c r="K37" s="7"/>
      <c r="L37" s="97"/>
      <c r="M37" s="98"/>
      <c r="N37" s="99"/>
      <c r="O37" s="111"/>
      <c r="P37" s="100"/>
    </row>
    <row r="38" spans="1:16" s="1" customFormat="1" ht="15" customHeight="1" x14ac:dyDescent="0.25">
      <c r="A38" s="11">
        <v>8</v>
      </c>
      <c r="B38" s="48">
        <v>30310</v>
      </c>
      <c r="C38" s="19" t="s">
        <v>27</v>
      </c>
      <c r="D38" s="132"/>
      <c r="E38" s="133"/>
      <c r="F38" s="133"/>
      <c r="G38" s="133"/>
      <c r="H38" s="133"/>
      <c r="I38" s="133"/>
      <c r="J38" s="43"/>
      <c r="K38" s="7"/>
      <c r="L38" s="97"/>
      <c r="M38" s="98"/>
      <c r="N38" s="99"/>
      <c r="O38" s="111"/>
      <c r="P38" s="100"/>
    </row>
    <row r="39" spans="1:16" s="1" customFormat="1" ht="15" customHeight="1" x14ac:dyDescent="0.25">
      <c r="A39" s="11">
        <v>9</v>
      </c>
      <c r="B39" s="48">
        <v>30440</v>
      </c>
      <c r="C39" s="19" t="s">
        <v>28</v>
      </c>
      <c r="D39" s="132"/>
      <c r="E39" s="133"/>
      <c r="F39" s="133"/>
      <c r="G39" s="133"/>
      <c r="H39" s="133"/>
      <c r="I39" s="133"/>
      <c r="J39" s="43"/>
      <c r="K39" s="7"/>
      <c r="L39" s="97"/>
      <c r="M39" s="98"/>
      <c r="N39" s="99"/>
      <c r="O39" s="111"/>
      <c r="P39" s="100"/>
    </row>
    <row r="40" spans="1:16" s="1" customFormat="1" ht="15" customHeight="1" x14ac:dyDescent="0.25">
      <c r="A40" s="11">
        <v>10</v>
      </c>
      <c r="B40" s="48">
        <v>30500</v>
      </c>
      <c r="C40" s="19" t="s">
        <v>30</v>
      </c>
      <c r="D40" s="132"/>
      <c r="E40" s="133"/>
      <c r="F40" s="133"/>
      <c r="G40" s="133"/>
      <c r="H40" s="133"/>
      <c r="I40" s="133"/>
      <c r="J40" s="43"/>
      <c r="K40" s="7"/>
      <c r="L40" s="97"/>
      <c r="M40" s="98"/>
      <c r="N40" s="99"/>
      <c r="O40" s="111"/>
      <c r="P40" s="100"/>
    </row>
    <row r="41" spans="1:16" s="1" customFormat="1" ht="15" customHeight="1" x14ac:dyDescent="0.25">
      <c r="A41" s="11">
        <v>11</v>
      </c>
      <c r="B41" s="48">
        <v>30530</v>
      </c>
      <c r="C41" s="19" t="s">
        <v>31</v>
      </c>
      <c r="D41" s="158"/>
      <c r="E41" s="159"/>
      <c r="F41" s="159"/>
      <c r="G41" s="159"/>
      <c r="H41" s="159"/>
      <c r="I41" s="159"/>
      <c r="J41" s="43"/>
      <c r="K41" s="7"/>
      <c r="L41" s="97"/>
      <c r="M41" s="98"/>
      <c r="N41" s="99"/>
      <c r="O41" s="111"/>
      <c r="P41" s="100"/>
    </row>
    <row r="42" spans="1:16" s="1" customFormat="1" ht="15" customHeight="1" x14ac:dyDescent="0.25">
      <c r="A42" s="11">
        <v>12</v>
      </c>
      <c r="B42" s="48">
        <v>30640</v>
      </c>
      <c r="C42" s="19" t="s">
        <v>32</v>
      </c>
      <c r="D42" s="132"/>
      <c r="E42" s="133"/>
      <c r="F42" s="133"/>
      <c r="G42" s="133"/>
      <c r="H42" s="133"/>
      <c r="I42" s="133"/>
      <c r="J42" s="43"/>
      <c r="K42" s="7"/>
      <c r="L42" s="97"/>
      <c r="M42" s="98"/>
      <c r="N42" s="99"/>
      <c r="O42" s="98"/>
      <c r="P42" s="100"/>
    </row>
    <row r="43" spans="1:16" s="1" customFormat="1" ht="15" customHeight="1" x14ac:dyDescent="0.25">
      <c r="A43" s="11">
        <v>13</v>
      </c>
      <c r="B43" s="48">
        <v>30650</v>
      </c>
      <c r="C43" s="19" t="s">
        <v>33</v>
      </c>
      <c r="D43" s="148"/>
      <c r="E43" s="159"/>
      <c r="F43" s="159"/>
      <c r="G43" s="159"/>
      <c r="H43" s="159"/>
      <c r="I43" s="159"/>
      <c r="J43" s="43"/>
      <c r="K43" s="7"/>
      <c r="L43" s="97"/>
      <c r="M43" s="98"/>
      <c r="N43" s="99"/>
      <c r="O43" s="98"/>
      <c r="P43" s="100"/>
    </row>
    <row r="44" spans="1:16" s="1" customFormat="1" ht="15" customHeight="1" x14ac:dyDescent="0.25">
      <c r="A44" s="11">
        <v>14</v>
      </c>
      <c r="B44" s="48">
        <v>30790</v>
      </c>
      <c r="C44" s="19" t="s">
        <v>34</v>
      </c>
      <c r="D44" s="115"/>
      <c r="E44" s="133"/>
      <c r="F44" s="133"/>
      <c r="G44" s="133"/>
      <c r="H44" s="133"/>
      <c r="I44" s="133"/>
      <c r="J44" s="43"/>
      <c r="K44" s="7"/>
      <c r="L44" s="97"/>
      <c r="M44" s="98"/>
      <c r="N44" s="99"/>
      <c r="O44" s="111"/>
      <c r="P44" s="100"/>
    </row>
    <row r="45" spans="1:16" s="1" customFormat="1" ht="15" customHeight="1" x14ac:dyDescent="0.25">
      <c r="A45" s="11">
        <v>15</v>
      </c>
      <c r="B45" s="48">
        <v>30890</v>
      </c>
      <c r="C45" s="19" t="s">
        <v>35</v>
      </c>
      <c r="D45" s="132"/>
      <c r="E45" s="133"/>
      <c r="F45" s="133"/>
      <c r="G45" s="133"/>
      <c r="H45" s="133"/>
      <c r="I45" s="133"/>
      <c r="J45" s="43"/>
      <c r="K45" s="7"/>
      <c r="L45" s="97"/>
      <c r="M45" s="98"/>
      <c r="N45" s="99"/>
      <c r="O45" s="98"/>
      <c r="P45" s="100"/>
    </row>
    <row r="46" spans="1:16" s="1" customFormat="1" ht="15" customHeight="1" x14ac:dyDescent="0.25">
      <c r="A46" s="11">
        <v>16</v>
      </c>
      <c r="B46" s="48">
        <v>30940</v>
      </c>
      <c r="C46" s="19" t="s">
        <v>36</v>
      </c>
      <c r="D46" s="156"/>
      <c r="E46" s="157"/>
      <c r="F46" s="157"/>
      <c r="G46" s="157"/>
      <c r="H46" s="157"/>
      <c r="I46" s="133"/>
      <c r="J46" s="43"/>
      <c r="K46" s="7"/>
      <c r="L46" s="97"/>
      <c r="M46" s="98"/>
      <c r="N46" s="99"/>
      <c r="O46" s="98"/>
      <c r="P46" s="100"/>
    </row>
    <row r="47" spans="1:16" s="1" customFormat="1" ht="15" customHeight="1" thickBot="1" x14ac:dyDescent="0.3">
      <c r="A47" s="11">
        <v>17</v>
      </c>
      <c r="B47" s="52">
        <v>31480</v>
      </c>
      <c r="C47" s="20" t="s">
        <v>38</v>
      </c>
      <c r="D47" s="116"/>
      <c r="E47" s="117"/>
      <c r="F47" s="117"/>
      <c r="G47" s="117"/>
      <c r="H47" s="117"/>
      <c r="I47" s="118"/>
      <c r="J47" s="45"/>
      <c r="K47" s="7"/>
      <c r="L47" s="101"/>
      <c r="M47" s="102"/>
      <c r="N47" s="103"/>
      <c r="O47" s="102"/>
      <c r="P47" s="104"/>
    </row>
    <row r="48" spans="1:16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41">
        <v>0</v>
      </c>
      <c r="K48" s="21"/>
      <c r="L48" s="339">
        <f>D48</f>
        <v>0</v>
      </c>
      <c r="M48" s="340">
        <f>SUM(M49:M67)</f>
        <v>0</v>
      </c>
      <c r="N48" s="347">
        <f>G48+H48+I48</f>
        <v>0</v>
      </c>
      <c r="O48" s="340">
        <f>SUM(O49:O67)</f>
        <v>0</v>
      </c>
      <c r="P48" s="346">
        <f>E48</f>
        <v>0</v>
      </c>
    </row>
    <row r="49" spans="1:16" s="1" customFormat="1" ht="15" customHeight="1" x14ac:dyDescent="0.25">
      <c r="A49" s="59">
        <v>1</v>
      </c>
      <c r="B49" s="49">
        <v>40010</v>
      </c>
      <c r="C49" s="13" t="s">
        <v>39</v>
      </c>
      <c r="D49" s="158"/>
      <c r="E49" s="159"/>
      <c r="F49" s="159"/>
      <c r="G49" s="159"/>
      <c r="H49" s="159"/>
      <c r="I49" s="159"/>
      <c r="J49" s="42"/>
      <c r="K49" s="21"/>
      <c r="L49" s="93"/>
      <c r="M49" s="94"/>
      <c r="N49" s="95"/>
      <c r="O49" s="94"/>
      <c r="P49" s="96"/>
    </row>
    <row r="50" spans="1:16" s="1" customFormat="1" ht="15" customHeight="1" x14ac:dyDescent="0.25">
      <c r="A50" s="23">
        <v>2</v>
      </c>
      <c r="B50" s="48">
        <v>40030</v>
      </c>
      <c r="C50" s="19" t="s">
        <v>41</v>
      </c>
      <c r="D50" s="132"/>
      <c r="E50" s="133"/>
      <c r="F50" s="133"/>
      <c r="G50" s="133"/>
      <c r="H50" s="133"/>
      <c r="I50" s="133"/>
      <c r="J50" s="43"/>
      <c r="K50" s="21"/>
      <c r="L50" s="97"/>
      <c r="M50" s="98"/>
      <c r="N50" s="99"/>
      <c r="O50" s="98"/>
      <c r="P50" s="100"/>
    </row>
    <row r="51" spans="1:16" s="1" customFormat="1" ht="15" customHeight="1" x14ac:dyDescent="0.25">
      <c r="A51" s="23">
        <v>3</v>
      </c>
      <c r="B51" s="48">
        <v>40410</v>
      </c>
      <c r="C51" s="19" t="s">
        <v>48</v>
      </c>
      <c r="D51" s="132"/>
      <c r="E51" s="133"/>
      <c r="F51" s="133"/>
      <c r="G51" s="133"/>
      <c r="H51" s="133"/>
      <c r="I51" s="133"/>
      <c r="J51" s="43"/>
      <c r="K51" s="21"/>
      <c r="L51" s="97"/>
      <c r="M51" s="98"/>
      <c r="N51" s="99"/>
      <c r="O51" s="98"/>
      <c r="P51" s="100"/>
    </row>
    <row r="52" spans="1:16" s="1" customFormat="1" ht="15" customHeight="1" x14ac:dyDescent="0.25">
      <c r="A52" s="23">
        <v>4</v>
      </c>
      <c r="B52" s="48">
        <v>40011</v>
      </c>
      <c r="C52" s="19" t="s">
        <v>40</v>
      </c>
      <c r="D52" s="132"/>
      <c r="E52" s="133"/>
      <c r="F52" s="133"/>
      <c r="G52" s="133"/>
      <c r="H52" s="133"/>
      <c r="I52" s="133"/>
      <c r="J52" s="43"/>
      <c r="K52" s="21"/>
      <c r="L52" s="97"/>
      <c r="M52" s="98"/>
      <c r="N52" s="99"/>
      <c r="O52" s="98"/>
      <c r="P52" s="100"/>
    </row>
    <row r="53" spans="1:16" s="1" customFormat="1" ht="15" customHeight="1" x14ac:dyDescent="0.25">
      <c r="A53" s="23">
        <v>5</v>
      </c>
      <c r="B53" s="48">
        <v>40080</v>
      </c>
      <c r="C53" s="19" t="s">
        <v>96</v>
      </c>
      <c r="D53" s="158"/>
      <c r="E53" s="159"/>
      <c r="F53" s="159"/>
      <c r="G53" s="159"/>
      <c r="H53" s="159"/>
      <c r="I53" s="159"/>
      <c r="J53" s="43"/>
      <c r="K53" s="21"/>
      <c r="L53" s="97"/>
      <c r="M53" s="98"/>
      <c r="N53" s="99"/>
      <c r="O53" s="98"/>
      <c r="P53" s="100"/>
    </row>
    <row r="54" spans="1:16" s="1" customFormat="1" ht="15" customHeight="1" x14ac:dyDescent="0.25">
      <c r="A54" s="23">
        <v>6</v>
      </c>
      <c r="B54" s="48">
        <v>40100</v>
      </c>
      <c r="C54" s="19" t="s">
        <v>42</v>
      </c>
      <c r="D54" s="158"/>
      <c r="E54" s="159"/>
      <c r="F54" s="159"/>
      <c r="G54" s="159"/>
      <c r="H54" s="159"/>
      <c r="I54" s="159"/>
      <c r="J54" s="43"/>
      <c r="K54" s="21"/>
      <c r="L54" s="97"/>
      <c r="M54" s="98"/>
      <c r="N54" s="99"/>
      <c r="O54" s="98"/>
      <c r="P54" s="100"/>
    </row>
    <row r="55" spans="1:16" s="1" customFormat="1" ht="15" customHeight="1" x14ac:dyDescent="0.25">
      <c r="A55" s="23">
        <v>7</v>
      </c>
      <c r="B55" s="48">
        <v>40020</v>
      </c>
      <c r="C55" s="19" t="s">
        <v>110</v>
      </c>
      <c r="D55" s="132"/>
      <c r="E55" s="133"/>
      <c r="F55" s="133"/>
      <c r="G55" s="133"/>
      <c r="H55" s="133"/>
      <c r="I55" s="133"/>
      <c r="J55" s="43"/>
      <c r="K55" s="21"/>
      <c r="L55" s="97"/>
      <c r="M55" s="98"/>
      <c r="N55" s="99"/>
      <c r="O55" s="111"/>
      <c r="P55" s="100"/>
    </row>
    <row r="56" spans="1:16" s="1" customFormat="1" ht="15" customHeight="1" x14ac:dyDescent="0.25">
      <c r="A56" s="23">
        <v>8</v>
      </c>
      <c r="B56" s="48">
        <v>40031</v>
      </c>
      <c r="C56" s="19" t="s">
        <v>113</v>
      </c>
      <c r="D56" s="132"/>
      <c r="E56" s="133"/>
      <c r="F56" s="133"/>
      <c r="G56" s="133"/>
      <c r="H56" s="133"/>
      <c r="I56" s="133"/>
      <c r="J56" s="43"/>
      <c r="K56" s="21"/>
      <c r="L56" s="97"/>
      <c r="M56" s="98"/>
      <c r="N56" s="99"/>
      <c r="O56" s="98"/>
      <c r="P56" s="100"/>
    </row>
    <row r="57" spans="1:16" s="1" customFormat="1" ht="15" customHeight="1" x14ac:dyDescent="0.25">
      <c r="A57" s="23">
        <v>9</v>
      </c>
      <c r="B57" s="48">
        <v>40210</v>
      </c>
      <c r="C57" s="19" t="s">
        <v>44</v>
      </c>
      <c r="D57" s="158"/>
      <c r="E57" s="159"/>
      <c r="F57" s="159"/>
      <c r="G57" s="159"/>
      <c r="H57" s="159"/>
      <c r="I57" s="133"/>
      <c r="J57" s="43"/>
      <c r="K57" s="21"/>
      <c r="L57" s="97"/>
      <c r="M57" s="98"/>
      <c r="N57" s="99"/>
      <c r="O57" s="111"/>
      <c r="P57" s="100"/>
    </row>
    <row r="58" spans="1:16" s="1" customFormat="1" ht="15" customHeight="1" x14ac:dyDescent="0.25">
      <c r="A58" s="23">
        <v>10</v>
      </c>
      <c r="B58" s="48">
        <v>40300</v>
      </c>
      <c r="C58" s="19" t="s">
        <v>45</v>
      </c>
      <c r="D58" s="158"/>
      <c r="E58" s="159"/>
      <c r="F58" s="159"/>
      <c r="G58" s="159"/>
      <c r="H58" s="159"/>
      <c r="I58" s="133"/>
      <c r="J58" s="43"/>
      <c r="K58" s="21"/>
      <c r="L58" s="97"/>
      <c r="M58" s="98"/>
      <c r="N58" s="99"/>
      <c r="O58" s="98"/>
      <c r="P58" s="100"/>
    </row>
    <row r="59" spans="1:16" s="1" customFormat="1" ht="15" customHeight="1" x14ac:dyDescent="0.25">
      <c r="A59" s="23">
        <v>11</v>
      </c>
      <c r="B59" s="48">
        <v>40360</v>
      </c>
      <c r="C59" s="19" t="s">
        <v>46</v>
      </c>
      <c r="D59" s="119"/>
      <c r="E59" s="133"/>
      <c r="F59" s="133"/>
      <c r="G59" s="133"/>
      <c r="H59" s="133"/>
      <c r="I59" s="133"/>
      <c r="J59" s="43"/>
      <c r="K59" s="21"/>
      <c r="L59" s="97"/>
      <c r="M59" s="98"/>
      <c r="N59" s="99"/>
      <c r="O59" s="98"/>
      <c r="P59" s="100"/>
    </row>
    <row r="60" spans="1:16" s="1" customFormat="1" ht="15" customHeight="1" x14ac:dyDescent="0.25">
      <c r="A60" s="23">
        <v>12</v>
      </c>
      <c r="B60" s="48">
        <v>40390</v>
      </c>
      <c r="C60" s="19" t="s">
        <v>47</v>
      </c>
      <c r="D60" s="119"/>
      <c r="E60" s="133"/>
      <c r="F60" s="133"/>
      <c r="G60" s="133"/>
      <c r="H60" s="133"/>
      <c r="I60" s="133"/>
      <c r="J60" s="43"/>
      <c r="K60" s="21"/>
      <c r="L60" s="97"/>
      <c r="M60" s="98"/>
      <c r="N60" s="99"/>
      <c r="O60" s="98"/>
      <c r="P60" s="100"/>
    </row>
    <row r="61" spans="1:16" s="1" customFormat="1" ht="15" customHeight="1" x14ac:dyDescent="0.25">
      <c r="A61" s="23">
        <v>13</v>
      </c>
      <c r="B61" s="48">
        <v>40720</v>
      </c>
      <c r="C61" s="19" t="s">
        <v>109</v>
      </c>
      <c r="D61" s="132"/>
      <c r="E61" s="133"/>
      <c r="F61" s="133"/>
      <c r="G61" s="133"/>
      <c r="H61" s="133"/>
      <c r="I61" s="133"/>
      <c r="J61" s="43"/>
      <c r="K61" s="21"/>
      <c r="L61" s="97"/>
      <c r="M61" s="98"/>
      <c r="N61" s="99"/>
      <c r="O61" s="98"/>
      <c r="P61" s="100"/>
    </row>
    <row r="62" spans="1:16" s="1" customFormat="1" ht="15" customHeight="1" x14ac:dyDescent="0.25">
      <c r="A62" s="23">
        <v>14</v>
      </c>
      <c r="B62" s="48">
        <v>40730</v>
      </c>
      <c r="C62" s="19" t="s">
        <v>49</v>
      </c>
      <c r="D62" s="158"/>
      <c r="E62" s="159"/>
      <c r="F62" s="159"/>
      <c r="G62" s="159"/>
      <c r="H62" s="133"/>
      <c r="I62" s="133"/>
      <c r="J62" s="43"/>
      <c r="K62" s="21"/>
      <c r="L62" s="97"/>
      <c r="M62" s="98"/>
      <c r="N62" s="99"/>
      <c r="O62" s="111"/>
      <c r="P62" s="100"/>
    </row>
    <row r="63" spans="1:16" s="1" customFormat="1" ht="15" customHeight="1" x14ac:dyDescent="0.25">
      <c r="A63" s="23">
        <v>15</v>
      </c>
      <c r="B63" s="48">
        <v>40820</v>
      </c>
      <c r="C63" s="19" t="s">
        <v>50</v>
      </c>
      <c r="D63" s="132"/>
      <c r="E63" s="133"/>
      <c r="F63" s="133"/>
      <c r="G63" s="133"/>
      <c r="H63" s="133"/>
      <c r="I63" s="133"/>
      <c r="J63" s="43"/>
      <c r="K63" s="21"/>
      <c r="L63" s="97"/>
      <c r="M63" s="98"/>
      <c r="N63" s="99"/>
      <c r="O63" s="111"/>
      <c r="P63" s="100"/>
    </row>
    <row r="64" spans="1:16" s="1" customFormat="1" ht="15" customHeight="1" x14ac:dyDescent="0.25">
      <c r="A64" s="23">
        <v>16</v>
      </c>
      <c r="B64" s="48">
        <v>40840</v>
      </c>
      <c r="C64" s="19" t="s">
        <v>51</v>
      </c>
      <c r="D64" s="158"/>
      <c r="E64" s="159"/>
      <c r="F64" s="193"/>
      <c r="G64" s="178"/>
      <c r="H64" s="152"/>
      <c r="I64" s="152"/>
      <c r="J64" s="43"/>
      <c r="K64" s="21"/>
      <c r="L64" s="97"/>
      <c r="M64" s="98"/>
      <c r="N64" s="99"/>
      <c r="O64" s="111"/>
      <c r="P64" s="100"/>
    </row>
    <row r="65" spans="1:16" s="1" customFormat="1" ht="15" customHeight="1" x14ac:dyDescent="0.25">
      <c r="A65" s="23">
        <v>17</v>
      </c>
      <c r="B65" s="48">
        <v>40950</v>
      </c>
      <c r="C65" s="19" t="s">
        <v>52</v>
      </c>
      <c r="D65" s="158"/>
      <c r="E65" s="159"/>
      <c r="F65" s="159"/>
      <c r="G65" s="159"/>
      <c r="H65" s="159"/>
      <c r="I65" s="152"/>
      <c r="J65" s="43"/>
      <c r="K65" s="21"/>
      <c r="L65" s="97"/>
      <c r="M65" s="98"/>
      <c r="N65" s="99"/>
      <c r="O65" s="111"/>
      <c r="P65" s="100"/>
    </row>
    <row r="66" spans="1:16" s="1" customFormat="1" ht="15" customHeight="1" x14ac:dyDescent="0.25">
      <c r="A66" s="23">
        <v>18</v>
      </c>
      <c r="B66" s="50">
        <v>40990</v>
      </c>
      <c r="C66" s="22" t="s">
        <v>53</v>
      </c>
      <c r="D66" s="158"/>
      <c r="E66" s="159"/>
      <c r="F66" s="159"/>
      <c r="G66" s="159"/>
      <c r="H66" s="159"/>
      <c r="I66" s="159"/>
      <c r="J66" s="46"/>
      <c r="K66" s="21"/>
      <c r="L66" s="97"/>
      <c r="M66" s="98"/>
      <c r="N66" s="99"/>
      <c r="O66" s="111"/>
      <c r="P66" s="100"/>
    </row>
    <row r="67" spans="1:16" s="1" customFormat="1" ht="15" customHeight="1" thickBot="1" x14ac:dyDescent="0.3">
      <c r="A67" s="24">
        <v>19</v>
      </c>
      <c r="B67" s="48">
        <v>40133</v>
      </c>
      <c r="C67" s="19" t="s">
        <v>43</v>
      </c>
      <c r="D67" s="158"/>
      <c r="E67" s="159"/>
      <c r="F67" s="159"/>
      <c r="G67" s="159"/>
      <c r="H67" s="159"/>
      <c r="I67" s="159"/>
      <c r="J67" s="43"/>
      <c r="K67" s="21"/>
      <c r="L67" s="101"/>
      <c r="M67" s="102"/>
      <c r="N67" s="103"/>
      <c r="O67" s="138"/>
      <c r="P67" s="104"/>
    </row>
    <row r="68" spans="1:16" s="1" customFormat="1" ht="15" customHeight="1" thickBot="1" x14ac:dyDescent="0.3">
      <c r="A68" s="35"/>
      <c r="B68" s="51"/>
      <c r="C68" s="37" t="s">
        <v>105</v>
      </c>
      <c r="D68" s="36">
        <f>SUM(D69:D82)</f>
        <v>1</v>
      </c>
      <c r="E68" s="38">
        <v>0</v>
      </c>
      <c r="F68" s="38">
        <v>0</v>
      </c>
      <c r="G68" s="38">
        <f>AVERAGE(G69:G82)</f>
        <v>100</v>
      </c>
      <c r="H68" s="38">
        <v>0</v>
      </c>
      <c r="I68" s="38">
        <v>0</v>
      </c>
      <c r="J68" s="39">
        <f>AVERAGE(J69:J82)</f>
        <v>79</v>
      </c>
      <c r="K68" s="21"/>
      <c r="L68" s="339">
        <f>D68</f>
        <v>1</v>
      </c>
      <c r="M68" s="340">
        <f>SUM(M69:M82)</f>
        <v>1</v>
      </c>
      <c r="N68" s="347">
        <f>G68+H68+I68</f>
        <v>100</v>
      </c>
      <c r="O68" s="348">
        <f>SUM(O69:O82)</f>
        <v>0</v>
      </c>
      <c r="P68" s="346">
        <f>E68</f>
        <v>0</v>
      </c>
    </row>
    <row r="69" spans="1:16" s="1" customFormat="1" ht="15" customHeight="1" x14ac:dyDescent="0.25">
      <c r="A69" s="16">
        <v>1</v>
      </c>
      <c r="B69" s="48">
        <v>50040</v>
      </c>
      <c r="C69" s="19" t="s">
        <v>54</v>
      </c>
      <c r="D69" s="158">
        <v>1</v>
      </c>
      <c r="E69" s="159"/>
      <c r="F69" s="159"/>
      <c r="G69" s="159">
        <v>100</v>
      </c>
      <c r="H69" s="159"/>
      <c r="I69" s="159"/>
      <c r="J69" s="43">
        <v>79</v>
      </c>
      <c r="K69" s="21"/>
      <c r="L69" s="93">
        <f>D69</f>
        <v>1</v>
      </c>
      <c r="M69" s="94">
        <f t="shared" ref="M69" si="2">N69*L69/100</f>
        <v>1</v>
      </c>
      <c r="N69" s="95">
        <f>G69+H69+I69</f>
        <v>100</v>
      </c>
      <c r="O69" s="183">
        <f t="shared" ref="O69" si="3">P69*L69/100</f>
        <v>0</v>
      </c>
      <c r="P69" s="96">
        <f>E69</f>
        <v>0</v>
      </c>
    </row>
    <row r="70" spans="1:16" s="1" customFormat="1" ht="15" customHeight="1" x14ac:dyDescent="0.25">
      <c r="A70" s="11">
        <v>2</v>
      </c>
      <c r="B70" s="48">
        <v>50003</v>
      </c>
      <c r="C70" s="19" t="s">
        <v>97</v>
      </c>
      <c r="D70" s="158"/>
      <c r="E70" s="159"/>
      <c r="F70" s="159"/>
      <c r="G70" s="159"/>
      <c r="H70" s="159"/>
      <c r="I70" s="152"/>
      <c r="J70" s="43"/>
      <c r="K70" s="21"/>
      <c r="L70" s="97"/>
      <c r="M70" s="98"/>
      <c r="N70" s="99"/>
      <c r="O70" s="98"/>
      <c r="P70" s="100"/>
    </row>
    <row r="71" spans="1:16" s="1" customFormat="1" ht="15" customHeight="1" x14ac:dyDescent="0.25">
      <c r="A71" s="11">
        <v>3</v>
      </c>
      <c r="B71" s="48">
        <v>50060</v>
      </c>
      <c r="C71" s="19" t="s">
        <v>56</v>
      </c>
      <c r="D71" s="132"/>
      <c r="E71" s="133"/>
      <c r="F71" s="133"/>
      <c r="G71" s="133"/>
      <c r="H71" s="133"/>
      <c r="I71" s="133"/>
      <c r="J71" s="43"/>
      <c r="K71" s="21"/>
      <c r="L71" s="97"/>
      <c r="M71" s="98"/>
      <c r="N71" s="99"/>
      <c r="O71" s="98"/>
      <c r="P71" s="100"/>
    </row>
    <row r="72" spans="1:16" s="1" customFormat="1" ht="15" customHeight="1" x14ac:dyDescent="0.25">
      <c r="A72" s="11">
        <v>4</v>
      </c>
      <c r="B72" s="54">
        <v>50170</v>
      </c>
      <c r="C72" s="19" t="s">
        <v>57</v>
      </c>
      <c r="D72" s="132"/>
      <c r="E72" s="133"/>
      <c r="F72" s="133"/>
      <c r="G72" s="133"/>
      <c r="H72" s="133"/>
      <c r="I72" s="133"/>
      <c r="J72" s="43"/>
      <c r="K72" s="21"/>
      <c r="L72" s="97"/>
      <c r="M72" s="98"/>
      <c r="N72" s="99"/>
      <c r="O72" s="111"/>
      <c r="P72" s="100"/>
    </row>
    <row r="73" spans="1:16" s="1" customFormat="1" ht="15" customHeight="1" x14ac:dyDescent="0.25">
      <c r="A73" s="11">
        <v>5</v>
      </c>
      <c r="B73" s="48">
        <v>50230</v>
      </c>
      <c r="C73" s="19" t="s">
        <v>58</v>
      </c>
      <c r="D73" s="158"/>
      <c r="E73" s="159"/>
      <c r="F73" s="159"/>
      <c r="G73" s="159"/>
      <c r="H73" s="159"/>
      <c r="I73" s="133"/>
      <c r="J73" s="43"/>
      <c r="K73" s="21"/>
      <c r="L73" s="97"/>
      <c r="M73" s="98"/>
      <c r="N73" s="99"/>
      <c r="O73" s="98"/>
      <c r="P73" s="100"/>
    </row>
    <row r="74" spans="1:16" s="1" customFormat="1" ht="15" customHeight="1" x14ac:dyDescent="0.25">
      <c r="A74" s="11">
        <v>6</v>
      </c>
      <c r="B74" s="48">
        <v>50340</v>
      </c>
      <c r="C74" s="19" t="s">
        <v>59</v>
      </c>
      <c r="D74" s="132"/>
      <c r="E74" s="133"/>
      <c r="F74" s="133"/>
      <c r="G74" s="133"/>
      <c r="H74" s="133"/>
      <c r="I74" s="133"/>
      <c r="J74" s="43"/>
      <c r="K74" s="21"/>
      <c r="L74" s="97"/>
      <c r="M74" s="98"/>
      <c r="N74" s="99"/>
      <c r="O74" s="98"/>
      <c r="P74" s="100"/>
    </row>
    <row r="75" spans="1:16" s="1" customFormat="1" ht="15" customHeight="1" x14ac:dyDescent="0.25">
      <c r="A75" s="11">
        <v>7</v>
      </c>
      <c r="B75" s="48">
        <v>50420</v>
      </c>
      <c r="C75" s="19" t="s">
        <v>60</v>
      </c>
      <c r="D75" s="132"/>
      <c r="E75" s="133"/>
      <c r="F75" s="133"/>
      <c r="G75" s="133"/>
      <c r="H75" s="133"/>
      <c r="I75" s="133"/>
      <c r="J75" s="43"/>
      <c r="K75" s="21"/>
      <c r="L75" s="97"/>
      <c r="M75" s="98"/>
      <c r="N75" s="99"/>
      <c r="O75" s="98"/>
      <c r="P75" s="100"/>
    </row>
    <row r="76" spans="1:16" s="1" customFormat="1" ht="15" customHeight="1" x14ac:dyDescent="0.25">
      <c r="A76" s="11">
        <v>8</v>
      </c>
      <c r="B76" s="48">
        <v>50450</v>
      </c>
      <c r="C76" s="19" t="s">
        <v>61</v>
      </c>
      <c r="D76" s="156"/>
      <c r="E76" s="157"/>
      <c r="F76" s="157"/>
      <c r="G76" s="157"/>
      <c r="H76" s="157"/>
      <c r="I76" s="152"/>
      <c r="J76" s="43"/>
      <c r="K76" s="21"/>
      <c r="L76" s="97"/>
      <c r="M76" s="98"/>
      <c r="N76" s="99"/>
      <c r="O76" s="98"/>
      <c r="P76" s="100"/>
    </row>
    <row r="77" spans="1:16" s="1" customFormat="1" ht="15" customHeight="1" x14ac:dyDescent="0.25">
      <c r="A77" s="11">
        <v>9</v>
      </c>
      <c r="B77" s="48">
        <v>50620</v>
      </c>
      <c r="C77" s="19" t="s">
        <v>62</v>
      </c>
      <c r="D77" s="156"/>
      <c r="E77" s="157"/>
      <c r="F77" s="157"/>
      <c r="G77" s="157"/>
      <c r="H77" s="157"/>
      <c r="I77" s="157"/>
      <c r="J77" s="43"/>
      <c r="K77" s="21"/>
      <c r="L77" s="97"/>
      <c r="M77" s="98"/>
      <c r="N77" s="99"/>
      <c r="O77" s="98"/>
      <c r="P77" s="100"/>
    </row>
    <row r="78" spans="1:16" s="1" customFormat="1" ht="15" customHeight="1" x14ac:dyDescent="0.25">
      <c r="A78" s="11">
        <v>10</v>
      </c>
      <c r="B78" s="48">
        <v>50760</v>
      </c>
      <c r="C78" s="19" t="s">
        <v>63</v>
      </c>
      <c r="D78" s="156"/>
      <c r="E78" s="157"/>
      <c r="F78" s="157"/>
      <c r="G78" s="157"/>
      <c r="H78" s="157"/>
      <c r="I78" s="152"/>
      <c r="J78" s="43"/>
      <c r="K78" s="21"/>
      <c r="L78" s="97"/>
      <c r="M78" s="98"/>
      <c r="N78" s="99"/>
      <c r="O78" s="111"/>
      <c r="P78" s="100"/>
    </row>
    <row r="79" spans="1:16" s="1" customFormat="1" ht="15" customHeight="1" x14ac:dyDescent="0.25">
      <c r="A79" s="11">
        <v>11</v>
      </c>
      <c r="B79" s="48">
        <v>50780</v>
      </c>
      <c r="C79" s="19" t="s">
        <v>64</v>
      </c>
      <c r="D79" s="120"/>
      <c r="E79" s="133"/>
      <c r="F79" s="133"/>
      <c r="G79" s="133"/>
      <c r="H79" s="133"/>
      <c r="I79" s="133"/>
      <c r="J79" s="43"/>
      <c r="K79" s="21"/>
      <c r="L79" s="97"/>
      <c r="M79" s="98"/>
      <c r="N79" s="99"/>
      <c r="O79" s="111"/>
      <c r="P79" s="100"/>
    </row>
    <row r="80" spans="1:16" s="1" customFormat="1" ht="15" customHeight="1" x14ac:dyDescent="0.25">
      <c r="A80" s="11">
        <v>12</v>
      </c>
      <c r="B80" s="48">
        <v>50930</v>
      </c>
      <c r="C80" s="19" t="s">
        <v>65</v>
      </c>
      <c r="D80" s="132"/>
      <c r="E80" s="133"/>
      <c r="F80" s="133"/>
      <c r="G80" s="133"/>
      <c r="H80" s="133"/>
      <c r="I80" s="133"/>
      <c r="J80" s="43"/>
      <c r="K80" s="21"/>
      <c r="L80" s="97"/>
      <c r="M80" s="98"/>
      <c r="N80" s="99"/>
      <c r="O80" s="98"/>
      <c r="P80" s="100"/>
    </row>
    <row r="81" spans="1:16" s="1" customFormat="1" ht="15" customHeight="1" x14ac:dyDescent="0.25">
      <c r="A81" s="15">
        <v>13</v>
      </c>
      <c r="B81" s="50">
        <v>51370</v>
      </c>
      <c r="C81" s="22" t="s">
        <v>66</v>
      </c>
      <c r="D81" s="132"/>
      <c r="E81" s="133"/>
      <c r="F81" s="133"/>
      <c r="G81" s="133"/>
      <c r="H81" s="133"/>
      <c r="I81" s="133"/>
      <c r="J81" s="46"/>
      <c r="K81" s="21"/>
      <c r="L81" s="97"/>
      <c r="M81" s="98"/>
      <c r="N81" s="99"/>
      <c r="O81" s="98"/>
      <c r="P81" s="100"/>
    </row>
    <row r="82" spans="1:16" s="1" customFormat="1" ht="15" customHeight="1" thickBot="1" x14ac:dyDescent="0.3">
      <c r="A82" s="15">
        <v>14</v>
      </c>
      <c r="B82" s="349">
        <v>51400</v>
      </c>
      <c r="C82" s="350" t="s">
        <v>142</v>
      </c>
      <c r="D82" s="121"/>
      <c r="E82" s="122"/>
      <c r="F82" s="122"/>
      <c r="G82" s="122"/>
      <c r="H82" s="122"/>
      <c r="I82" s="123"/>
      <c r="J82" s="46"/>
      <c r="K82" s="21"/>
      <c r="L82" s="101"/>
      <c r="M82" s="102"/>
      <c r="N82" s="103"/>
      <c r="O82" s="102"/>
      <c r="P82" s="104"/>
    </row>
    <row r="83" spans="1:16" s="1" customFormat="1" ht="15" customHeight="1" thickBot="1" x14ac:dyDescent="0.3">
      <c r="A83" s="35"/>
      <c r="B83" s="51"/>
      <c r="C83" s="37" t="s">
        <v>106</v>
      </c>
      <c r="D83" s="36">
        <f>SUM(D84:D114)</f>
        <v>2</v>
      </c>
      <c r="E83" s="38">
        <v>0</v>
      </c>
      <c r="F83" s="38">
        <f>AVERAGE(F84:F114)</f>
        <v>100</v>
      </c>
      <c r="G83" s="38">
        <v>0</v>
      </c>
      <c r="H83" s="38">
        <v>0</v>
      </c>
      <c r="I83" s="38">
        <v>0</v>
      </c>
      <c r="J83" s="39">
        <f>AVERAGE(J84:J114)</f>
        <v>43.5</v>
      </c>
      <c r="K83" s="21"/>
      <c r="L83" s="339">
        <f>D83</f>
        <v>2</v>
      </c>
      <c r="M83" s="340">
        <f>SUM(M84:M114)</f>
        <v>0</v>
      </c>
      <c r="N83" s="347">
        <f>G83+H83+I83</f>
        <v>0</v>
      </c>
      <c r="O83" s="340">
        <f>SUM(O84:O114)</f>
        <v>0</v>
      </c>
      <c r="P83" s="346">
        <f>E83</f>
        <v>0</v>
      </c>
    </row>
    <row r="84" spans="1:16" s="1" customFormat="1" ht="15" customHeight="1" x14ac:dyDescent="0.25">
      <c r="A84" s="59">
        <v>1</v>
      </c>
      <c r="B84" s="53">
        <v>60010</v>
      </c>
      <c r="C84" s="19" t="s">
        <v>68</v>
      </c>
      <c r="D84" s="158"/>
      <c r="E84" s="159"/>
      <c r="F84" s="159"/>
      <c r="G84" s="159"/>
      <c r="H84" s="159"/>
      <c r="I84" s="159"/>
      <c r="J84" s="43"/>
      <c r="K84" s="21"/>
      <c r="L84" s="93"/>
      <c r="M84" s="94"/>
      <c r="N84" s="95"/>
      <c r="O84" s="94"/>
      <c r="P84" s="96"/>
    </row>
    <row r="85" spans="1:16" s="1" customFormat="1" ht="15" customHeight="1" x14ac:dyDescent="0.25">
      <c r="A85" s="23">
        <v>2</v>
      </c>
      <c r="B85" s="48">
        <v>60020</v>
      </c>
      <c r="C85" s="19" t="s">
        <v>69</v>
      </c>
      <c r="D85" s="124"/>
      <c r="E85" s="133"/>
      <c r="F85" s="133"/>
      <c r="G85" s="133"/>
      <c r="H85" s="133"/>
      <c r="I85" s="133"/>
      <c r="J85" s="43"/>
      <c r="K85" s="21"/>
      <c r="L85" s="97"/>
      <c r="M85" s="98"/>
      <c r="N85" s="99"/>
      <c r="O85" s="111"/>
      <c r="P85" s="100"/>
    </row>
    <row r="86" spans="1:16" s="1" customFormat="1" ht="15" customHeight="1" x14ac:dyDescent="0.25">
      <c r="A86" s="23">
        <v>3</v>
      </c>
      <c r="B86" s="48">
        <v>60050</v>
      </c>
      <c r="C86" s="19" t="s">
        <v>70</v>
      </c>
      <c r="D86" s="132"/>
      <c r="E86" s="133"/>
      <c r="F86" s="133"/>
      <c r="G86" s="133"/>
      <c r="H86" s="133"/>
      <c r="I86" s="133"/>
      <c r="J86" s="43"/>
      <c r="K86" s="21"/>
      <c r="L86" s="97"/>
      <c r="M86" s="98"/>
      <c r="N86" s="99"/>
      <c r="O86" s="98"/>
      <c r="P86" s="100"/>
    </row>
    <row r="87" spans="1:16" s="1" customFormat="1" ht="15" customHeight="1" x14ac:dyDescent="0.25">
      <c r="A87" s="23">
        <v>4</v>
      </c>
      <c r="B87" s="48">
        <v>60070</v>
      </c>
      <c r="C87" s="19" t="s">
        <v>71</v>
      </c>
      <c r="D87" s="132"/>
      <c r="E87" s="133"/>
      <c r="F87" s="133"/>
      <c r="G87" s="133"/>
      <c r="H87" s="133"/>
      <c r="I87" s="133"/>
      <c r="J87" s="43"/>
      <c r="K87" s="21"/>
      <c r="L87" s="97"/>
      <c r="M87" s="98"/>
      <c r="N87" s="99"/>
      <c r="O87" s="98"/>
      <c r="P87" s="100"/>
    </row>
    <row r="88" spans="1:16" s="1" customFormat="1" ht="15" customHeight="1" x14ac:dyDescent="0.25">
      <c r="A88" s="23">
        <v>5</v>
      </c>
      <c r="B88" s="48">
        <v>60180</v>
      </c>
      <c r="C88" s="19" t="s">
        <v>72</v>
      </c>
      <c r="D88" s="132"/>
      <c r="E88" s="133"/>
      <c r="F88" s="133"/>
      <c r="G88" s="133"/>
      <c r="H88" s="133"/>
      <c r="I88" s="133"/>
      <c r="J88" s="43"/>
      <c r="K88" s="21"/>
      <c r="L88" s="97"/>
      <c r="M88" s="98"/>
      <c r="N88" s="99"/>
      <c r="O88" s="98"/>
      <c r="P88" s="100"/>
    </row>
    <row r="89" spans="1:16" s="1" customFormat="1" ht="15" customHeight="1" x14ac:dyDescent="0.25">
      <c r="A89" s="23">
        <v>6</v>
      </c>
      <c r="B89" s="48">
        <v>60240</v>
      </c>
      <c r="C89" s="19" t="s">
        <v>73</v>
      </c>
      <c r="D89" s="132"/>
      <c r="E89" s="133"/>
      <c r="F89" s="133"/>
      <c r="G89" s="133"/>
      <c r="H89" s="133"/>
      <c r="I89" s="133"/>
      <c r="J89" s="43"/>
      <c r="K89" s="21"/>
      <c r="L89" s="97"/>
      <c r="M89" s="98"/>
      <c r="N89" s="99"/>
      <c r="O89" s="111"/>
      <c r="P89" s="100"/>
    </row>
    <row r="90" spans="1:16" s="1" customFormat="1" ht="15" customHeight="1" x14ac:dyDescent="0.25">
      <c r="A90" s="23">
        <v>7</v>
      </c>
      <c r="B90" s="48">
        <v>60560</v>
      </c>
      <c r="C90" s="19" t="s">
        <v>74</v>
      </c>
      <c r="D90" s="156"/>
      <c r="E90" s="157"/>
      <c r="F90" s="157"/>
      <c r="G90" s="157"/>
      <c r="H90" s="157"/>
      <c r="I90" s="157"/>
      <c r="J90" s="43"/>
      <c r="K90" s="21"/>
      <c r="L90" s="97"/>
      <c r="M90" s="98"/>
      <c r="N90" s="99"/>
      <c r="O90" s="98"/>
      <c r="P90" s="100"/>
    </row>
    <row r="91" spans="1:16" s="1" customFormat="1" ht="15" customHeight="1" x14ac:dyDescent="0.25">
      <c r="A91" s="23">
        <v>8</v>
      </c>
      <c r="B91" s="48">
        <v>60660</v>
      </c>
      <c r="C91" s="19" t="s">
        <v>75</v>
      </c>
      <c r="D91" s="156"/>
      <c r="E91" s="157"/>
      <c r="F91" s="157"/>
      <c r="G91" s="157"/>
      <c r="H91" s="157"/>
      <c r="I91" s="152"/>
      <c r="J91" s="43"/>
      <c r="K91" s="21"/>
      <c r="L91" s="97"/>
      <c r="M91" s="98"/>
      <c r="N91" s="99"/>
      <c r="O91" s="111"/>
      <c r="P91" s="100"/>
    </row>
    <row r="92" spans="1:16" s="1" customFormat="1" ht="15" customHeight="1" x14ac:dyDescent="0.25">
      <c r="A92" s="23">
        <v>9</v>
      </c>
      <c r="B92" s="55">
        <v>60001</v>
      </c>
      <c r="C92" s="14" t="s">
        <v>67</v>
      </c>
      <c r="D92" s="156"/>
      <c r="E92" s="157"/>
      <c r="F92" s="157"/>
      <c r="G92" s="157"/>
      <c r="H92" s="157"/>
      <c r="I92" s="152"/>
      <c r="J92" s="43"/>
      <c r="K92" s="21"/>
      <c r="L92" s="97"/>
      <c r="M92" s="98"/>
      <c r="N92" s="99"/>
      <c r="O92" s="111"/>
      <c r="P92" s="100"/>
    </row>
    <row r="93" spans="1:16" s="1" customFormat="1" ht="15" customHeight="1" x14ac:dyDescent="0.25">
      <c r="A93" s="23">
        <v>10</v>
      </c>
      <c r="B93" s="48">
        <v>60701</v>
      </c>
      <c r="C93" s="19" t="s">
        <v>76</v>
      </c>
      <c r="D93" s="156"/>
      <c r="E93" s="157"/>
      <c r="F93" s="157"/>
      <c r="G93" s="157"/>
      <c r="H93" s="157"/>
      <c r="I93" s="152"/>
      <c r="J93" s="44"/>
      <c r="K93" s="21"/>
      <c r="L93" s="97"/>
      <c r="M93" s="98"/>
      <c r="N93" s="99"/>
      <c r="O93" s="111"/>
      <c r="P93" s="100"/>
    </row>
    <row r="94" spans="1:16" s="1" customFormat="1" ht="15" customHeight="1" x14ac:dyDescent="0.25">
      <c r="A94" s="23">
        <v>11</v>
      </c>
      <c r="B94" s="48">
        <v>60850</v>
      </c>
      <c r="C94" s="19" t="s">
        <v>77</v>
      </c>
      <c r="D94" s="156"/>
      <c r="E94" s="157"/>
      <c r="F94" s="157"/>
      <c r="G94" s="157"/>
      <c r="H94" s="157"/>
      <c r="I94" s="152"/>
      <c r="J94" s="43"/>
      <c r="K94" s="21"/>
      <c r="L94" s="97"/>
      <c r="M94" s="98"/>
      <c r="N94" s="99"/>
      <c r="O94" s="111"/>
      <c r="P94" s="100"/>
    </row>
    <row r="95" spans="1:16" s="1" customFormat="1" ht="15" customHeight="1" x14ac:dyDescent="0.25">
      <c r="A95" s="23">
        <v>12</v>
      </c>
      <c r="B95" s="48">
        <v>60910</v>
      </c>
      <c r="C95" s="19" t="s">
        <v>78</v>
      </c>
      <c r="D95" s="132"/>
      <c r="E95" s="133"/>
      <c r="F95" s="133"/>
      <c r="G95" s="133"/>
      <c r="H95" s="133"/>
      <c r="I95" s="133"/>
      <c r="J95" s="43"/>
      <c r="K95" s="21"/>
      <c r="L95" s="97"/>
      <c r="M95" s="98"/>
      <c r="N95" s="99"/>
      <c r="O95" s="98"/>
      <c r="P95" s="100"/>
    </row>
    <row r="96" spans="1:16" s="1" customFormat="1" ht="15" customHeight="1" x14ac:dyDescent="0.25">
      <c r="A96" s="23">
        <v>13</v>
      </c>
      <c r="B96" s="48">
        <v>60980</v>
      </c>
      <c r="C96" s="19" t="s">
        <v>79</v>
      </c>
      <c r="D96" s="156"/>
      <c r="E96" s="157"/>
      <c r="F96" s="157"/>
      <c r="G96" s="157"/>
      <c r="H96" s="157"/>
      <c r="I96" s="157"/>
      <c r="J96" s="43"/>
      <c r="K96" s="21"/>
      <c r="L96" s="97"/>
      <c r="M96" s="98"/>
      <c r="N96" s="99"/>
      <c r="O96" s="98"/>
      <c r="P96" s="100"/>
    </row>
    <row r="97" spans="1:16" s="1" customFormat="1" ht="15" customHeight="1" x14ac:dyDescent="0.25">
      <c r="A97" s="23">
        <v>14</v>
      </c>
      <c r="B97" s="48">
        <v>61080</v>
      </c>
      <c r="C97" s="19" t="s">
        <v>80</v>
      </c>
      <c r="D97" s="158"/>
      <c r="E97" s="159"/>
      <c r="F97" s="159"/>
      <c r="G97" s="159"/>
      <c r="H97" s="159"/>
      <c r="I97" s="159"/>
      <c r="J97" s="43"/>
      <c r="K97" s="21"/>
      <c r="L97" s="97"/>
      <c r="M97" s="98"/>
      <c r="N97" s="99"/>
      <c r="O97" s="98"/>
      <c r="P97" s="100"/>
    </row>
    <row r="98" spans="1:16" s="1" customFormat="1" ht="15" customHeight="1" x14ac:dyDescent="0.25">
      <c r="A98" s="23">
        <v>15</v>
      </c>
      <c r="B98" s="48">
        <v>61150</v>
      </c>
      <c r="C98" s="19" t="s">
        <v>81</v>
      </c>
      <c r="D98" s="132"/>
      <c r="E98" s="133"/>
      <c r="F98" s="133"/>
      <c r="G98" s="133"/>
      <c r="H98" s="133"/>
      <c r="I98" s="133"/>
      <c r="J98" s="43"/>
      <c r="K98" s="21"/>
      <c r="L98" s="97"/>
      <c r="M98" s="98"/>
      <c r="N98" s="99"/>
      <c r="O98" s="98"/>
      <c r="P98" s="100"/>
    </row>
    <row r="99" spans="1:16" s="1" customFormat="1" ht="15" customHeight="1" x14ac:dyDescent="0.25">
      <c r="A99" s="23">
        <v>16</v>
      </c>
      <c r="B99" s="48">
        <v>61210</v>
      </c>
      <c r="C99" s="19" t="s">
        <v>82</v>
      </c>
      <c r="D99" s="132"/>
      <c r="E99" s="133"/>
      <c r="F99" s="133"/>
      <c r="G99" s="133"/>
      <c r="H99" s="133"/>
      <c r="I99" s="133"/>
      <c r="J99" s="43"/>
      <c r="K99" s="21"/>
      <c r="L99" s="97"/>
      <c r="M99" s="98"/>
      <c r="N99" s="99"/>
      <c r="O99" s="98"/>
      <c r="P99" s="100"/>
    </row>
    <row r="100" spans="1:16" s="1" customFormat="1" ht="15" customHeight="1" x14ac:dyDescent="0.25">
      <c r="A100" s="23">
        <v>17</v>
      </c>
      <c r="B100" s="48">
        <v>61290</v>
      </c>
      <c r="C100" s="19" t="s">
        <v>83</v>
      </c>
      <c r="D100" s="132"/>
      <c r="E100" s="133"/>
      <c r="F100" s="133"/>
      <c r="G100" s="133"/>
      <c r="H100" s="133"/>
      <c r="I100" s="133"/>
      <c r="J100" s="43"/>
      <c r="K100" s="21"/>
      <c r="L100" s="97"/>
      <c r="M100" s="98"/>
      <c r="N100" s="99"/>
      <c r="O100" s="111"/>
      <c r="P100" s="100"/>
    </row>
    <row r="101" spans="1:16" s="1" customFormat="1" ht="15" customHeight="1" x14ac:dyDescent="0.25">
      <c r="A101" s="23">
        <v>18</v>
      </c>
      <c r="B101" s="48">
        <v>61340</v>
      </c>
      <c r="C101" s="19" t="s">
        <v>84</v>
      </c>
      <c r="D101" s="132"/>
      <c r="E101" s="133"/>
      <c r="F101" s="133"/>
      <c r="G101" s="133"/>
      <c r="H101" s="133"/>
      <c r="I101" s="133"/>
      <c r="J101" s="43"/>
      <c r="K101" s="21"/>
      <c r="L101" s="97"/>
      <c r="M101" s="98"/>
      <c r="N101" s="99"/>
      <c r="O101" s="111"/>
      <c r="P101" s="100"/>
    </row>
    <row r="102" spans="1:16" s="1" customFormat="1" ht="15" customHeight="1" x14ac:dyDescent="0.25">
      <c r="A102" s="59">
        <v>19</v>
      </c>
      <c r="B102" s="48">
        <v>61390</v>
      </c>
      <c r="C102" s="19" t="s">
        <v>85</v>
      </c>
      <c r="D102" s="158"/>
      <c r="E102" s="159"/>
      <c r="F102" s="159"/>
      <c r="G102" s="159"/>
      <c r="H102" s="159"/>
      <c r="I102" s="133"/>
      <c r="J102" s="43"/>
      <c r="K102" s="21"/>
      <c r="L102" s="97"/>
      <c r="M102" s="98"/>
      <c r="N102" s="99"/>
      <c r="O102" s="98"/>
      <c r="P102" s="100"/>
    </row>
    <row r="103" spans="1:16" s="1" customFormat="1" ht="15" customHeight="1" x14ac:dyDescent="0.25">
      <c r="A103" s="16">
        <v>20</v>
      </c>
      <c r="B103" s="48">
        <v>61410</v>
      </c>
      <c r="C103" s="19" t="s">
        <v>86</v>
      </c>
      <c r="D103" s="132">
        <v>1</v>
      </c>
      <c r="E103" s="133"/>
      <c r="F103" s="133">
        <v>100</v>
      </c>
      <c r="G103" s="133"/>
      <c r="H103" s="133"/>
      <c r="I103" s="133"/>
      <c r="J103" s="43">
        <v>38</v>
      </c>
      <c r="K103" s="21"/>
      <c r="L103" s="97">
        <f>D103</f>
        <v>1</v>
      </c>
      <c r="M103" s="98">
        <f t="shared" ref="M103:M105" si="4">N103*L103/100</f>
        <v>0</v>
      </c>
      <c r="N103" s="99">
        <f>G103+H103+I103</f>
        <v>0</v>
      </c>
      <c r="O103" s="98">
        <f t="shared" ref="O103:O105" si="5">P103*L103/100</f>
        <v>0</v>
      </c>
      <c r="P103" s="100">
        <f>E103</f>
        <v>0</v>
      </c>
    </row>
    <row r="104" spans="1:16" s="1" customFormat="1" ht="15" customHeight="1" x14ac:dyDescent="0.25">
      <c r="A104" s="11">
        <v>21</v>
      </c>
      <c r="B104" s="48">
        <v>61430</v>
      </c>
      <c r="C104" s="19" t="s">
        <v>114</v>
      </c>
      <c r="D104" s="158"/>
      <c r="E104" s="159"/>
      <c r="F104" s="159"/>
      <c r="G104" s="159"/>
      <c r="H104" s="159"/>
      <c r="I104" s="159"/>
      <c r="J104" s="43"/>
      <c r="K104" s="21"/>
      <c r="L104" s="97"/>
      <c r="M104" s="98"/>
      <c r="N104" s="99"/>
      <c r="O104" s="98"/>
      <c r="P104" s="100"/>
    </row>
    <row r="105" spans="1:16" s="1" customFormat="1" ht="15" customHeight="1" x14ac:dyDescent="0.25">
      <c r="A105" s="11">
        <v>22</v>
      </c>
      <c r="B105" s="48">
        <v>61440</v>
      </c>
      <c r="C105" s="19" t="s">
        <v>87</v>
      </c>
      <c r="D105" s="132">
        <v>1</v>
      </c>
      <c r="E105" s="133"/>
      <c r="F105" s="133">
        <v>100</v>
      </c>
      <c r="G105" s="133"/>
      <c r="H105" s="133"/>
      <c r="I105" s="133"/>
      <c r="J105" s="43">
        <v>49</v>
      </c>
      <c r="K105" s="21"/>
      <c r="L105" s="97">
        <f>D105</f>
        <v>1</v>
      </c>
      <c r="M105" s="98">
        <f t="shared" si="4"/>
        <v>0</v>
      </c>
      <c r="N105" s="99">
        <f>G105+H105+I105</f>
        <v>0</v>
      </c>
      <c r="O105" s="98">
        <f t="shared" si="5"/>
        <v>0</v>
      </c>
      <c r="P105" s="100">
        <f>E105</f>
        <v>0</v>
      </c>
    </row>
    <row r="106" spans="1:16" s="1" customFormat="1" ht="15" customHeight="1" x14ac:dyDescent="0.25">
      <c r="A106" s="11">
        <v>23</v>
      </c>
      <c r="B106" s="48">
        <v>61450</v>
      </c>
      <c r="C106" s="19" t="s">
        <v>115</v>
      </c>
      <c r="D106" s="132"/>
      <c r="E106" s="133"/>
      <c r="F106" s="133"/>
      <c r="G106" s="133"/>
      <c r="H106" s="133"/>
      <c r="I106" s="133"/>
      <c r="J106" s="43"/>
      <c r="K106" s="21"/>
      <c r="L106" s="97"/>
      <c r="M106" s="98"/>
      <c r="N106" s="99"/>
      <c r="O106" s="98"/>
      <c r="P106" s="100"/>
    </row>
    <row r="107" spans="1:16" s="1" customFormat="1" ht="15" customHeight="1" x14ac:dyDescent="0.25">
      <c r="A107" s="11">
        <v>24</v>
      </c>
      <c r="B107" s="48">
        <v>61470</v>
      </c>
      <c r="C107" s="19" t="s">
        <v>88</v>
      </c>
      <c r="D107" s="132"/>
      <c r="E107" s="133"/>
      <c r="F107" s="133"/>
      <c r="G107" s="133"/>
      <c r="H107" s="133"/>
      <c r="I107" s="133"/>
      <c r="J107" s="43"/>
      <c r="K107" s="21"/>
      <c r="L107" s="97"/>
      <c r="M107" s="98"/>
      <c r="N107" s="99"/>
      <c r="O107" s="98"/>
      <c r="P107" s="100"/>
    </row>
    <row r="108" spans="1:16" s="1" customFormat="1" ht="15" customHeight="1" x14ac:dyDescent="0.25">
      <c r="A108" s="11">
        <v>25</v>
      </c>
      <c r="B108" s="48">
        <v>61490</v>
      </c>
      <c r="C108" s="19" t="s">
        <v>116</v>
      </c>
      <c r="D108" s="158"/>
      <c r="E108" s="159"/>
      <c r="F108" s="159"/>
      <c r="G108" s="159"/>
      <c r="H108" s="159"/>
      <c r="I108" s="152"/>
      <c r="J108" s="43"/>
      <c r="K108" s="21"/>
      <c r="L108" s="97"/>
      <c r="M108" s="98"/>
      <c r="N108" s="99"/>
      <c r="O108" s="98"/>
      <c r="P108" s="100"/>
    </row>
    <row r="109" spans="1:16" s="1" customFormat="1" ht="15" customHeight="1" x14ac:dyDescent="0.25">
      <c r="A109" s="11">
        <v>26</v>
      </c>
      <c r="B109" s="48">
        <v>61500</v>
      </c>
      <c r="C109" s="19" t="s">
        <v>117</v>
      </c>
      <c r="D109" s="158"/>
      <c r="E109" s="159"/>
      <c r="F109" s="159"/>
      <c r="G109" s="159"/>
      <c r="H109" s="159"/>
      <c r="I109" s="159"/>
      <c r="J109" s="43"/>
      <c r="K109" s="21"/>
      <c r="L109" s="97"/>
      <c r="M109" s="98"/>
      <c r="N109" s="99"/>
      <c r="O109" s="98"/>
      <c r="P109" s="100"/>
    </row>
    <row r="110" spans="1:16" s="1" customFormat="1" ht="15" customHeight="1" x14ac:dyDescent="0.25">
      <c r="A110" s="11">
        <v>27</v>
      </c>
      <c r="B110" s="48">
        <v>61510</v>
      </c>
      <c r="C110" s="19" t="s">
        <v>89</v>
      </c>
      <c r="D110" s="158"/>
      <c r="E110" s="159"/>
      <c r="F110" s="159"/>
      <c r="G110" s="159"/>
      <c r="H110" s="159"/>
      <c r="I110" s="152"/>
      <c r="J110" s="65"/>
      <c r="K110" s="21"/>
      <c r="L110" s="97"/>
      <c r="M110" s="98"/>
      <c r="N110" s="99"/>
      <c r="O110" s="98"/>
      <c r="P110" s="100"/>
    </row>
    <row r="111" spans="1:16" s="1" customFormat="1" ht="15" customHeight="1" x14ac:dyDescent="0.25">
      <c r="A111" s="11">
        <v>28</v>
      </c>
      <c r="B111" s="50">
        <v>61520</v>
      </c>
      <c r="C111" s="22" t="s">
        <v>118</v>
      </c>
      <c r="D111" s="158"/>
      <c r="E111" s="159"/>
      <c r="F111" s="159"/>
      <c r="G111" s="159"/>
      <c r="H111" s="159"/>
      <c r="I111" s="149"/>
      <c r="J111" s="43"/>
      <c r="K111" s="21"/>
      <c r="L111" s="97"/>
      <c r="M111" s="98"/>
      <c r="N111" s="99"/>
      <c r="O111" s="98"/>
      <c r="P111" s="100"/>
    </row>
    <row r="112" spans="1:16" s="1" customFormat="1" ht="15" customHeight="1" x14ac:dyDescent="0.25">
      <c r="A112" s="15">
        <v>29</v>
      </c>
      <c r="B112" s="50">
        <v>61540</v>
      </c>
      <c r="C112" s="22" t="s">
        <v>119</v>
      </c>
      <c r="D112" s="126"/>
      <c r="E112" s="127"/>
      <c r="F112" s="127"/>
      <c r="G112" s="127"/>
      <c r="H112" s="127"/>
      <c r="I112" s="128"/>
      <c r="J112" s="46"/>
      <c r="K112" s="21"/>
      <c r="L112" s="97"/>
      <c r="M112" s="98"/>
      <c r="N112" s="99"/>
      <c r="O112" s="98"/>
      <c r="P112" s="100"/>
    </row>
    <row r="113" spans="1:16" s="1" customFormat="1" ht="15" customHeight="1" x14ac:dyDescent="0.25">
      <c r="A113" s="15">
        <v>30</v>
      </c>
      <c r="B113" s="50">
        <v>61560</v>
      </c>
      <c r="C113" s="22" t="s">
        <v>121</v>
      </c>
      <c r="D113" s="150"/>
      <c r="E113" s="159"/>
      <c r="F113" s="159"/>
      <c r="G113" s="159"/>
      <c r="H113" s="159"/>
      <c r="I113" s="152"/>
      <c r="J113" s="46"/>
      <c r="K113" s="21"/>
      <c r="L113" s="97"/>
      <c r="M113" s="98"/>
      <c r="N113" s="99"/>
      <c r="O113" s="111"/>
      <c r="P113" s="100"/>
    </row>
    <row r="114" spans="1:16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151"/>
      <c r="E114" s="157"/>
      <c r="F114" s="157"/>
      <c r="G114" s="157"/>
      <c r="H114" s="157"/>
      <c r="I114" s="157"/>
      <c r="J114" s="45"/>
      <c r="K114" s="21"/>
      <c r="L114" s="101"/>
      <c r="M114" s="102"/>
      <c r="N114" s="103"/>
      <c r="O114" s="102"/>
      <c r="P114" s="104"/>
    </row>
    <row r="115" spans="1:16" s="1" customFormat="1" ht="15" customHeight="1" thickBot="1" x14ac:dyDescent="0.3">
      <c r="A115" s="40"/>
      <c r="B115" s="56"/>
      <c r="C115" s="37" t="s">
        <v>107</v>
      </c>
      <c r="D115" s="76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9">
        <v>0</v>
      </c>
      <c r="K115" s="21"/>
      <c r="L115" s="339">
        <f>D115</f>
        <v>0</v>
      </c>
      <c r="M115" s="340">
        <f>SUM(M116:M124)</f>
        <v>0</v>
      </c>
      <c r="N115" s="347">
        <f>G115+H115+I115</f>
        <v>0</v>
      </c>
      <c r="O115" s="340">
        <f>SUM(O116:O124)</f>
        <v>0</v>
      </c>
      <c r="P115" s="346">
        <f>E115</f>
        <v>0</v>
      </c>
    </row>
    <row r="116" spans="1:16" s="1" customFormat="1" ht="15" customHeight="1" x14ac:dyDescent="0.25">
      <c r="A116" s="10">
        <v>1</v>
      </c>
      <c r="B116" s="49">
        <v>70020</v>
      </c>
      <c r="C116" s="13" t="s">
        <v>90</v>
      </c>
      <c r="D116" s="136"/>
      <c r="E116" s="137"/>
      <c r="F116" s="137"/>
      <c r="G116" s="137"/>
      <c r="H116" s="137"/>
      <c r="I116" s="137"/>
      <c r="J116" s="42"/>
      <c r="K116" s="21"/>
      <c r="L116" s="93"/>
      <c r="M116" s="94"/>
      <c r="N116" s="95"/>
      <c r="O116" s="94"/>
      <c r="P116" s="96"/>
    </row>
    <row r="117" spans="1:16" s="1" customFormat="1" ht="15" customHeight="1" x14ac:dyDescent="0.25">
      <c r="A117" s="16">
        <v>2</v>
      </c>
      <c r="B117" s="48">
        <v>70110</v>
      </c>
      <c r="C117" s="19" t="s">
        <v>93</v>
      </c>
      <c r="D117" s="132"/>
      <c r="E117" s="133"/>
      <c r="F117" s="133"/>
      <c r="G117" s="133"/>
      <c r="H117" s="133"/>
      <c r="I117" s="133"/>
      <c r="J117" s="43"/>
      <c r="K117" s="21"/>
      <c r="L117" s="97"/>
      <c r="M117" s="98"/>
      <c r="N117" s="99"/>
      <c r="O117" s="98"/>
      <c r="P117" s="100"/>
    </row>
    <row r="118" spans="1:16" s="1" customFormat="1" ht="15" customHeight="1" x14ac:dyDescent="0.25">
      <c r="A118" s="11">
        <v>3</v>
      </c>
      <c r="B118" s="48">
        <v>70021</v>
      </c>
      <c r="C118" s="19" t="s">
        <v>91</v>
      </c>
      <c r="D118" s="158"/>
      <c r="E118" s="159"/>
      <c r="F118" s="159"/>
      <c r="G118" s="159"/>
      <c r="H118" s="159"/>
      <c r="I118" s="159"/>
      <c r="J118" s="43"/>
      <c r="K118" s="21"/>
      <c r="L118" s="97"/>
      <c r="M118" s="98"/>
      <c r="N118" s="99"/>
      <c r="O118" s="98"/>
      <c r="P118" s="100"/>
    </row>
    <row r="119" spans="1:16" s="1" customFormat="1" ht="15" customHeight="1" x14ac:dyDescent="0.25">
      <c r="A119" s="11">
        <v>4</v>
      </c>
      <c r="B119" s="48">
        <v>70040</v>
      </c>
      <c r="C119" s="19" t="s">
        <v>92</v>
      </c>
      <c r="D119" s="132"/>
      <c r="E119" s="133"/>
      <c r="F119" s="133"/>
      <c r="G119" s="133"/>
      <c r="H119" s="133"/>
      <c r="I119" s="133"/>
      <c r="J119" s="43"/>
      <c r="K119" s="21"/>
      <c r="L119" s="97"/>
      <c r="M119" s="98"/>
      <c r="N119" s="99"/>
      <c r="O119" s="98"/>
      <c r="P119" s="100"/>
    </row>
    <row r="120" spans="1:16" s="1" customFormat="1" ht="15" customHeight="1" x14ac:dyDescent="0.25">
      <c r="A120" s="11">
        <v>5</v>
      </c>
      <c r="B120" s="48">
        <v>70100</v>
      </c>
      <c r="C120" s="19" t="s">
        <v>108</v>
      </c>
      <c r="D120" s="132"/>
      <c r="E120" s="133"/>
      <c r="F120" s="133"/>
      <c r="G120" s="133"/>
      <c r="H120" s="133"/>
      <c r="I120" s="133"/>
      <c r="J120" s="43"/>
      <c r="K120" s="21"/>
      <c r="L120" s="97"/>
      <c r="M120" s="98"/>
      <c r="N120" s="99"/>
      <c r="O120" s="98"/>
      <c r="P120" s="100"/>
    </row>
    <row r="121" spans="1:16" s="1" customFormat="1" ht="15" customHeight="1" x14ac:dyDescent="0.25">
      <c r="A121" s="11">
        <v>6</v>
      </c>
      <c r="B121" s="48">
        <v>70270</v>
      </c>
      <c r="C121" s="19" t="s">
        <v>94</v>
      </c>
      <c r="D121" s="158"/>
      <c r="E121" s="159"/>
      <c r="F121" s="159"/>
      <c r="G121" s="159"/>
      <c r="H121" s="159"/>
      <c r="I121" s="152"/>
      <c r="J121" s="43"/>
      <c r="K121" s="21"/>
      <c r="L121" s="97"/>
      <c r="M121" s="98"/>
      <c r="N121" s="99"/>
      <c r="O121" s="98"/>
      <c r="P121" s="100"/>
    </row>
    <row r="122" spans="1:16" s="1" customFormat="1" ht="15" customHeight="1" x14ac:dyDescent="0.25">
      <c r="A122" s="11">
        <v>7</v>
      </c>
      <c r="B122" s="48">
        <v>70510</v>
      </c>
      <c r="C122" s="19" t="s">
        <v>95</v>
      </c>
      <c r="D122" s="153"/>
      <c r="E122" s="159"/>
      <c r="F122" s="159"/>
      <c r="G122" s="159"/>
      <c r="H122" s="159"/>
      <c r="I122" s="152"/>
      <c r="J122" s="43"/>
      <c r="K122" s="21"/>
      <c r="L122" s="97"/>
      <c r="M122" s="98"/>
      <c r="N122" s="99"/>
      <c r="O122" s="98"/>
      <c r="P122" s="105"/>
    </row>
    <row r="123" spans="1:16" s="1" customFormat="1" ht="15" customHeight="1" x14ac:dyDescent="0.25">
      <c r="A123" s="15">
        <v>8</v>
      </c>
      <c r="B123" s="50">
        <v>10880</v>
      </c>
      <c r="C123" s="22" t="s">
        <v>120</v>
      </c>
      <c r="D123" s="156"/>
      <c r="E123" s="157"/>
      <c r="F123" s="157"/>
      <c r="G123" s="157"/>
      <c r="H123" s="157"/>
      <c r="I123" s="152"/>
      <c r="J123" s="46"/>
      <c r="K123" s="21"/>
      <c r="L123" s="97"/>
      <c r="M123" s="98"/>
      <c r="N123" s="99"/>
      <c r="O123" s="98"/>
      <c r="P123" s="100"/>
    </row>
    <row r="124" spans="1:16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154"/>
      <c r="E124" s="155"/>
      <c r="F124" s="155"/>
      <c r="G124" s="155"/>
      <c r="H124" s="155"/>
      <c r="I124" s="155"/>
      <c r="J124" s="45"/>
      <c r="K124" s="21"/>
      <c r="L124" s="106"/>
      <c r="M124" s="107"/>
      <c r="N124" s="108"/>
      <c r="O124" s="107"/>
      <c r="P124" s="109"/>
    </row>
    <row r="125" spans="1:16" ht="15" customHeight="1" x14ac:dyDescent="0.25">
      <c r="A125" s="6"/>
      <c r="B125" s="6"/>
      <c r="C125" s="6"/>
      <c r="D125" s="433" t="s">
        <v>98</v>
      </c>
      <c r="E125" s="433"/>
      <c r="F125" s="433"/>
      <c r="G125" s="433"/>
      <c r="H125" s="433"/>
      <c r="I125" s="433"/>
      <c r="J125" s="57">
        <f>AVERAGE(J7,J9:J16,J18:J29,J31:J47,J49:J67,J69:J82,J84:J114,J116:J124)</f>
        <v>65.25</v>
      </c>
      <c r="K125" s="4"/>
      <c r="N125" s="110"/>
      <c r="O125" s="110"/>
      <c r="P125" s="110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70" priority="5" stopIfTrue="1" operator="equal">
      <formula>0</formula>
    </cfRule>
    <cfRule type="cellIs" dxfId="169" priority="10" stopIfTrue="1" operator="equal">
      <formula>$J$125</formula>
    </cfRule>
    <cfRule type="containsBlanks" dxfId="168" priority="412" stopIfTrue="1">
      <formula>LEN(TRIM(J6))=0</formula>
    </cfRule>
    <cfRule type="cellIs" dxfId="167" priority="413" stopIfTrue="1" operator="lessThan">
      <formula>50</formula>
    </cfRule>
    <cfRule type="cellIs" dxfId="166" priority="414" stopIfTrue="1" operator="between">
      <formula>$J$125</formula>
      <formula>50</formula>
    </cfRule>
    <cfRule type="cellIs" dxfId="165" priority="415" stopIfTrue="1" operator="between">
      <formula>75</formula>
      <formula>$J$125</formula>
    </cfRule>
    <cfRule type="cellIs" dxfId="164" priority="425" stopIfTrue="1" operator="greaterThanOrEqual">
      <formula>75</formula>
    </cfRule>
  </conditionalFormatting>
  <conditionalFormatting sqref="O7:P16 O30:P67 O115:P124">
    <cfRule type="cellIs" dxfId="163" priority="6" operator="equal">
      <formula>0</formula>
    </cfRule>
  </conditionalFormatting>
  <conditionalFormatting sqref="N7:N124">
    <cfRule type="containsBlanks" dxfId="162" priority="2">
      <formula>LEN(TRIM(N7))=0</formula>
    </cfRule>
    <cfRule type="cellIs" dxfId="161" priority="3" operator="lessThan">
      <formula>50</formula>
    </cfRule>
    <cfRule type="cellIs" dxfId="160" priority="4" operator="between">
      <formula>$N$6</formula>
      <formula>50</formula>
    </cfRule>
    <cfRule type="cellIs" dxfId="159" priority="11" operator="between">
      <formula>90</formula>
      <formula>$N$6</formula>
    </cfRule>
    <cfRule type="cellIs" dxfId="158" priority="421" operator="between">
      <formula>100</formula>
      <formula>90</formula>
    </cfRule>
  </conditionalFormatting>
  <conditionalFormatting sqref="O7:P124">
    <cfRule type="containsBlanks" dxfId="157" priority="12">
      <formula>LEN(TRIM(O7))=0</formula>
    </cfRule>
    <cfRule type="cellIs" dxfId="156" priority="15" operator="equal">
      <formula>0</formula>
    </cfRule>
    <cfRule type="cellIs" dxfId="155" priority="17" operator="between">
      <formula>0.1</formula>
      <formula>10</formula>
    </cfRule>
    <cfRule type="cellIs" dxfId="154" priority="18" operator="greaterThanOrEqual">
      <formula>10</formula>
    </cfRule>
  </conditionalFormatting>
  <conditionalFormatting sqref="N7:N16 N30:N67 N115:N124">
    <cfRule type="cellIs" dxfId="153" priority="1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3"/>
      <c r="M1" s="316" t="s">
        <v>132</v>
      </c>
    </row>
    <row r="2" spans="1:17" ht="18" customHeight="1" x14ac:dyDescent="0.25">
      <c r="A2" s="4"/>
      <c r="B2" s="4"/>
      <c r="C2" s="422" t="s">
        <v>139</v>
      </c>
      <c r="D2" s="422"/>
      <c r="E2" s="66"/>
      <c r="F2" s="66"/>
      <c r="G2" s="66"/>
      <c r="H2" s="66"/>
      <c r="I2" s="66"/>
      <c r="J2" s="26">
        <v>2021</v>
      </c>
      <c r="K2" s="4"/>
      <c r="L2" s="27"/>
      <c r="M2" s="316" t="s">
        <v>133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6"/>
      <c r="M3" s="316" t="s">
        <v>134</v>
      </c>
    </row>
    <row r="4" spans="1:17" ht="18" customHeight="1" thickBot="1" x14ac:dyDescent="0.3">
      <c r="A4" s="425" t="s">
        <v>0</v>
      </c>
      <c r="B4" s="427" t="s">
        <v>1</v>
      </c>
      <c r="C4" s="427" t="s">
        <v>2</v>
      </c>
      <c r="D4" s="434" t="s">
        <v>3</v>
      </c>
      <c r="E4" s="436" t="s">
        <v>129</v>
      </c>
      <c r="F4" s="437"/>
      <c r="G4" s="437"/>
      <c r="H4" s="437"/>
      <c r="I4" s="438"/>
      <c r="J4" s="431" t="s">
        <v>99</v>
      </c>
      <c r="K4" s="4"/>
      <c r="L4" s="18"/>
      <c r="M4" s="316" t="s">
        <v>135</v>
      </c>
    </row>
    <row r="5" spans="1:17" ht="43.5" customHeight="1" thickBot="1" x14ac:dyDescent="0.3">
      <c r="A5" s="426"/>
      <c r="B5" s="428"/>
      <c r="C5" s="428"/>
      <c r="D5" s="435"/>
      <c r="E5" s="324" t="s">
        <v>125</v>
      </c>
      <c r="F5" s="3" t="s">
        <v>141</v>
      </c>
      <c r="G5" s="3" t="s">
        <v>140</v>
      </c>
      <c r="H5" s="3" t="s">
        <v>126</v>
      </c>
      <c r="I5" s="3">
        <v>100</v>
      </c>
      <c r="J5" s="432"/>
      <c r="K5" s="4"/>
      <c r="L5" s="87" t="s">
        <v>124</v>
      </c>
      <c r="M5" s="88" t="s">
        <v>136</v>
      </c>
      <c r="N5" s="88" t="s">
        <v>138</v>
      </c>
      <c r="O5" s="88" t="s">
        <v>127</v>
      </c>
      <c r="P5" s="88" t="s">
        <v>128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1</v>
      </c>
      <c r="E6" s="187">
        <v>0</v>
      </c>
      <c r="F6" s="179">
        <v>0</v>
      </c>
      <c r="G6" s="187">
        <v>0</v>
      </c>
      <c r="H6" s="189">
        <v>88</v>
      </c>
      <c r="I6" s="184">
        <v>0</v>
      </c>
      <c r="J6" s="114">
        <v>88</v>
      </c>
      <c r="K6" s="21"/>
      <c r="L6" s="334">
        <f>D6</f>
        <v>1</v>
      </c>
      <c r="M6" s="335">
        <f>M7+M8+M17+M30+M48+M68+M83+M115</f>
        <v>1</v>
      </c>
      <c r="N6" s="187">
        <f>H6+I6+G6</f>
        <v>88</v>
      </c>
      <c r="O6" s="335">
        <f>O7+O8+O17+O30+O48+O68+O83+O115</f>
        <v>0</v>
      </c>
      <c r="P6" s="345">
        <f>E6</f>
        <v>0</v>
      </c>
      <c r="Q6" s="58"/>
    </row>
    <row r="7" spans="1:17" ht="15" customHeight="1" thickBot="1" x14ac:dyDescent="0.3">
      <c r="A7" s="47">
        <v>1</v>
      </c>
      <c r="B7" s="62">
        <v>50050</v>
      </c>
      <c r="C7" s="28" t="s">
        <v>55</v>
      </c>
      <c r="D7" s="69"/>
      <c r="E7" s="325"/>
      <c r="F7" s="168"/>
      <c r="G7" s="142"/>
      <c r="H7" s="168"/>
      <c r="I7" s="171"/>
      <c r="J7" s="63"/>
      <c r="K7" s="64"/>
      <c r="L7" s="89"/>
      <c r="M7" s="90"/>
      <c r="N7" s="91"/>
      <c r="O7" s="90"/>
      <c r="P7" s="92"/>
      <c r="Q7" s="60"/>
    </row>
    <row r="8" spans="1:17" ht="15" customHeight="1" thickBot="1" x14ac:dyDescent="0.3">
      <c r="A8" s="32"/>
      <c r="B8" s="25"/>
      <c r="C8" s="33" t="s">
        <v>101</v>
      </c>
      <c r="D8" s="34">
        <f>SUM(D9:D16)</f>
        <v>0</v>
      </c>
      <c r="E8" s="312">
        <v>0</v>
      </c>
      <c r="F8" s="170">
        <v>0</v>
      </c>
      <c r="G8" s="81">
        <v>0</v>
      </c>
      <c r="H8" s="170">
        <v>0</v>
      </c>
      <c r="I8" s="81">
        <v>0</v>
      </c>
      <c r="J8" s="41">
        <v>0</v>
      </c>
      <c r="K8" s="21"/>
      <c r="L8" s="339">
        <f>D8</f>
        <v>0</v>
      </c>
      <c r="M8" s="340">
        <f>SUM(M9:M16)</f>
        <v>0</v>
      </c>
      <c r="N8" s="347">
        <f t="shared" ref="N8:N68" si="0">H8+I8+G8</f>
        <v>0</v>
      </c>
      <c r="O8" s="340">
        <f>SUM(O9:O16)</f>
        <v>0</v>
      </c>
      <c r="P8" s="346">
        <f>E8</f>
        <v>0</v>
      </c>
      <c r="Q8" s="68"/>
    </row>
    <row r="9" spans="1:17" s="1" customFormat="1" ht="15" customHeight="1" x14ac:dyDescent="0.25">
      <c r="A9" s="11">
        <v>1</v>
      </c>
      <c r="B9" s="48">
        <v>10002</v>
      </c>
      <c r="C9" s="19" t="s">
        <v>5</v>
      </c>
      <c r="D9" s="166"/>
      <c r="E9" s="325"/>
      <c r="F9" s="168"/>
      <c r="G9" s="142"/>
      <c r="H9" s="169"/>
      <c r="I9" s="142"/>
      <c r="J9" s="43"/>
      <c r="K9" s="21"/>
      <c r="L9" s="97"/>
      <c r="M9" s="98"/>
      <c r="N9" s="99"/>
      <c r="O9" s="98"/>
      <c r="P9" s="100"/>
      <c r="Q9" s="61"/>
    </row>
    <row r="10" spans="1:17" s="1" customFormat="1" ht="15" customHeight="1" x14ac:dyDescent="0.25">
      <c r="A10" s="11">
        <v>2</v>
      </c>
      <c r="B10" s="48">
        <v>10090</v>
      </c>
      <c r="C10" s="19" t="s">
        <v>7</v>
      </c>
      <c r="D10" s="166"/>
      <c r="E10" s="172"/>
      <c r="F10" s="317"/>
      <c r="G10" s="172"/>
      <c r="H10" s="186"/>
      <c r="I10" s="172"/>
      <c r="J10" s="43"/>
      <c r="K10" s="21"/>
      <c r="L10" s="97"/>
      <c r="M10" s="98"/>
      <c r="N10" s="99"/>
      <c r="O10" s="98"/>
      <c r="P10" s="100"/>
      <c r="Q10" s="61"/>
    </row>
    <row r="11" spans="1:17" s="1" customFormat="1" ht="15" customHeight="1" x14ac:dyDescent="0.25">
      <c r="A11" s="11">
        <v>3</v>
      </c>
      <c r="B11" s="50">
        <v>10004</v>
      </c>
      <c r="C11" s="22" t="s">
        <v>6</v>
      </c>
      <c r="D11" s="176"/>
      <c r="E11" s="172"/>
      <c r="F11" s="317"/>
      <c r="G11" s="172"/>
      <c r="H11" s="186"/>
      <c r="I11" s="172"/>
      <c r="J11" s="46"/>
      <c r="K11" s="21"/>
      <c r="L11" s="97"/>
      <c r="M11" s="98"/>
      <c r="N11" s="99"/>
      <c r="O11" s="98"/>
      <c r="P11" s="100"/>
      <c r="Q11" s="61"/>
    </row>
    <row r="12" spans="1:17" s="1" customFormat="1" ht="14.25" customHeight="1" x14ac:dyDescent="0.25">
      <c r="A12" s="11">
        <v>4</v>
      </c>
      <c r="B12" s="48">
        <v>10001</v>
      </c>
      <c r="C12" s="19" t="s">
        <v>4</v>
      </c>
      <c r="D12" s="166"/>
      <c r="E12" s="172"/>
      <c r="F12" s="317"/>
      <c r="G12" s="172"/>
      <c r="H12" s="186"/>
      <c r="I12" s="172"/>
      <c r="J12" s="43"/>
      <c r="K12" s="21"/>
      <c r="L12" s="97"/>
      <c r="M12" s="98"/>
      <c r="N12" s="99"/>
      <c r="O12" s="98"/>
      <c r="P12" s="100"/>
      <c r="Q12" s="61"/>
    </row>
    <row r="13" spans="1:17" s="1" customFormat="1" ht="15" customHeight="1" x14ac:dyDescent="0.25">
      <c r="A13" s="11">
        <v>5</v>
      </c>
      <c r="B13" s="48">
        <v>10120</v>
      </c>
      <c r="C13" s="19" t="s">
        <v>8</v>
      </c>
      <c r="D13" s="166"/>
      <c r="E13" s="172"/>
      <c r="F13" s="317"/>
      <c r="G13" s="172"/>
      <c r="H13" s="186"/>
      <c r="I13" s="172"/>
      <c r="J13" s="43"/>
      <c r="K13" s="21"/>
      <c r="L13" s="97"/>
      <c r="M13" s="98"/>
      <c r="N13" s="99"/>
      <c r="O13" s="98"/>
      <c r="P13" s="100"/>
      <c r="Q13" s="61"/>
    </row>
    <row r="14" spans="1:17" s="1" customFormat="1" ht="15" customHeight="1" x14ac:dyDescent="0.25">
      <c r="A14" s="11">
        <v>6</v>
      </c>
      <c r="B14" s="48">
        <v>10190</v>
      </c>
      <c r="C14" s="19" t="s">
        <v>9</v>
      </c>
      <c r="D14" s="166"/>
      <c r="E14" s="172"/>
      <c r="F14" s="317"/>
      <c r="G14" s="172"/>
      <c r="H14" s="186"/>
      <c r="I14" s="172"/>
      <c r="J14" s="43"/>
      <c r="K14" s="21"/>
      <c r="L14" s="97"/>
      <c r="M14" s="98"/>
      <c r="N14" s="99"/>
      <c r="O14" s="98"/>
      <c r="P14" s="100"/>
      <c r="Q14" s="67"/>
    </row>
    <row r="15" spans="1:17" s="1" customFormat="1" ht="15" customHeight="1" x14ac:dyDescent="0.25">
      <c r="A15" s="11">
        <v>7</v>
      </c>
      <c r="B15" s="48">
        <v>10320</v>
      </c>
      <c r="C15" s="19" t="s">
        <v>10</v>
      </c>
      <c r="D15" s="166"/>
      <c r="E15" s="172"/>
      <c r="F15" s="317"/>
      <c r="G15" s="172"/>
      <c r="H15" s="186"/>
      <c r="I15" s="172"/>
      <c r="J15" s="43"/>
      <c r="K15" s="21"/>
      <c r="L15" s="97"/>
      <c r="M15" s="98"/>
      <c r="N15" s="99"/>
      <c r="O15" s="98"/>
      <c r="P15" s="100"/>
      <c r="Q15" s="61"/>
    </row>
    <row r="16" spans="1:17" s="1" customFormat="1" ht="15" customHeight="1" thickBot="1" x14ac:dyDescent="0.3">
      <c r="A16" s="12">
        <v>8</v>
      </c>
      <c r="B16" s="52">
        <v>10860</v>
      </c>
      <c r="C16" s="20" t="s">
        <v>112</v>
      </c>
      <c r="D16" s="176"/>
      <c r="E16" s="325"/>
      <c r="F16" s="168"/>
      <c r="G16" s="143"/>
      <c r="H16" s="169"/>
      <c r="I16" s="143"/>
      <c r="J16" s="45"/>
      <c r="K16" s="21"/>
      <c r="L16" s="101"/>
      <c r="M16" s="102"/>
      <c r="N16" s="103"/>
      <c r="O16" s="102"/>
      <c r="P16" s="104"/>
      <c r="Q16" s="61"/>
    </row>
    <row r="17" spans="1:17" s="1" customFormat="1" ht="15" customHeight="1" thickBot="1" x14ac:dyDescent="0.3">
      <c r="A17" s="35"/>
      <c r="B17" s="51"/>
      <c r="C17" s="37" t="s">
        <v>102</v>
      </c>
      <c r="D17" s="36">
        <f>SUM(D18:D29)</f>
        <v>0</v>
      </c>
      <c r="E17" s="303">
        <v>0</v>
      </c>
      <c r="F17" s="318">
        <v>0</v>
      </c>
      <c r="G17" s="38">
        <v>0</v>
      </c>
      <c r="H17" s="38">
        <v>0</v>
      </c>
      <c r="I17" s="38">
        <v>0</v>
      </c>
      <c r="J17" s="39">
        <v>0</v>
      </c>
      <c r="K17" s="21"/>
      <c r="L17" s="339">
        <f>D17</f>
        <v>0</v>
      </c>
      <c r="M17" s="340">
        <f>SUM(M18:M29)</f>
        <v>0</v>
      </c>
      <c r="N17" s="347">
        <f t="shared" si="0"/>
        <v>0</v>
      </c>
      <c r="O17" s="340">
        <f>SUM(O18:O29)</f>
        <v>0</v>
      </c>
      <c r="P17" s="346">
        <f>E17</f>
        <v>0</v>
      </c>
      <c r="Q17" s="61"/>
    </row>
    <row r="18" spans="1:17" s="1" customFormat="1" ht="15" customHeight="1" x14ac:dyDescent="0.25">
      <c r="A18" s="16">
        <v>1</v>
      </c>
      <c r="B18" s="53">
        <v>20040</v>
      </c>
      <c r="C18" s="14" t="s">
        <v>11</v>
      </c>
      <c r="D18" s="177"/>
      <c r="E18" s="175"/>
      <c r="F18" s="319"/>
      <c r="G18" s="175"/>
      <c r="H18" s="175"/>
      <c r="I18" s="175"/>
      <c r="J18" s="44"/>
      <c r="K18" s="21"/>
      <c r="L18" s="93"/>
      <c r="M18" s="94"/>
      <c r="N18" s="95"/>
      <c r="O18" s="94"/>
      <c r="P18" s="96"/>
      <c r="Q18" s="61"/>
    </row>
    <row r="19" spans="1:17" s="1" customFormat="1" ht="15" customHeight="1" x14ac:dyDescent="0.25">
      <c r="A19" s="16">
        <v>2</v>
      </c>
      <c r="B19" s="48">
        <v>20061</v>
      </c>
      <c r="C19" s="19" t="s">
        <v>13</v>
      </c>
      <c r="D19" s="166"/>
      <c r="E19" s="172"/>
      <c r="F19" s="186"/>
      <c r="G19" s="172"/>
      <c r="H19" s="172"/>
      <c r="I19" s="172"/>
      <c r="J19" s="43"/>
      <c r="K19" s="21"/>
      <c r="L19" s="97"/>
      <c r="M19" s="98"/>
      <c r="N19" s="99"/>
      <c r="O19" s="98"/>
      <c r="P19" s="100"/>
      <c r="Q19" s="61"/>
    </row>
    <row r="20" spans="1:17" s="1" customFormat="1" ht="15" customHeight="1" x14ac:dyDescent="0.25">
      <c r="A20" s="16">
        <v>3</v>
      </c>
      <c r="B20" s="48">
        <v>21020</v>
      </c>
      <c r="C20" s="19" t="s">
        <v>21</v>
      </c>
      <c r="D20" s="166"/>
      <c r="E20" s="172"/>
      <c r="F20" s="186"/>
      <c r="G20" s="172"/>
      <c r="H20" s="172"/>
      <c r="I20" s="172"/>
      <c r="J20" s="43"/>
      <c r="K20" s="21"/>
      <c r="L20" s="97"/>
      <c r="M20" s="98"/>
      <c r="N20" s="99"/>
      <c r="O20" s="98"/>
      <c r="P20" s="100"/>
      <c r="Q20" s="61"/>
    </row>
    <row r="21" spans="1:17" s="1" customFormat="1" ht="15" customHeight="1" x14ac:dyDescent="0.25">
      <c r="A21" s="11">
        <v>4</v>
      </c>
      <c r="B21" s="48">
        <v>20060</v>
      </c>
      <c r="C21" s="19" t="s">
        <v>12</v>
      </c>
      <c r="D21" s="166"/>
      <c r="E21" s="172"/>
      <c r="F21" s="186"/>
      <c r="G21" s="172"/>
      <c r="H21" s="172"/>
      <c r="I21" s="172"/>
      <c r="J21" s="43"/>
      <c r="K21" s="21"/>
      <c r="L21" s="97"/>
      <c r="M21" s="98"/>
      <c r="N21" s="99"/>
      <c r="O21" s="98"/>
      <c r="P21" s="100"/>
      <c r="Q21" s="61"/>
    </row>
    <row r="22" spans="1:17" s="1" customFormat="1" ht="15" customHeight="1" x14ac:dyDescent="0.25">
      <c r="A22" s="11">
        <v>5</v>
      </c>
      <c r="B22" s="48">
        <v>20400</v>
      </c>
      <c r="C22" s="19" t="s">
        <v>15</v>
      </c>
      <c r="D22" s="166"/>
      <c r="E22" s="172"/>
      <c r="F22" s="186"/>
      <c r="G22" s="172"/>
      <c r="H22" s="172"/>
      <c r="I22" s="172"/>
      <c r="J22" s="43"/>
      <c r="K22" s="21"/>
      <c r="L22" s="97"/>
      <c r="M22" s="98"/>
      <c r="N22" s="99"/>
      <c r="O22" s="98"/>
      <c r="P22" s="100"/>
      <c r="Q22" s="61"/>
    </row>
    <row r="23" spans="1:17" s="1" customFormat="1" ht="15" customHeight="1" x14ac:dyDescent="0.25">
      <c r="A23" s="11">
        <v>6</v>
      </c>
      <c r="B23" s="48">
        <v>20080</v>
      </c>
      <c r="C23" s="19" t="s">
        <v>14</v>
      </c>
      <c r="D23" s="166"/>
      <c r="E23" s="172"/>
      <c r="F23" s="186"/>
      <c r="G23" s="172"/>
      <c r="H23" s="172"/>
      <c r="I23" s="172"/>
      <c r="J23" s="43"/>
      <c r="K23" s="21"/>
      <c r="L23" s="97"/>
      <c r="M23" s="98"/>
      <c r="N23" s="99"/>
      <c r="O23" s="98"/>
      <c r="P23" s="100"/>
    </row>
    <row r="24" spans="1:17" s="1" customFormat="1" ht="15" customHeight="1" x14ac:dyDescent="0.25">
      <c r="A24" s="11">
        <v>7</v>
      </c>
      <c r="B24" s="48">
        <v>20460</v>
      </c>
      <c r="C24" s="19" t="s">
        <v>16</v>
      </c>
      <c r="D24" s="166"/>
      <c r="E24" s="172"/>
      <c r="F24" s="186"/>
      <c r="G24" s="172"/>
      <c r="H24" s="172"/>
      <c r="I24" s="172"/>
      <c r="J24" s="43"/>
      <c r="K24" s="21"/>
      <c r="L24" s="97"/>
      <c r="M24" s="98"/>
      <c r="N24" s="99"/>
      <c r="O24" s="98"/>
      <c r="P24" s="100"/>
    </row>
    <row r="25" spans="1:17" s="1" customFormat="1" ht="15" customHeight="1" x14ac:dyDescent="0.25">
      <c r="A25" s="11">
        <v>8</v>
      </c>
      <c r="B25" s="48">
        <v>20550</v>
      </c>
      <c r="C25" s="19" t="s">
        <v>17</v>
      </c>
      <c r="D25" s="166"/>
      <c r="E25" s="172"/>
      <c r="F25" s="186"/>
      <c r="G25" s="172"/>
      <c r="H25" s="172"/>
      <c r="I25" s="172"/>
      <c r="J25" s="43"/>
      <c r="K25" s="21"/>
      <c r="L25" s="97"/>
      <c r="M25" s="98"/>
      <c r="N25" s="99"/>
      <c r="O25" s="98"/>
      <c r="P25" s="100"/>
    </row>
    <row r="26" spans="1:17" s="1" customFormat="1" ht="15" customHeight="1" x14ac:dyDescent="0.25">
      <c r="A26" s="11">
        <v>9</v>
      </c>
      <c r="B26" s="48">
        <v>20630</v>
      </c>
      <c r="C26" s="19" t="s">
        <v>18</v>
      </c>
      <c r="D26" s="166"/>
      <c r="E26" s="173"/>
      <c r="F26" s="320"/>
      <c r="G26" s="173"/>
      <c r="H26" s="173"/>
      <c r="I26" s="173"/>
      <c r="J26" s="43"/>
      <c r="K26" s="21"/>
      <c r="L26" s="97"/>
      <c r="M26" s="98"/>
      <c r="N26" s="99"/>
      <c r="O26" s="98"/>
      <c r="P26" s="100"/>
    </row>
    <row r="27" spans="1:17" s="1" customFormat="1" ht="15" customHeight="1" x14ac:dyDescent="0.25">
      <c r="A27" s="11">
        <v>10</v>
      </c>
      <c r="B27" s="48">
        <v>20810</v>
      </c>
      <c r="C27" s="19" t="s">
        <v>19</v>
      </c>
      <c r="D27" s="166"/>
      <c r="E27" s="172"/>
      <c r="F27" s="186"/>
      <c r="G27" s="172"/>
      <c r="H27" s="172"/>
      <c r="I27" s="172"/>
      <c r="J27" s="43"/>
      <c r="K27" s="21"/>
      <c r="L27" s="97"/>
      <c r="M27" s="98"/>
      <c r="N27" s="99"/>
      <c r="O27" s="98"/>
      <c r="P27" s="100"/>
    </row>
    <row r="28" spans="1:17" s="1" customFormat="1" ht="15" customHeight="1" x14ac:dyDescent="0.25">
      <c r="A28" s="11">
        <v>11</v>
      </c>
      <c r="B28" s="48">
        <v>20900</v>
      </c>
      <c r="C28" s="19" t="s">
        <v>20</v>
      </c>
      <c r="D28" s="166"/>
      <c r="E28" s="172"/>
      <c r="F28" s="186"/>
      <c r="G28" s="172"/>
      <c r="H28" s="172"/>
      <c r="I28" s="172"/>
      <c r="J28" s="43"/>
      <c r="K28" s="21"/>
      <c r="L28" s="97"/>
      <c r="M28" s="98"/>
      <c r="N28" s="99"/>
      <c r="O28" s="98"/>
      <c r="P28" s="100"/>
    </row>
    <row r="29" spans="1:17" s="1" customFormat="1" ht="15" customHeight="1" thickBot="1" x14ac:dyDescent="0.3">
      <c r="A29" s="15">
        <v>12</v>
      </c>
      <c r="B29" s="50">
        <v>21350</v>
      </c>
      <c r="C29" s="22" t="s">
        <v>22</v>
      </c>
      <c r="D29" s="176"/>
      <c r="E29" s="174"/>
      <c r="F29" s="321"/>
      <c r="G29" s="174"/>
      <c r="H29" s="174"/>
      <c r="I29" s="174"/>
      <c r="J29" s="46"/>
      <c r="K29" s="21"/>
      <c r="L29" s="101"/>
      <c r="M29" s="102"/>
      <c r="N29" s="103"/>
      <c r="O29" s="102"/>
      <c r="P29" s="104"/>
    </row>
    <row r="30" spans="1:17" s="1" customFormat="1" ht="15" customHeight="1" thickBot="1" x14ac:dyDescent="0.3">
      <c r="A30" s="35"/>
      <c r="B30" s="51"/>
      <c r="C30" s="37" t="s">
        <v>103</v>
      </c>
      <c r="D30" s="36">
        <f>SUM(D31:D47)</f>
        <v>0</v>
      </c>
      <c r="E30" s="303">
        <v>0</v>
      </c>
      <c r="F30" s="318">
        <v>0</v>
      </c>
      <c r="G30" s="38">
        <v>0</v>
      </c>
      <c r="H30" s="38">
        <v>0</v>
      </c>
      <c r="I30" s="38">
        <v>0</v>
      </c>
      <c r="J30" s="39">
        <v>0</v>
      </c>
      <c r="K30" s="21"/>
      <c r="L30" s="339">
        <f>D30</f>
        <v>0</v>
      </c>
      <c r="M30" s="340">
        <f>SUM(M31:M47)</f>
        <v>0</v>
      </c>
      <c r="N30" s="347">
        <f t="shared" si="0"/>
        <v>0</v>
      </c>
      <c r="O30" s="340">
        <f>SUM(O31:O47)</f>
        <v>0</v>
      </c>
      <c r="P30" s="346">
        <f>E30</f>
        <v>0</v>
      </c>
    </row>
    <row r="31" spans="1:17" s="1" customFormat="1" ht="15" customHeight="1" x14ac:dyDescent="0.25">
      <c r="A31" s="10">
        <v>1</v>
      </c>
      <c r="B31" s="49">
        <v>30070</v>
      </c>
      <c r="C31" s="13" t="s">
        <v>24</v>
      </c>
      <c r="D31" s="177"/>
      <c r="E31" s="326"/>
      <c r="F31" s="322"/>
      <c r="G31" s="75"/>
      <c r="H31" s="75"/>
      <c r="I31" s="75"/>
      <c r="J31" s="42"/>
      <c r="K31" s="7"/>
      <c r="L31" s="93"/>
      <c r="M31" s="94"/>
      <c r="N31" s="95"/>
      <c r="O31" s="94"/>
      <c r="P31" s="96"/>
    </row>
    <row r="32" spans="1:17" s="1" customFormat="1" ht="15" customHeight="1" x14ac:dyDescent="0.25">
      <c r="A32" s="11">
        <v>2</v>
      </c>
      <c r="B32" s="48">
        <v>30480</v>
      </c>
      <c r="C32" s="19" t="s">
        <v>111</v>
      </c>
      <c r="D32" s="166"/>
      <c r="E32" s="327"/>
      <c r="F32" s="323"/>
      <c r="G32" s="70"/>
      <c r="H32" s="70"/>
      <c r="I32" s="70"/>
      <c r="J32" s="43"/>
      <c r="K32" s="7"/>
      <c r="L32" s="97"/>
      <c r="M32" s="98"/>
      <c r="N32" s="99"/>
      <c r="O32" s="98"/>
      <c r="P32" s="100"/>
    </row>
    <row r="33" spans="1:16" s="1" customFormat="1" ht="15" customHeight="1" x14ac:dyDescent="0.25">
      <c r="A33" s="11">
        <v>3</v>
      </c>
      <c r="B33" s="50">
        <v>30460</v>
      </c>
      <c r="C33" s="22" t="s">
        <v>29</v>
      </c>
      <c r="D33" s="166"/>
      <c r="E33" s="327"/>
      <c r="F33" s="323"/>
      <c r="G33" s="70"/>
      <c r="H33" s="70"/>
      <c r="I33" s="70"/>
      <c r="J33" s="46"/>
      <c r="K33" s="7"/>
      <c r="L33" s="97"/>
      <c r="M33" s="98"/>
      <c r="N33" s="99"/>
      <c r="O33" s="98"/>
      <c r="P33" s="100"/>
    </row>
    <row r="34" spans="1:16" s="1" customFormat="1" ht="15" customHeight="1" x14ac:dyDescent="0.25">
      <c r="A34" s="11">
        <v>4</v>
      </c>
      <c r="B34" s="48">
        <v>30030</v>
      </c>
      <c r="C34" s="19" t="s">
        <v>23</v>
      </c>
      <c r="D34" s="177"/>
      <c r="E34" s="70"/>
      <c r="F34" s="70"/>
      <c r="G34" s="70"/>
      <c r="H34" s="70"/>
      <c r="I34" s="70"/>
      <c r="J34" s="43"/>
      <c r="K34" s="7"/>
      <c r="L34" s="97"/>
      <c r="M34" s="98"/>
      <c r="N34" s="99"/>
      <c r="O34" s="98"/>
      <c r="P34" s="100"/>
    </row>
    <row r="35" spans="1:16" s="1" customFormat="1" ht="15" customHeight="1" x14ac:dyDescent="0.25">
      <c r="A35" s="11">
        <v>5</v>
      </c>
      <c r="B35" s="48">
        <v>31000</v>
      </c>
      <c r="C35" s="19" t="s">
        <v>37</v>
      </c>
      <c r="D35" s="166"/>
      <c r="E35" s="70"/>
      <c r="F35" s="70"/>
      <c r="G35" s="70"/>
      <c r="H35" s="70"/>
      <c r="I35" s="70"/>
      <c r="J35" s="43"/>
      <c r="K35" s="7"/>
      <c r="L35" s="97"/>
      <c r="M35" s="98"/>
      <c r="N35" s="99"/>
      <c r="O35" s="98"/>
      <c r="P35" s="100"/>
    </row>
    <row r="36" spans="1:16" s="1" customFormat="1" ht="15" customHeight="1" x14ac:dyDescent="0.25">
      <c r="A36" s="11">
        <v>6</v>
      </c>
      <c r="B36" s="48">
        <v>30130</v>
      </c>
      <c r="C36" s="19" t="s">
        <v>25</v>
      </c>
      <c r="D36" s="160"/>
      <c r="E36" s="70"/>
      <c r="F36" s="70"/>
      <c r="G36" s="70"/>
      <c r="H36" s="70"/>
      <c r="I36" s="70"/>
      <c r="J36" s="43"/>
      <c r="K36" s="7"/>
      <c r="L36" s="185"/>
      <c r="M36" s="111"/>
      <c r="N36" s="191"/>
      <c r="O36" s="111"/>
      <c r="P36" s="192"/>
    </row>
    <row r="37" spans="1:16" s="1" customFormat="1" ht="15" customHeight="1" x14ac:dyDescent="0.25">
      <c r="A37" s="11">
        <v>7</v>
      </c>
      <c r="B37" s="48">
        <v>30160</v>
      </c>
      <c r="C37" s="19" t="s">
        <v>26</v>
      </c>
      <c r="D37" s="166"/>
      <c r="E37" s="70"/>
      <c r="F37" s="70"/>
      <c r="G37" s="70"/>
      <c r="H37" s="70"/>
      <c r="I37" s="70"/>
      <c r="J37" s="43"/>
      <c r="K37" s="7"/>
      <c r="L37" s="97"/>
      <c r="M37" s="98"/>
      <c r="N37" s="99"/>
      <c r="O37" s="98"/>
      <c r="P37" s="100"/>
    </row>
    <row r="38" spans="1:16" s="1" customFormat="1" ht="15" customHeight="1" x14ac:dyDescent="0.25">
      <c r="A38" s="11">
        <v>8</v>
      </c>
      <c r="B38" s="48">
        <v>30310</v>
      </c>
      <c r="C38" s="19" t="s">
        <v>27</v>
      </c>
      <c r="D38" s="160"/>
      <c r="E38" s="70"/>
      <c r="F38" s="70"/>
      <c r="G38" s="70"/>
      <c r="H38" s="70"/>
      <c r="I38" s="70"/>
      <c r="J38" s="43"/>
      <c r="K38" s="7"/>
      <c r="L38" s="97"/>
      <c r="M38" s="98"/>
      <c r="N38" s="99"/>
      <c r="O38" s="98"/>
      <c r="P38" s="100"/>
    </row>
    <row r="39" spans="1:16" s="1" customFormat="1" ht="15" customHeight="1" x14ac:dyDescent="0.25">
      <c r="A39" s="11">
        <v>9</v>
      </c>
      <c r="B39" s="48">
        <v>30440</v>
      </c>
      <c r="C39" s="19" t="s">
        <v>28</v>
      </c>
      <c r="D39" s="166"/>
      <c r="E39" s="70"/>
      <c r="F39" s="70"/>
      <c r="G39" s="70"/>
      <c r="H39" s="70"/>
      <c r="I39" s="70"/>
      <c r="J39" s="43"/>
      <c r="K39" s="7"/>
      <c r="L39" s="97"/>
      <c r="M39" s="98"/>
      <c r="N39" s="99"/>
      <c r="O39" s="98"/>
      <c r="P39" s="100"/>
    </row>
    <row r="40" spans="1:16" s="1" customFormat="1" ht="15" customHeight="1" x14ac:dyDescent="0.25">
      <c r="A40" s="11">
        <v>10</v>
      </c>
      <c r="B40" s="48">
        <v>30500</v>
      </c>
      <c r="C40" s="19" t="s">
        <v>30</v>
      </c>
      <c r="D40" s="166"/>
      <c r="E40" s="70"/>
      <c r="F40" s="70"/>
      <c r="G40" s="70"/>
      <c r="H40" s="70"/>
      <c r="I40" s="70"/>
      <c r="J40" s="43"/>
      <c r="K40" s="7"/>
      <c r="L40" s="97"/>
      <c r="M40" s="98"/>
      <c r="N40" s="99"/>
      <c r="O40" s="98"/>
      <c r="P40" s="100"/>
    </row>
    <row r="41" spans="1:16" s="1" customFormat="1" ht="15" customHeight="1" x14ac:dyDescent="0.25">
      <c r="A41" s="11">
        <v>11</v>
      </c>
      <c r="B41" s="48">
        <v>30530</v>
      </c>
      <c r="C41" s="19" t="s">
        <v>31</v>
      </c>
      <c r="D41" s="166"/>
      <c r="E41" s="70"/>
      <c r="F41" s="70"/>
      <c r="G41" s="70"/>
      <c r="H41" s="70"/>
      <c r="I41" s="70"/>
      <c r="J41" s="43"/>
      <c r="K41" s="7"/>
      <c r="L41" s="97"/>
      <c r="M41" s="98"/>
      <c r="N41" s="99"/>
      <c r="O41" s="111"/>
      <c r="P41" s="100"/>
    </row>
    <row r="42" spans="1:16" s="1" customFormat="1" ht="15" customHeight="1" x14ac:dyDescent="0.25">
      <c r="A42" s="11">
        <v>12</v>
      </c>
      <c r="B42" s="48">
        <v>30640</v>
      </c>
      <c r="C42" s="19" t="s">
        <v>32</v>
      </c>
      <c r="D42" s="166"/>
      <c r="E42" s="70"/>
      <c r="F42" s="70"/>
      <c r="G42" s="70"/>
      <c r="H42" s="70"/>
      <c r="I42" s="70"/>
      <c r="J42" s="43"/>
      <c r="K42" s="7"/>
      <c r="L42" s="97"/>
      <c r="M42" s="98"/>
      <c r="N42" s="99"/>
      <c r="O42" s="98"/>
      <c r="P42" s="100"/>
    </row>
    <row r="43" spans="1:16" s="1" customFormat="1" ht="15" customHeight="1" x14ac:dyDescent="0.25">
      <c r="A43" s="11">
        <v>13</v>
      </c>
      <c r="B43" s="48">
        <v>30650</v>
      </c>
      <c r="C43" s="19" t="s">
        <v>33</v>
      </c>
      <c r="D43" s="166"/>
      <c r="E43" s="70"/>
      <c r="F43" s="70"/>
      <c r="G43" s="70"/>
      <c r="H43" s="70"/>
      <c r="I43" s="70"/>
      <c r="J43" s="43"/>
      <c r="K43" s="7"/>
      <c r="L43" s="97"/>
      <c r="M43" s="98"/>
      <c r="N43" s="99"/>
      <c r="O43" s="98"/>
      <c r="P43" s="100"/>
    </row>
    <row r="44" spans="1:16" s="1" customFormat="1" ht="15" customHeight="1" x14ac:dyDescent="0.25">
      <c r="A44" s="11">
        <v>14</v>
      </c>
      <c r="B44" s="48">
        <v>30790</v>
      </c>
      <c r="C44" s="19" t="s">
        <v>34</v>
      </c>
      <c r="D44" s="166"/>
      <c r="E44" s="70"/>
      <c r="F44" s="70"/>
      <c r="G44" s="70"/>
      <c r="H44" s="70"/>
      <c r="I44" s="70"/>
      <c r="J44" s="43"/>
      <c r="K44" s="7"/>
      <c r="L44" s="97"/>
      <c r="M44" s="98"/>
      <c r="N44" s="99"/>
      <c r="O44" s="98"/>
      <c r="P44" s="100"/>
    </row>
    <row r="45" spans="1:16" s="1" customFormat="1" ht="15" customHeight="1" x14ac:dyDescent="0.25">
      <c r="A45" s="11">
        <v>15</v>
      </c>
      <c r="B45" s="48">
        <v>30890</v>
      </c>
      <c r="C45" s="19" t="s">
        <v>35</v>
      </c>
      <c r="D45" s="166"/>
      <c r="E45" s="70"/>
      <c r="F45" s="70"/>
      <c r="G45" s="70"/>
      <c r="H45" s="70"/>
      <c r="I45" s="70"/>
      <c r="J45" s="43"/>
      <c r="K45" s="7"/>
      <c r="L45" s="97"/>
      <c r="M45" s="98"/>
      <c r="N45" s="99"/>
      <c r="O45" s="98"/>
      <c r="P45" s="100"/>
    </row>
    <row r="46" spans="1:16" s="1" customFormat="1" ht="15" customHeight="1" x14ac:dyDescent="0.25">
      <c r="A46" s="11">
        <v>16</v>
      </c>
      <c r="B46" s="48">
        <v>30940</v>
      </c>
      <c r="C46" s="19" t="s">
        <v>36</v>
      </c>
      <c r="D46" s="166"/>
      <c r="E46" s="70"/>
      <c r="F46" s="70"/>
      <c r="G46" s="70"/>
      <c r="H46" s="70"/>
      <c r="I46" s="70"/>
      <c r="J46" s="43"/>
      <c r="K46" s="7"/>
      <c r="L46" s="97"/>
      <c r="M46" s="98"/>
      <c r="N46" s="99"/>
      <c r="O46" s="98"/>
      <c r="P46" s="100"/>
    </row>
    <row r="47" spans="1:16" s="1" customFormat="1" ht="15" customHeight="1" thickBot="1" x14ac:dyDescent="0.3">
      <c r="A47" s="11">
        <v>17</v>
      </c>
      <c r="B47" s="52">
        <v>31480</v>
      </c>
      <c r="C47" s="20" t="s">
        <v>38</v>
      </c>
      <c r="D47" s="161"/>
      <c r="E47" s="73"/>
      <c r="F47" s="73"/>
      <c r="G47" s="73"/>
      <c r="H47" s="73"/>
      <c r="I47" s="74"/>
      <c r="J47" s="45"/>
      <c r="K47" s="7"/>
      <c r="L47" s="101"/>
      <c r="M47" s="102"/>
      <c r="N47" s="103"/>
      <c r="O47" s="102"/>
      <c r="P47" s="104"/>
    </row>
    <row r="48" spans="1:16" s="1" customFormat="1" ht="15" customHeight="1" thickBot="1" x14ac:dyDescent="0.3">
      <c r="A48" s="35"/>
      <c r="B48" s="51"/>
      <c r="C48" s="37" t="s">
        <v>104</v>
      </c>
      <c r="D48" s="36">
        <f>SUM(D49:D67)</f>
        <v>0</v>
      </c>
      <c r="E48" s="82">
        <v>0</v>
      </c>
      <c r="F48" s="82">
        <v>0</v>
      </c>
      <c r="G48" s="82">
        <v>0</v>
      </c>
      <c r="H48" s="82">
        <v>0</v>
      </c>
      <c r="I48" s="82">
        <v>0</v>
      </c>
      <c r="J48" s="41">
        <v>0</v>
      </c>
      <c r="K48" s="21"/>
      <c r="L48" s="339">
        <f>D48</f>
        <v>0</v>
      </c>
      <c r="M48" s="340">
        <f>SUM(M49:M67)</f>
        <v>0</v>
      </c>
      <c r="N48" s="347">
        <f t="shared" si="0"/>
        <v>0</v>
      </c>
      <c r="O48" s="340">
        <f>SUM(O49:O67)</f>
        <v>0</v>
      </c>
      <c r="P48" s="346">
        <f>E48</f>
        <v>0</v>
      </c>
    </row>
    <row r="49" spans="1:16" s="1" customFormat="1" ht="15" customHeight="1" x14ac:dyDescent="0.25">
      <c r="A49" s="59">
        <v>1</v>
      </c>
      <c r="B49" s="49">
        <v>40010</v>
      </c>
      <c r="C49" s="13" t="s">
        <v>39</v>
      </c>
      <c r="D49" s="177"/>
      <c r="E49" s="75"/>
      <c r="F49" s="75"/>
      <c r="G49" s="75"/>
      <c r="H49" s="75"/>
      <c r="I49" s="75"/>
      <c r="J49" s="42"/>
      <c r="K49" s="21"/>
      <c r="L49" s="93"/>
      <c r="M49" s="94"/>
      <c r="N49" s="95"/>
      <c r="O49" s="94"/>
      <c r="P49" s="96"/>
    </row>
    <row r="50" spans="1:16" s="1" customFormat="1" ht="15" customHeight="1" x14ac:dyDescent="0.25">
      <c r="A50" s="23">
        <v>2</v>
      </c>
      <c r="B50" s="48">
        <v>40030</v>
      </c>
      <c r="C50" s="19" t="s">
        <v>41</v>
      </c>
      <c r="D50" s="166"/>
      <c r="E50" s="70"/>
      <c r="F50" s="70"/>
      <c r="G50" s="70"/>
      <c r="H50" s="70"/>
      <c r="I50" s="70"/>
      <c r="J50" s="43"/>
      <c r="K50" s="21"/>
      <c r="L50" s="97"/>
      <c r="M50" s="98"/>
      <c r="N50" s="99"/>
      <c r="O50" s="98"/>
      <c r="P50" s="100"/>
    </row>
    <row r="51" spans="1:16" s="1" customFormat="1" ht="15" customHeight="1" x14ac:dyDescent="0.25">
      <c r="A51" s="23">
        <v>3</v>
      </c>
      <c r="B51" s="48">
        <v>40410</v>
      </c>
      <c r="C51" s="19" t="s">
        <v>48</v>
      </c>
      <c r="D51" s="166"/>
      <c r="E51" s="70"/>
      <c r="F51" s="70"/>
      <c r="G51" s="70"/>
      <c r="H51" s="70"/>
      <c r="I51" s="70"/>
      <c r="J51" s="43"/>
      <c r="K51" s="21"/>
      <c r="L51" s="97"/>
      <c r="M51" s="98"/>
      <c r="N51" s="99"/>
      <c r="O51" s="98"/>
      <c r="P51" s="100"/>
    </row>
    <row r="52" spans="1:16" s="1" customFormat="1" ht="15" customHeight="1" x14ac:dyDescent="0.25">
      <c r="A52" s="23">
        <v>4</v>
      </c>
      <c r="B52" s="48">
        <v>40011</v>
      </c>
      <c r="C52" s="19" t="s">
        <v>40</v>
      </c>
      <c r="D52" s="166"/>
      <c r="E52" s="70"/>
      <c r="F52" s="70"/>
      <c r="G52" s="70"/>
      <c r="H52" s="70"/>
      <c r="I52" s="70"/>
      <c r="J52" s="43"/>
      <c r="K52" s="21"/>
      <c r="L52" s="97"/>
      <c r="M52" s="98"/>
      <c r="N52" s="99"/>
      <c r="O52" s="98"/>
      <c r="P52" s="100"/>
    </row>
    <row r="53" spans="1:16" s="1" customFormat="1" ht="15" customHeight="1" x14ac:dyDescent="0.25">
      <c r="A53" s="23">
        <v>5</v>
      </c>
      <c r="B53" s="48">
        <v>40080</v>
      </c>
      <c r="C53" s="19" t="s">
        <v>96</v>
      </c>
      <c r="D53" s="166"/>
      <c r="E53" s="70"/>
      <c r="F53" s="70"/>
      <c r="G53" s="70"/>
      <c r="H53" s="70"/>
      <c r="I53" s="70"/>
      <c r="J53" s="43"/>
      <c r="K53" s="21"/>
      <c r="L53" s="97"/>
      <c r="M53" s="98"/>
      <c r="N53" s="99"/>
      <c r="O53" s="98"/>
      <c r="P53" s="100"/>
    </row>
    <row r="54" spans="1:16" s="1" customFormat="1" ht="15" customHeight="1" x14ac:dyDescent="0.25">
      <c r="A54" s="23">
        <v>6</v>
      </c>
      <c r="B54" s="48">
        <v>40100</v>
      </c>
      <c r="C54" s="19" t="s">
        <v>42</v>
      </c>
      <c r="D54" s="166"/>
      <c r="E54" s="70"/>
      <c r="F54" s="70"/>
      <c r="G54" s="70"/>
      <c r="H54" s="70"/>
      <c r="I54" s="70"/>
      <c r="J54" s="43"/>
      <c r="K54" s="21"/>
      <c r="L54" s="97"/>
      <c r="M54" s="98"/>
      <c r="N54" s="99"/>
      <c r="O54" s="98"/>
      <c r="P54" s="100"/>
    </row>
    <row r="55" spans="1:16" s="1" customFormat="1" ht="15" customHeight="1" x14ac:dyDescent="0.25">
      <c r="A55" s="23">
        <v>7</v>
      </c>
      <c r="B55" s="48">
        <v>40020</v>
      </c>
      <c r="C55" s="19" t="s">
        <v>110</v>
      </c>
      <c r="D55" s="166"/>
      <c r="E55" s="70"/>
      <c r="F55" s="70"/>
      <c r="G55" s="70"/>
      <c r="H55" s="70"/>
      <c r="I55" s="70"/>
      <c r="J55" s="43"/>
      <c r="K55" s="21"/>
      <c r="L55" s="97"/>
      <c r="M55" s="98"/>
      <c r="N55" s="99"/>
      <c r="O55" s="98"/>
      <c r="P55" s="100"/>
    </row>
    <row r="56" spans="1:16" s="1" customFormat="1" ht="15" customHeight="1" x14ac:dyDescent="0.25">
      <c r="A56" s="23">
        <v>8</v>
      </c>
      <c r="B56" s="48">
        <v>40031</v>
      </c>
      <c r="C56" s="19" t="s">
        <v>113</v>
      </c>
      <c r="D56" s="166"/>
      <c r="E56" s="70"/>
      <c r="F56" s="70"/>
      <c r="G56" s="70"/>
      <c r="H56" s="70"/>
      <c r="I56" s="70"/>
      <c r="J56" s="43"/>
      <c r="K56" s="21"/>
      <c r="L56" s="97"/>
      <c r="M56" s="98"/>
      <c r="N56" s="99"/>
      <c r="O56" s="98"/>
      <c r="P56" s="100"/>
    </row>
    <row r="57" spans="1:16" s="1" customFormat="1" ht="15" customHeight="1" x14ac:dyDescent="0.25">
      <c r="A57" s="23">
        <v>9</v>
      </c>
      <c r="B57" s="48">
        <v>40210</v>
      </c>
      <c r="C57" s="19" t="s">
        <v>44</v>
      </c>
      <c r="D57" s="162"/>
      <c r="E57" s="70"/>
      <c r="F57" s="70"/>
      <c r="G57" s="70"/>
      <c r="H57" s="70"/>
      <c r="I57" s="70"/>
      <c r="J57" s="43"/>
      <c r="K57" s="21"/>
      <c r="L57" s="97"/>
      <c r="M57" s="98"/>
      <c r="N57" s="99"/>
      <c r="O57" s="111"/>
      <c r="P57" s="100"/>
    </row>
    <row r="58" spans="1:16" s="1" customFormat="1" ht="15" customHeight="1" x14ac:dyDescent="0.25">
      <c r="A58" s="23">
        <v>10</v>
      </c>
      <c r="B58" s="48">
        <v>40300</v>
      </c>
      <c r="C58" s="19" t="s">
        <v>45</v>
      </c>
      <c r="D58" s="166"/>
      <c r="E58" s="70"/>
      <c r="F58" s="70"/>
      <c r="G58" s="70"/>
      <c r="H58" s="70"/>
      <c r="I58" s="70"/>
      <c r="J58" s="43"/>
      <c r="K58" s="21"/>
      <c r="L58" s="97"/>
      <c r="M58" s="98"/>
      <c r="N58" s="99"/>
      <c r="O58" s="98"/>
      <c r="P58" s="100"/>
    </row>
    <row r="59" spans="1:16" s="1" customFormat="1" ht="15" customHeight="1" x14ac:dyDescent="0.25">
      <c r="A59" s="23">
        <v>11</v>
      </c>
      <c r="B59" s="48">
        <v>40360</v>
      </c>
      <c r="C59" s="19" t="s">
        <v>46</v>
      </c>
      <c r="D59" s="166"/>
      <c r="E59" s="70"/>
      <c r="F59" s="70"/>
      <c r="G59" s="70"/>
      <c r="H59" s="70"/>
      <c r="I59" s="70"/>
      <c r="J59" s="43"/>
      <c r="K59" s="21"/>
      <c r="L59" s="97"/>
      <c r="M59" s="98"/>
      <c r="N59" s="99"/>
      <c r="O59" s="98"/>
      <c r="P59" s="100"/>
    </row>
    <row r="60" spans="1:16" s="1" customFormat="1" ht="15" customHeight="1" x14ac:dyDescent="0.25">
      <c r="A60" s="23">
        <v>12</v>
      </c>
      <c r="B60" s="48">
        <v>40390</v>
      </c>
      <c r="C60" s="19" t="s">
        <v>47</v>
      </c>
      <c r="D60" s="166"/>
      <c r="E60" s="70"/>
      <c r="F60" s="70"/>
      <c r="G60" s="70"/>
      <c r="H60" s="70"/>
      <c r="I60" s="70"/>
      <c r="J60" s="43"/>
      <c r="K60" s="21"/>
      <c r="L60" s="97"/>
      <c r="M60" s="98"/>
      <c r="N60" s="99"/>
      <c r="O60" s="98"/>
      <c r="P60" s="100"/>
    </row>
    <row r="61" spans="1:16" s="1" customFormat="1" ht="15" customHeight="1" x14ac:dyDescent="0.25">
      <c r="A61" s="23">
        <v>13</v>
      </c>
      <c r="B61" s="48">
        <v>40720</v>
      </c>
      <c r="C61" s="19" t="s">
        <v>109</v>
      </c>
      <c r="D61" s="166"/>
      <c r="E61" s="70"/>
      <c r="F61" s="70"/>
      <c r="G61" s="70"/>
      <c r="H61" s="70"/>
      <c r="I61" s="70"/>
      <c r="J61" s="43"/>
      <c r="K61" s="21"/>
      <c r="L61" s="97"/>
      <c r="M61" s="98"/>
      <c r="N61" s="99"/>
      <c r="O61" s="98"/>
      <c r="P61" s="100"/>
    </row>
    <row r="62" spans="1:16" s="1" customFormat="1" ht="15" customHeight="1" x14ac:dyDescent="0.25">
      <c r="A62" s="23">
        <v>14</v>
      </c>
      <c r="B62" s="48">
        <v>40730</v>
      </c>
      <c r="C62" s="19" t="s">
        <v>49</v>
      </c>
      <c r="D62" s="162"/>
      <c r="E62" s="70"/>
      <c r="F62" s="70"/>
      <c r="G62" s="70"/>
      <c r="H62" s="70"/>
      <c r="I62" s="70"/>
      <c r="J62" s="43"/>
      <c r="K62" s="21"/>
      <c r="L62" s="97"/>
      <c r="M62" s="98"/>
      <c r="N62" s="99"/>
      <c r="O62" s="98"/>
      <c r="P62" s="100"/>
    </row>
    <row r="63" spans="1:16" s="1" customFormat="1" ht="15" customHeight="1" x14ac:dyDescent="0.25">
      <c r="A63" s="23">
        <v>15</v>
      </c>
      <c r="B63" s="48">
        <v>40820</v>
      </c>
      <c r="C63" s="19" t="s">
        <v>50</v>
      </c>
      <c r="D63" s="166"/>
      <c r="E63" s="70"/>
      <c r="F63" s="70"/>
      <c r="G63" s="70"/>
      <c r="H63" s="70"/>
      <c r="I63" s="70"/>
      <c r="J63" s="43"/>
      <c r="K63" s="21"/>
      <c r="L63" s="97"/>
      <c r="M63" s="98"/>
      <c r="N63" s="99"/>
      <c r="O63" s="98"/>
      <c r="P63" s="100"/>
    </row>
    <row r="64" spans="1:16" s="1" customFormat="1" ht="15" customHeight="1" x14ac:dyDescent="0.25">
      <c r="A64" s="23">
        <v>16</v>
      </c>
      <c r="B64" s="48">
        <v>40840</v>
      </c>
      <c r="C64" s="19" t="s">
        <v>51</v>
      </c>
      <c r="D64" s="166"/>
      <c r="E64" s="70"/>
      <c r="F64" s="70"/>
      <c r="G64" s="70"/>
      <c r="H64" s="70"/>
      <c r="I64" s="70"/>
      <c r="J64" s="43"/>
      <c r="K64" s="21"/>
      <c r="L64" s="97"/>
      <c r="M64" s="98"/>
      <c r="N64" s="99"/>
      <c r="O64" s="98"/>
      <c r="P64" s="100"/>
    </row>
    <row r="65" spans="1:16" s="1" customFormat="1" ht="15" customHeight="1" x14ac:dyDescent="0.25">
      <c r="A65" s="23">
        <v>17</v>
      </c>
      <c r="B65" s="48">
        <v>40950</v>
      </c>
      <c r="C65" s="19" t="s">
        <v>52</v>
      </c>
      <c r="D65" s="166"/>
      <c r="E65" s="70"/>
      <c r="F65" s="70"/>
      <c r="G65" s="70"/>
      <c r="H65" s="70"/>
      <c r="I65" s="70"/>
      <c r="J65" s="43"/>
      <c r="K65" s="21"/>
      <c r="L65" s="97"/>
      <c r="M65" s="98"/>
      <c r="N65" s="99"/>
      <c r="O65" s="112"/>
      <c r="P65" s="100"/>
    </row>
    <row r="66" spans="1:16" s="1" customFormat="1" ht="15" customHeight="1" x14ac:dyDescent="0.25">
      <c r="A66" s="23">
        <v>18</v>
      </c>
      <c r="B66" s="50">
        <v>40990</v>
      </c>
      <c r="C66" s="22" t="s">
        <v>53</v>
      </c>
      <c r="D66" s="166"/>
      <c r="E66" s="70"/>
      <c r="F66" s="70"/>
      <c r="G66" s="70"/>
      <c r="H66" s="70"/>
      <c r="I66" s="70"/>
      <c r="J66" s="46"/>
      <c r="K66" s="21"/>
      <c r="L66" s="97"/>
      <c r="M66" s="98"/>
      <c r="N66" s="99"/>
      <c r="O66" s="98"/>
      <c r="P66" s="100"/>
    </row>
    <row r="67" spans="1:16" s="1" customFormat="1" ht="15" customHeight="1" thickBot="1" x14ac:dyDescent="0.3">
      <c r="A67" s="24">
        <v>19</v>
      </c>
      <c r="B67" s="48">
        <v>40133</v>
      </c>
      <c r="C67" s="19" t="s">
        <v>43</v>
      </c>
      <c r="D67" s="166"/>
      <c r="E67" s="73"/>
      <c r="F67" s="73"/>
      <c r="G67" s="73"/>
      <c r="H67" s="73"/>
      <c r="I67" s="74"/>
      <c r="J67" s="43"/>
      <c r="K67" s="21"/>
      <c r="L67" s="101"/>
      <c r="M67" s="102"/>
      <c r="N67" s="103"/>
      <c r="O67" s="102"/>
      <c r="P67" s="104"/>
    </row>
    <row r="68" spans="1:16" s="1" customFormat="1" ht="15" customHeight="1" thickBot="1" x14ac:dyDescent="0.3">
      <c r="A68" s="35"/>
      <c r="B68" s="51"/>
      <c r="C68" s="37" t="s">
        <v>105</v>
      </c>
      <c r="D68" s="36">
        <f>SUM(D69:D82)</f>
        <v>0</v>
      </c>
      <c r="E68" s="38">
        <v>0</v>
      </c>
      <c r="F68" s="38">
        <v>0</v>
      </c>
      <c r="G68" s="38">
        <v>0</v>
      </c>
      <c r="H68" s="38">
        <v>0</v>
      </c>
      <c r="I68" s="38">
        <v>0</v>
      </c>
      <c r="J68" s="39">
        <v>0</v>
      </c>
      <c r="K68" s="21"/>
      <c r="L68" s="339">
        <f>D68</f>
        <v>0</v>
      </c>
      <c r="M68" s="340">
        <f>SUM(M69:M82)</f>
        <v>0</v>
      </c>
      <c r="N68" s="347">
        <f t="shared" si="0"/>
        <v>0</v>
      </c>
      <c r="O68" s="340">
        <f>SUM(O69:O82)</f>
        <v>0</v>
      </c>
      <c r="P68" s="346">
        <f>E68</f>
        <v>0</v>
      </c>
    </row>
    <row r="69" spans="1:16" s="1" customFormat="1" ht="15" customHeight="1" x14ac:dyDescent="0.25">
      <c r="A69" s="16">
        <v>1</v>
      </c>
      <c r="B69" s="48">
        <v>50040</v>
      </c>
      <c r="C69" s="19" t="s">
        <v>54</v>
      </c>
      <c r="D69" s="166"/>
      <c r="E69" s="75"/>
      <c r="F69" s="75"/>
      <c r="G69" s="75"/>
      <c r="H69" s="75"/>
      <c r="I69" s="75"/>
      <c r="J69" s="43"/>
      <c r="K69" s="21"/>
      <c r="L69" s="93"/>
      <c r="M69" s="94"/>
      <c r="N69" s="95"/>
      <c r="O69" s="94"/>
      <c r="P69" s="96"/>
    </row>
    <row r="70" spans="1:16" s="1" customFormat="1" ht="15" customHeight="1" x14ac:dyDescent="0.25">
      <c r="A70" s="11">
        <v>2</v>
      </c>
      <c r="B70" s="48">
        <v>50003</v>
      </c>
      <c r="C70" s="19" t="s">
        <v>97</v>
      </c>
      <c r="D70" s="166"/>
      <c r="E70" s="70"/>
      <c r="F70" s="70"/>
      <c r="G70" s="70"/>
      <c r="H70" s="70"/>
      <c r="I70" s="70"/>
      <c r="J70" s="43"/>
      <c r="K70" s="21"/>
      <c r="L70" s="97"/>
      <c r="M70" s="98"/>
      <c r="N70" s="99"/>
      <c r="O70" s="98"/>
      <c r="P70" s="100"/>
    </row>
    <row r="71" spans="1:16" s="1" customFormat="1" ht="15" customHeight="1" x14ac:dyDescent="0.25">
      <c r="A71" s="11">
        <v>3</v>
      </c>
      <c r="B71" s="48">
        <v>50060</v>
      </c>
      <c r="C71" s="19" t="s">
        <v>56</v>
      </c>
      <c r="D71" s="166"/>
      <c r="E71" s="70"/>
      <c r="F71" s="70"/>
      <c r="G71" s="70"/>
      <c r="H71" s="70"/>
      <c r="I71" s="70"/>
      <c r="J71" s="43"/>
      <c r="K71" s="21"/>
      <c r="L71" s="97"/>
      <c r="M71" s="98"/>
      <c r="N71" s="99"/>
      <c r="O71" s="98"/>
      <c r="P71" s="100"/>
    </row>
    <row r="72" spans="1:16" s="1" customFormat="1" ht="15" customHeight="1" x14ac:dyDescent="0.25">
      <c r="A72" s="11">
        <v>4</v>
      </c>
      <c r="B72" s="54">
        <v>50170</v>
      </c>
      <c r="C72" s="19" t="s">
        <v>57</v>
      </c>
      <c r="D72" s="166"/>
      <c r="E72" s="70"/>
      <c r="F72" s="70"/>
      <c r="G72" s="70"/>
      <c r="H72" s="70"/>
      <c r="I72" s="70"/>
      <c r="J72" s="43"/>
      <c r="K72" s="21"/>
      <c r="L72" s="97"/>
      <c r="M72" s="98"/>
      <c r="N72" s="99"/>
      <c r="O72" s="111"/>
      <c r="P72" s="100"/>
    </row>
    <row r="73" spans="1:16" s="1" customFormat="1" ht="15" customHeight="1" x14ac:dyDescent="0.25">
      <c r="A73" s="11">
        <v>5</v>
      </c>
      <c r="B73" s="48">
        <v>50230</v>
      </c>
      <c r="C73" s="19" t="s">
        <v>58</v>
      </c>
      <c r="D73" s="166"/>
      <c r="E73" s="70"/>
      <c r="F73" s="70"/>
      <c r="G73" s="70"/>
      <c r="H73" s="70"/>
      <c r="I73" s="70"/>
      <c r="J73" s="43"/>
      <c r="K73" s="21"/>
      <c r="L73" s="97"/>
      <c r="M73" s="98"/>
      <c r="N73" s="99"/>
      <c r="O73" s="98"/>
      <c r="P73" s="100"/>
    </row>
    <row r="74" spans="1:16" s="1" customFormat="1" ht="15" customHeight="1" x14ac:dyDescent="0.25">
      <c r="A74" s="11">
        <v>6</v>
      </c>
      <c r="B74" s="48">
        <v>50340</v>
      </c>
      <c r="C74" s="19" t="s">
        <v>59</v>
      </c>
      <c r="D74" s="166"/>
      <c r="E74" s="70"/>
      <c r="F74" s="70"/>
      <c r="G74" s="70"/>
      <c r="H74" s="70"/>
      <c r="I74" s="70"/>
      <c r="J74" s="43"/>
      <c r="K74" s="21"/>
      <c r="L74" s="97"/>
      <c r="M74" s="98"/>
      <c r="N74" s="99"/>
      <c r="O74" s="98"/>
      <c r="P74" s="100"/>
    </row>
    <row r="75" spans="1:16" s="1" customFormat="1" ht="15" customHeight="1" x14ac:dyDescent="0.25">
      <c r="A75" s="11">
        <v>7</v>
      </c>
      <c r="B75" s="48">
        <v>50420</v>
      </c>
      <c r="C75" s="19" t="s">
        <v>60</v>
      </c>
      <c r="D75" s="166"/>
      <c r="E75" s="70"/>
      <c r="F75" s="70"/>
      <c r="G75" s="70"/>
      <c r="H75" s="70"/>
      <c r="I75" s="70"/>
      <c r="J75" s="43"/>
      <c r="K75" s="21"/>
      <c r="L75" s="97"/>
      <c r="M75" s="98"/>
      <c r="N75" s="99"/>
      <c r="O75" s="98"/>
      <c r="P75" s="100"/>
    </row>
    <row r="76" spans="1:16" s="1" customFormat="1" ht="15" customHeight="1" x14ac:dyDescent="0.25">
      <c r="A76" s="11">
        <v>8</v>
      </c>
      <c r="B76" s="48">
        <v>50450</v>
      </c>
      <c r="C76" s="19" t="s">
        <v>61</v>
      </c>
      <c r="D76" s="166"/>
      <c r="E76" s="70"/>
      <c r="F76" s="70"/>
      <c r="G76" s="70"/>
      <c r="H76" s="70"/>
      <c r="I76" s="70"/>
      <c r="J76" s="43"/>
      <c r="K76" s="21"/>
      <c r="L76" s="97"/>
      <c r="M76" s="98"/>
      <c r="N76" s="99"/>
      <c r="O76" s="98"/>
      <c r="P76" s="100"/>
    </row>
    <row r="77" spans="1:16" s="1" customFormat="1" ht="15" customHeight="1" x14ac:dyDescent="0.25">
      <c r="A77" s="11">
        <v>9</v>
      </c>
      <c r="B77" s="48">
        <v>50620</v>
      </c>
      <c r="C77" s="19" t="s">
        <v>62</v>
      </c>
      <c r="D77" s="163"/>
      <c r="E77" s="70"/>
      <c r="F77" s="70"/>
      <c r="G77" s="70"/>
      <c r="H77" s="70"/>
      <c r="I77" s="70"/>
      <c r="J77" s="43"/>
      <c r="K77" s="21"/>
      <c r="L77" s="97"/>
      <c r="M77" s="98"/>
      <c r="N77" s="99"/>
      <c r="O77" s="98"/>
      <c r="P77" s="100"/>
    </row>
    <row r="78" spans="1:16" s="1" customFormat="1" ht="15" customHeight="1" x14ac:dyDescent="0.25">
      <c r="A78" s="11">
        <v>10</v>
      </c>
      <c r="B78" s="48">
        <v>50760</v>
      </c>
      <c r="C78" s="19" t="s">
        <v>63</v>
      </c>
      <c r="D78" s="166"/>
      <c r="E78" s="70"/>
      <c r="F78" s="70"/>
      <c r="G78" s="70"/>
      <c r="H78" s="70"/>
      <c r="I78" s="70"/>
      <c r="J78" s="43"/>
      <c r="K78" s="21"/>
      <c r="L78" s="97"/>
      <c r="M78" s="98"/>
      <c r="N78" s="99"/>
      <c r="O78" s="98"/>
      <c r="P78" s="100"/>
    </row>
    <row r="79" spans="1:16" s="1" customFormat="1" ht="15" customHeight="1" x14ac:dyDescent="0.25">
      <c r="A79" s="11">
        <v>11</v>
      </c>
      <c r="B79" s="48">
        <v>50780</v>
      </c>
      <c r="C79" s="19" t="s">
        <v>64</v>
      </c>
      <c r="D79" s="163"/>
      <c r="E79" s="70"/>
      <c r="F79" s="70"/>
      <c r="G79" s="70"/>
      <c r="H79" s="70"/>
      <c r="I79" s="70"/>
      <c r="J79" s="43"/>
      <c r="K79" s="21"/>
      <c r="L79" s="97"/>
      <c r="M79" s="98"/>
      <c r="N79" s="99"/>
      <c r="O79" s="111"/>
      <c r="P79" s="100"/>
    </row>
    <row r="80" spans="1:16" s="1" customFormat="1" ht="15" customHeight="1" x14ac:dyDescent="0.25">
      <c r="A80" s="11">
        <v>12</v>
      </c>
      <c r="B80" s="48">
        <v>50930</v>
      </c>
      <c r="C80" s="19" t="s">
        <v>65</v>
      </c>
      <c r="D80" s="166"/>
      <c r="E80" s="70"/>
      <c r="F80" s="70"/>
      <c r="G80" s="70"/>
      <c r="H80" s="70"/>
      <c r="I80" s="70"/>
      <c r="J80" s="43"/>
      <c r="K80" s="21"/>
      <c r="L80" s="97"/>
      <c r="M80" s="98"/>
      <c r="N80" s="99"/>
      <c r="O80" s="111"/>
      <c r="P80" s="100"/>
    </row>
    <row r="81" spans="1:16" s="1" customFormat="1" ht="15" customHeight="1" x14ac:dyDescent="0.25">
      <c r="A81" s="15">
        <v>13</v>
      </c>
      <c r="B81" s="50">
        <v>51370</v>
      </c>
      <c r="C81" s="22" t="s">
        <v>66</v>
      </c>
      <c r="D81" s="166"/>
      <c r="E81" s="83"/>
      <c r="F81" s="83"/>
      <c r="G81" s="83"/>
      <c r="H81" s="83"/>
      <c r="I81" s="84"/>
      <c r="J81" s="46"/>
      <c r="K81" s="21"/>
      <c r="L81" s="97"/>
      <c r="M81" s="98"/>
      <c r="N81" s="99"/>
      <c r="O81" s="111"/>
      <c r="P81" s="100"/>
    </row>
    <row r="82" spans="1:16" s="1" customFormat="1" ht="15" customHeight="1" thickBot="1" x14ac:dyDescent="0.3">
      <c r="A82" s="15">
        <v>14</v>
      </c>
      <c r="B82" s="349">
        <v>51400</v>
      </c>
      <c r="C82" s="350" t="s">
        <v>142</v>
      </c>
      <c r="D82" s="71"/>
      <c r="E82" s="72"/>
      <c r="F82" s="72"/>
      <c r="G82" s="72"/>
      <c r="H82" s="72"/>
      <c r="I82" s="78"/>
      <c r="J82" s="46"/>
      <c r="K82" s="21"/>
      <c r="L82" s="101"/>
      <c r="M82" s="102"/>
      <c r="N82" s="103"/>
      <c r="O82" s="138"/>
      <c r="P82" s="104"/>
    </row>
    <row r="83" spans="1:16" s="1" customFormat="1" ht="15" customHeight="1" thickBot="1" x14ac:dyDescent="0.3">
      <c r="A83" s="35"/>
      <c r="B83" s="51"/>
      <c r="C83" s="37" t="s">
        <v>106</v>
      </c>
      <c r="D83" s="36">
        <f>SUM(D84:D114)</f>
        <v>1</v>
      </c>
      <c r="E83" s="38">
        <v>0</v>
      </c>
      <c r="F83" s="38">
        <v>0</v>
      </c>
      <c r="G83" s="38">
        <v>0</v>
      </c>
      <c r="H83" s="38">
        <f t="shared" ref="H83" si="1">AVERAGE(H84:H114)</f>
        <v>100</v>
      </c>
      <c r="I83" s="38">
        <v>0</v>
      </c>
      <c r="J83" s="39">
        <f>AVERAGE(J84:J114)</f>
        <v>88</v>
      </c>
      <c r="K83" s="21"/>
      <c r="L83" s="339">
        <f>D83</f>
        <v>1</v>
      </c>
      <c r="M83" s="340">
        <f>SUM(M84:M114)</f>
        <v>1</v>
      </c>
      <c r="N83" s="347">
        <f t="shared" ref="N83:N115" si="2">H83+I83+G83</f>
        <v>100</v>
      </c>
      <c r="O83" s="340">
        <f>SUM(O84:O114)</f>
        <v>0</v>
      </c>
      <c r="P83" s="346">
        <f>E83</f>
        <v>0</v>
      </c>
    </row>
    <row r="84" spans="1:16" s="1" customFormat="1" ht="15" customHeight="1" x14ac:dyDescent="0.25">
      <c r="A84" s="59">
        <v>1</v>
      </c>
      <c r="B84" s="53">
        <v>60010</v>
      </c>
      <c r="C84" s="19" t="s">
        <v>68</v>
      </c>
      <c r="D84" s="166"/>
      <c r="E84" s="75"/>
      <c r="F84" s="75"/>
      <c r="G84" s="75"/>
      <c r="H84" s="75"/>
      <c r="I84" s="75"/>
      <c r="J84" s="43"/>
      <c r="K84" s="21"/>
      <c r="L84" s="93"/>
      <c r="M84" s="94"/>
      <c r="N84" s="95"/>
      <c r="O84" s="94"/>
      <c r="P84" s="96"/>
    </row>
    <row r="85" spans="1:16" s="1" customFormat="1" ht="15" customHeight="1" x14ac:dyDescent="0.25">
      <c r="A85" s="23">
        <v>2</v>
      </c>
      <c r="B85" s="48">
        <v>60020</v>
      </c>
      <c r="C85" s="19" t="s">
        <v>69</v>
      </c>
      <c r="D85" s="164"/>
      <c r="E85" s="70"/>
      <c r="F85" s="70"/>
      <c r="G85" s="70"/>
      <c r="H85" s="70"/>
      <c r="I85" s="70"/>
      <c r="J85" s="43"/>
      <c r="K85" s="21"/>
      <c r="L85" s="97"/>
      <c r="M85" s="98"/>
      <c r="N85" s="99"/>
      <c r="O85" s="98"/>
      <c r="P85" s="100"/>
    </row>
    <row r="86" spans="1:16" s="1" customFormat="1" ht="15" customHeight="1" x14ac:dyDescent="0.25">
      <c r="A86" s="23">
        <v>3</v>
      </c>
      <c r="B86" s="48">
        <v>60050</v>
      </c>
      <c r="C86" s="19" t="s">
        <v>70</v>
      </c>
      <c r="D86" s="166"/>
      <c r="E86" s="70"/>
      <c r="F86" s="70"/>
      <c r="G86" s="70"/>
      <c r="H86" s="70"/>
      <c r="I86" s="70"/>
      <c r="J86" s="43"/>
      <c r="K86" s="21"/>
      <c r="L86" s="97"/>
      <c r="M86" s="98"/>
      <c r="N86" s="99"/>
      <c r="O86" s="98"/>
      <c r="P86" s="100"/>
    </row>
    <row r="87" spans="1:16" s="1" customFormat="1" ht="15" customHeight="1" x14ac:dyDescent="0.25">
      <c r="A87" s="23">
        <v>4</v>
      </c>
      <c r="B87" s="48">
        <v>60070</v>
      </c>
      <c r="C87" s="19" t="s">
        <v>71</v>
      </c>
      <c r="D87" s="166"/>
      <c r="E87" s="70"/>
      <c r="F87" s="70"/>
      <c r="G87" s="70"/>
      <c r="H87" s="70"/>
      <c r="I87" s="70"/>
      <c r="J87" s="43"/>
      <c r="K87" s="21"/>
      <c r="L87" s="97"/>
      <c r="M87" s="98"/>
      <c r="N87" s="99"/>
      <c r="O87" s="98"/>
      <c r="P87" s="100"/>
    </row>
    <row r="88" spans="1:16" s="1" customFormat="1" ht="15" customHeight="1" x14ac:dyDescent="0.25">
      <c r="A88" s="23">
        <v>5</v>
      </c>
      <c r="B88" s="48">
        <v>60180</v>
      </c>
      <c r="C88" s="19" t="s">
        <v>72</v>
      </c>
      <c r="D88" s="166"/>
      <c r="E88" s="70"/>
      <c r="F88" s="70"/>
      <c r="G88" s="70"/>
      <c r="H88" s="70"/>
      <c r="I88" s="70"/>
      <c r="J88" s="43"/>
      <c r="K88" s="21"/>
      <c r="L88" s="97"/>
      <c r="M88" s="98"/>
      <c r="N88" s="99"/>
      <c r="O88" s="98"/>
      <c r="P88" s="100"/>
    </row>
    <row r="89" spans="1:16" s="1" customFormat="1" ht="15" customHeight="1" x14ac:dyDescent="0.25">
      <c r="A89" s="23">
        <v>6</v>
      </c>
      <c r="B89" s="48">
        <v>60240</v>
      </c>
      <c r="C89" s="19" t="s">
        <v>73</v>
      </c>
      <c r="D89" s="166"/>
      <c r="E89" s="70"/>
      <c r="F89" s="70"/>
      <c r="G89" s="70"/>
      <c r="H89" s="70"/>
      <c r="I89" s="70"/>
      <c r="J89" s="43"/>
      <c r="K89" s="21"/>
      <c r="L89" s="97"/>
      <c r="M89" s="98"/>
      <c r="N89" s="99"/>
      <c r="O89" s="112"/>
      <c r="P89" s="100"/>
    </row>
    <row r="90" spans="1:16" s="1" customFormat="1" ht="15" customHeight="1" x14ac:dyDescent="0.25">
      <c r="A90" s="23">
        <v>7</v>
      </c>
      <c r="B90" s="48">
        <v>60560</v>
      </c>
      <c r="C90" s="19" t="s">
        <v>74</v>
      </c>
      <c r="D90" s="166"/>
      <c r="E90" s="70"/>
      <c r="F90" s="70"/>
      <c r="G90" s="70"/>
      <c r="H90" s="70"/>
      <c r="I90" s="70"/>
      <c r="J90" s="43"/>
      <c r="K90" s="21"/>
      <c r="L90" s="97"/>
      <c r="M90" s="98"/>
      <c r="N90" s="99"/>
      <c r="O90" s="98"/>
      <c r="P90" s="100"/>
    </row>
    <row r="91" spans="1:16" s="1" customFormat="1" ht="15" customHeight="1" x14ac:dyDescent="0.25">
      <c r="A91" s="23">
        <v>8</v>
      </c>
      <c r="B91" s="48">
        <v>60660</v>
      </c>
      <c r="C91" s="19" t="s">
        <v>75</v>
      </c>
      <c r="D91" s="166"/>
      <c r="E91" s="70"/>
      <c r="F91" s="70"/>
      <c r="G91" s="70"/>
      <c r="H91" s="70"/>
      <c r="I91" s="70"/>
      <c r="J91" s="43"/>
      <c r="K91" s="21"/>
      <c r="L91" s="97"/>
      <c r="M91" s="98"/>
      <c r="N91" s="99"/>
      <c r="O91" s="111"/>
      <c r="P91" s="100"/>
    </row>
    <row r="92" spans="1:16" s="1" customFormat="1" ht="15" customHeight="1" x14ac:dyDescent="0.25">
      <c r="A92" s="23">
        <v>9</v>
      </c>
      <c r="B92" s="55">
        <v>60001</v>
      </c>
      <c r="C92" s="14" t="s">
        <v>67</v>
      </c>
      <c r="D92" s="166"/>
      <c r="E92" s="70"/>
      <c r="F92" s="70"/>
      <c r="G92" s="70"/>
      <c r="H92" s="70"/>
      <c r="I92" s="70"/>
      <c r="J92" s="43"/>
      <c r="K92" s="21"/>
      <c r="L92" s="97"/>
      <c r="M92" s="98"/>
      <c r="N92" s="99"/>
      <c r="O92" s="112"/>
      <c r="P92" s="100"/>
    </row>
    <row r="93" spans="1:16" s="1" customFormat="1" ht="15" customHeight="1" x14ac:dyDescent="0.25">
      <c r="A93" s="23">
        <v>10</v>
      </c>
      <c r="B93" s="48">
        <v>60701</v>
      </c>
      <c r="C93" s="19" t="s">
        <v>76</v>
      </c>
      <c r="D93" s="166"/>
      <c r="E93" s="70"/>
      <c r="F93" s="70"/>
      <c r="G93" s="70"/>
      <c r="H93" s="70"/>
      <c r="I93" s="70"/>
      <c r="J93" s="44"/>
      <c r="K93" s="21"/>
      <c r="L93" s="97"/>
      <c r="M93" s="98"/>
      <c r="N93" s="99"/>
      <c r="O93" s="98"/>
      <c r="P93" s="100"/>
    </row>
    <row r="94" spans="1:16" s="1" customFormat="1" ht="15" customHeight="1" x14ac:dyDescent="0.25">
      <c r="A94" s="23">
        <v>11</v>
      </c>
      <c r="B94" s="48">
        <v>60850</v>
      </c>
      <c r="C94" s="19" t="s">
        <v>77</v>
      </c>
      <c r="D94" s="166"/>
      <c r="E94" s="70"/>
      <c r="F94" s="70"/>
      <c r="G94" s="70"/>
      <c r="H94" s="70"/>
      <c r="I94" s="70"/>
      <c r="J94" s="43"/>
      <c r="K94" s="21"/>
      <c r="L94" s="97"/>
      <c r="M94" s="98"/>
      <c r="N94" s="99"/>
      <c r="O94" s="98"/>
      <c r="P94" s="100"/>
    </row>
    <row r="95" spans="1:16" s="1" customFormat="1" ht="15" customHeight="1" x14ac:dyDescent="0.25">
      <c r="A95" s="23">
        <v>12</v>
      </c>
      <c r="B95" s="48">
        <v>60910</v>
      </c>
      <c r="C95" s="19" t="s">
        <v>78</v>
      </c>
      <c r="D95" s="166"/>
      <c r="E95" s="70"/>
      <c r="F95" s="70"/>
      <c r="G95" s="70"/>
      <c r="H95" s="70"/>
      <c r="I95" s="70"/>
      <c r="J95" s="43"/>
      <c r="K95" s="21"/>
      <c r="L95" s="97"/>
      <c r="M95" s="98"/>
      <c r="N95" s="99"/>
      <c r="O95" s="98"/>
      <c r="P95" s="100"/>
    </row>
    <row r="96" spans="1:16" s="1" customFormat="1" ht="15" customHeight="1" x14ac:dyDescent="0.25">
      <c r="A96" s="23">
        <v>13</v>
      </c>
      <c r="B96" s="48">
        <v>60980</v>
      </c>
      <c r="C96" s="19" t="s">
        <v>79</v>
      </c>
      <c r="D96" s="166"/>
      <c r="E96" s="70"/>
      <c r="F96" s="70"/>
      <c r="G96" s="70"/>
      <c r="H96" s="70"/>
      <c r="I96" s="70"/>
      <c r="J96" s="43"/>
      <c r="K96" s="21"/>
      <c r="L96" s="97"/>
      <c r="M96" s="98"/>
      <c r="N96" s="99"/>
      <c r="O96" s="98"/>
      <c r="P96" s="100"/>
    </row>
    <row r="97" spans="1:16" s="1" customFormat="1" ht="15" customHeight="1" x14ac:dyDescent="0.25">
      <c r="A97" s="23">
        <v>14</v>
      </c>
      <c r="B97" s="48">
        <v>61080</v>
      </c>
      <c r="C97" s="19" t="s">
        <v>80</v>
      </c>
      <c r="D97" s="166"/>
      <c r="E97" s="70"/>
      <c r="F97" s="70"/>
      <c r="G97" s="70"/>
      <c r="H97" s="70"/>
      <c r="I97" s="70"/>
      <c r="J97" s="43"/>
      <c r="K97" s="21"/>
      <c r="L97" s="97"/>
      <c r="M97" s="98"/>
      <c r="N97" s="99"/>
      <c r="O97" s="98"/>
      <c r="P97" s="100"/>
    </row>
    <row r="98" spans="1:16" s="1" customFormat="1" ht="15" customHeight="1" x14ac:dyDescent="0.25">
      <c r="A98" s="23">
        <v>15</v>
      </c>
      <c r="B98" s="48">
        <v>61150</v>
      </c>
      <c r="C98" s="19" t="s">
        <v>81</v>
      </c>
      <c r="D98" s="166"/>
      <c r="E98" s="70"/>
      <c r="F98" s="70"/>
      <c r="G98" s="70"/>
      <c r="H98" s="70"/>
      <c r="I98" s="70"/>
      <c r="J98" s="43"/>
      <c r="K98" s="21"/>
      <c r="L98" s="97"/>
      <c r="M98" s="98"/>
      <c r="N98" s="99"/>
      <c r="O98" s="98"/>
      <c r="P98" s="100"/>
    </row>
    <row r="99" spans="1:16" s="1" customFormat="1" ht="15" customHeight="1" x14ac:dyDescent="0.25">
      <c r="A99" s="23">
        <v>16</v>
      </c>
      <c r="B99" s="48">
        <v>61210</v>
      </c>
      <c r="C99" s="19" t="s">
        <v>82</v>
      </c>
      <c r="D99" s="166"/>
      <c r="E99" s="70"/>
      <c r="F99" s="70"/>
      <c r="G99" s="70"/>
      <c r="H99" s="70"/>
      <c r="I99" s="70"/>
      <c r="J99" s="43"/>
      <c r="K99" s="21"/>
      <c r="L99" s="97"/>
      <c r="M99" s="98"/>
      <c r="N99" s="99"/>
      <c r="O99" s="98"/>
      <c r="P99" s="100"/>
    </row>
    <row r="100" spans="1:16" s="1" customFormat="1" ht="15" customHeight="1" x14ac:dyDescent="0.25">
      <c r="A100" s="23">
        <v>17</v>
      </c>
      <c r="B100" s="48">
        <v>61290</v>
      </c>
      <c r="C100" s="19" t="s">
        <v>83</v>
      </c>
      <c r="D100" s="166"/>
      <c r="E100" s="70"/>
      <c r="F100" s="70"/>
      <c r="G100" s="70"/>
      <c r="H100" s="70"/>
      <c r="I100" s="70"/>
      <c r="J100" s="43"/>
      <c r="K100" s="21"/>
      <c r="L100" s="97"/>
      <c r="M100" s="98"/>
      <c r="N100" s="99"/>
      <c r="O100" s="98"/>
      <c r="P100" s="100"/>
    </row>
    <row r="101" spans="1:16" s="1" customFormat="1" ht="15" customHeight="1" x14ac:dyDescent="0.25">
      <c r="A101" s="23">
        <v>18</v>
      </c>
      <c r="B101" s="48">
        <v>61340</v>
      </c>
      <c r="C101" s="19" t="s">
        <v>84</v>
      </c>
      <c r="D101" s="166"/>
      <c r="E101" s="70"/>
      <c r="F101" s="70"/>
      <c r="G101" s="70"/>
      <c r="H101" s="70"/>
      <c r="I101" s="70"/>
      <c r="J101" s="43"/>
      <c r="K101" s="21"/>
      <c r="L101" s="97"/>
      <c r="M101" s="98"/>
      <c r="N101" s="99"/>
      <c r="O101" s="98"/>
      <c r="P101" s="100"/>
    </row>
    <row r="102" spans="1:16" s="1" customFormat="1" ht="15" customHeight="1" x14ac:dyDescent="0.25">
      <c r="A102" s="59">
        <v>19</v>
      </c>
      <c r="B102" s="48">
        <v>61390</v>
      </c>
      <c r="C102" s="19" t="s">
        <v>85</v>
      </c>
      <c r="D102" s="166"/>
      <c r="E102" s="70"/>
      <c r="F102" s="70"/>
      <c r="G102" s="70"/>
      <c r="H102" s="70"/>
      <c r="I102" s="70"/>
      <c r="J102" s="43"/>
      <c r="K102" s="21"/>
      <c r="L102" s="97"/>
      <c r="M102" s="98"/>
      <c r="N102" s="99"/>
      <c r="O102" s="98"/>
      <c r="P102" s="100"/>
    </row>
    <row r="103" spans="1:16" s="1" customFormat="1" ht="15" customHeight="1" x14ac:dyDescent="0.25">
      <c r="A103" s="16">
        <v>20</v>
      </c>
      <c r="B103" s="48">
        <v>61410</v>
      </c>
      <c r="C103" s="19" t="s">
        <v>86</v>
      </c>
      <c r="D103" s="166"/>
      <c r="E103" s="70"/>
      <c r="F103" s="70"/>
      <c r="G103" s="70"/>
      <c r="H103" s="70"/>
      <c r="I103" s="70"/>
      <c r="J103" s="43"/>
      <c r="K103" s="21"/>
      <c r="L103" s="97"/>
      <c r="M103" s="98"/>
      <c r="N103" s="99"/>
      <c r="O103" s="98"/>
      <c r="P103" s="100"/>
    </row>
    <row r="104" spans="1:16" s="1" customFormat="1" ht="15" customHeight="1" x14ac:dyDescent="0.25">
      <c r="A104" s="11">
        <v>21</v>
      </c>
      <c r="B104" s="48">
        <v>61430</v>
      </c>
      <c r="C104" s="19" t="s">
        <v>114</v>
      </c>
      <c r="D104" s="166"/>
      <c r="E104" s="70"/>
      <c r="F104" s="70"/>
      <c r="G104" s="70"/>
      <c r="H104" s="70"/>
      <c r="I104" s="70"/>
      <c r="J104" s="43"/>
      <c r="K104" s="21"/>
      <c r="L104" s="97"/>
      <c r="M104" s="98"/>
      <c r="N104" s="99"/>
      <c r="O104" s="98"/>
      <c r="P104" s="100"/>
    </row>
    <row r="105" spans="1:16" s="1" customFormat="1" ht="15" customHeight="1" x14ac:dyDescent="0.25">
      <c r="A105" s="11">
        <v>22</v>
      </c>
      <c r="B105" s="48">
        <v>61440</v>
      </c>
      <c r="C105" s="19" t="s">
        <v>87</v>
      </c>
      <c r="D105" s="166"/>
      <c r="E105" s="70"/>
      <c r="F105" s="70"/>
      <c r="G105" s="70"/>
      <c r="H105" s="70"/>
      <c r="I105" s="70"/>
      <c r="J105" s="43"/>
      <c r="K105" s="21"/>
      <c r="L105" s="97"/>
      <c r="M105" s="98"/>
      <c r="N105" s="99"/>
      <c r="O105" s="98"/>
      <c r="P105" s="100"/>
    </row>
    <row r="106" spans="1:16" s="1" customFormat="1" ht="15" customHeight="1" x14ac:dyDescent="0.25">
      <c r="A106" s="11">
        <v>23</v>
      </c>
      <c r="B106" s="48">
        <v>61450</v>
      </c>
      <c r="C106" s="19" t="s">
        <v>115</v>
      </c>
      <c r="D106" s="166">
        <v>1</v>
      </c>
      <c r="E106" s="70"/>
      <c r="F106" s="70"/>
      <c r="G106" s="70"/>
      <c r="H106" s="70">
        <v>100</v>
      </c>
      <c r="I106" s="70"/>
      <c r="J106" s="43">
        <v>88</v>
      </c>
      <c r="K106" s="21"/>
      <c r="L106" s="97">
        <f>D106</f>
        <v>1</v>
      </c>
      <c r="M106" s="98">
        <f t="shared" ref="M106" si="3">N106*L106/100</f>
        <v>1</v>
      </c>
      <c r="N106" s="99">
        <f t="shared" si="2"/>
        <v>100</v>
      </c>
      <c r="O106" s="98">
        <f t="shared" ref="O106" si="4">P106*L106/100</f>
        <v>0</v>
      </c>
      <c r="P106" s="100">
        <f>E106</f>
        <v>0</v>
      </c>
    </row>
    <row r="107" spans="1:16" s="1" customFormat="1" ht="15" customHeight="1" x14ac:dyDescent="0.25">
      <c r="A107" s="11">
        <v>24</v>
      </c>
      <c r="B107" s="48">
        <v>61470</v>
      </c>
      <c r="C107" s="19" t="s">
        <v>88</v>
      </c>
      <c r="D107" s="166"/>
      <c r="E107" s="70"/>
      <c r="F107" s="70"/>
      <c r="G107" s="70"/>
      <c r="H107" s="70"/>
      <c r="I107" s="70"/>
      <c r="J107" s="43"/>
      <c r="K107" s="21"/>
      <c r="L107" s="97"/>
      <c r="M107" s="98"/>
      <c r="N107" s="99"/>
      <c r="O107" s="98"/>
      <c r="P107" s="100"/>
    </row>
    <row r="108" spans="1:16" s="1" customFormat="1" ht="15" customHeight="1" x14ac:dyDescent="0.25">
      <c r="A108" s="11">
        <v>25</v>
      </c>
      <c r="B108" s="48">
        <v>61490</v>
      </c>
      <c r="C108" s="19" t="s">
        <v>116</v>
      </c>
      <c r="D108" s="166"/>
      <c r="E108" s="70"/>
      <c r="F108" s="70"/>
      <c r="G108" s="70"/>
      <c r="H108" s="70"/>
      <c r="I108" s="70"/>
      <c r="J108" s="43"/>
      <c r="K108" s="21"/>
      <c r="L108" s="97"/>
      <c r="M108" s="98"/>
      <c r="N108" s="99"/>
      <c r="O108" s="98"/>
      <c r="P108" s="100"/>
    </row>
    <row r="109" spans="1:16" s="1" customFormat="1" ht="15" customHeight="1" x14ac:dyDescent="0.25">
      <c r="A109" s="11">
        <v>26</v>
      </c>
      <c r="B109" s="48">
        <v>61500</v>
      </c>
      <c r="C109" s="19" t="s">
        <v>117</v>
      </c>
      <c r="D109" s="166"/>
      <c r="E109" s="70"/>
      <c r="F109" s="70"/>
      <c r="G109" s="70"/>
      <c r="H109" s="70"/>
      <c r="I109" s="70"/>
      <c r="J109" s="43"/>
      <c r="K109" s="21"/>
      <c r="L109" s="97"/>
      <c r="M109" s="98"/>
      <c r="N109" s="99"/>
      <c r="O109" s="98"/>
      <c r="P109" s="100"/>
    </row>
    <row r="110" spans="1:16" s="1" customFormat="1" ht="15" customHeight="1" x14ac:dyDescent="0.25">
      <c r="A110" s="11">
        <v>27</v>
      </c>
      <c r="B110" s="48">
        <v>61510</v>
      </c>
      <c r="C110" s="19" t="s">
        <v>89</v>
      </c>
      <c r="D110" s="166"/>
      <c r="E110" s="70"/>
      <c r="F110" s="70"/>
      <c r="G110" s="70"/>
      <c r="H110" s="70"/>
      <c r="I110" s="70"/>
      <c r="J110" s="65"/>
      <c r="K110" s="21"/>
      <c r="L110" s="97"/>
      <c r="M110" s="98"/>
      <c r="N110" s="99"/>
      <c r="O110" s="98"/>
      <c r="P110" s="100"/>
    </row>
    <row r="111" spans="1:16" s="1" customFormat="1" ht="15" customHeight="1" x14ac:dyDescent="0.25">
      <c r="A111" s="11">
        <v>28</v>
      </c>
      <c r="B111" s="50">
        <v>61520</v>
      </c>
      <c r="C111" s="22" t="s">
        <v>118</v>
      </c>
      <c r="D111" s="166"/>
      <c r="E111" s="70"/>
      <c r="F111" s="70"/>
      <c r="G111" s="70"/>
      <c r="H111" s="70"/>
      <c r="I111" s="70"/>
      <c r="J111" s="43"/>
      <c r="K111" s="21"/>
      <c r="L111" s="97"/>
      <c r="M111" s="98"/>
      <c r="N111" s="99"/>
      <c r="O111" s="98"/>
      <c r="P111" s="100"/>
    </row>
    <row r="112" spans="1:16" s="1" customFormat="1" ht="15" customHeight="1" x14ac:dyDescent="0.25">
      <c r="A112" s="15">
        <v>29</v>
      </c>
      <c r="B112" s="50">
        <v>61540</v>
      </c>
      <c r="C112" s="22" t="s">
        <v>119</v>
      </c>
      <c r="D112" s="176"/>
      <c r="E112" s="79"/>
      <c r="F112" s="79"/>
      <c r="G112" s="79"/>
      <c r="H112" s="79"/>
      <c r="I112" s="80"/>
      <c r="J112" s="46"/>
      <c r="K112" s="21"/>
      <c r="L112" s="97"/>
      <c r="M112" s="98"/>
      <c r="N112" s="99"/>
      <c r="O112" s="98"/>
      <c r="P112" s="100"/>
    </row>
    <row r="113" spans="1:16" s="1" customFormat="1" ht="15" customHeight="1" x14ac:dyDescent="0.25">
      <c r="A113" s="15">
        <v>30</v>
      </c>
      <c r="B113" s="50">
        <v>61560</v>
      </c>
      <c r="C113" s="22" t="s">
        <v>121</v>
      </c>
      <c r="D113" s="166"/>
      <c r="E113" s="130"/>
      <c r="F113" s="130"/>
      <c r="G113" s="130"/>
      <c r="H113" s="129"/>
      <c r="I113" s="129"/>
      <c r="J113" s="46"/>
      <c r="K113" s="21"/>
      <c r="L113" s="97"/>
      <c r="M113" s="98"/>
      <c r="N113" s="99"/>
      <c r="O113" s="112"/>
      <c r="P113" s="100"/>
    </row>
    <row r="114" spans="1:16" s="1" customFormat="1" ht="15" customHeight="1" thickBot="1" x14ac:dyDescent="0.3">
      <c r="A114" s="12">
        <v>31</v>
      </c>
      <c r="B114" s="50">
        <v>61570</v>
      </c>
      <c r="C114" s="22" t="s">
        <v>123</v>
      </c>
      <c r="D114" s="165"/>
      <c r="E114" s="131"/>
      <c r="F114" s="135"/>
      <c r="G114" s="135"/>
      <c r="H114" s="131"/>
      <c r="I114" s="85"/>
      <c r="J114" s="45"/>
      <c r="K114" s="21"/>
      <c r="L114" s="101"/>
      <c r="M114" s="102"/>
      <c r="N114" s="103"/>
      <c r="O114" s="102"/>
      <c r="P114" s="104"/>
    </row>
    <row r="115" spans="1:16" s="1" customFormat="1" ht="15" customHeight="1" thickBot="1" x14ac:dyDescent="0.3">
      <c r="A115" s="40"/>
      <c r="B115" s="56"/>
      <c r="C115" s="37" t="s">
        <v>107</v>
      </c>
      <c r="D115" s="76">
        <f>SUM(D116:D124)</f>
        <v>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9">
        <v>0</v>
      </c>
      <c r="K115" s="21"/>
      <c r="L115" s="339">
        <f>D115</f>
        <v>0</v>
      </c>
      <c r="M115" s="340">
        <f>SUM(M116:M124)</f>
        <v>0</v>
      </c>
      <c r="N115" s="347">
        <f t="shared" si="2"/>
        <v>0</v>
      </c>
      <c r="O115" s="340">
        <f>SUM(O116:O124)</f>
        <v>0</v>
      </c>
      <c r="P115" s="346">
        <f>E115</f>
        <v>0</v>
      </c>
    </row>
    <row r="116" spans="1:16" s="1" customFormat="1" ht="15" customHeight="1" x14ac:dyDescent="0.25">
      <c r="A116" s="10">
        <v>1</v>
      </c>
      <c r="B116" s="49">
        <v>70020</v>
      </c>
      <c r="C116" s="13" t="s">
        <v>90</v>
      </c>
      <c r="D116" s="177"/>
      <c r="E116" s="77"/>
      <c r="F116" s="77"/>
      <c r="G116" s="77"/>
      <c r="H116" s="77"/>
      <c r="I116" s="77"/>
      <c r="J116" s="42"/>
      <c r="K116" s="21"/>
      <c r="L116" s="93"/>
      <c r="M116" s="94"/>
      <c r="N116" s="95"/>
      <c r="O116" s="94"/>
      <c r="P116" s="96"/>
    </row>
    <row r="117" spans="1:16" s="1" customFormat="1" ht="15" customHeight="1" x14ac:dyDescent="0.25">
      <c r="A117" s="16">
        <v>2</v>
      </c>
      <c r="B117" s="48">
        <v>70110</v>
      </c>
      <c r="C117" s="19" t="s">
        <v>93</v>
      </c>
      <c r="D117" s="166"/>
      <c r="E117" s="70"/>
      <c r="F117" s="70"/>
      <c r="G117" s="70"/>
      <c r="H117" s="70"/>
      <c r="I117" s="70"/>
      <c r="J117" s="43"/>
      <c r="K117" s="21"/>
      <c r="L117" s="97"/>
      <c r="M117" s="98"/>
      <c r="N117" s="99"/>
      <c r="O117" s="98"/>
      <c r="P117" s="100"/>
    </row>
    <row r="118" spans="1:16" s="1" customFormat="1" ht="15" customHeight="1" x14ac:dyDescent="0.25">
      <c r="A118" s="11">
        <v>3</v>
      </c>
      <c r="B118" s="48">
        <v>70021</v>
      </c>
      <c r="C118" s="19" t="s">
        <v>91</v>
      </c>
      <c r="D118" s="166"/>
      <c r="E118" s="70"/>
      <c r="F118" s="70"/>
      <c r="G118" s="70"/>
      <c r="H118" s="70"/>
      <c r="I118" s="70"/>
      <c r="J118" s="43"/>
      <c r="K118" s="21"/>
      <c r="L118" s="97"/>
      <c r="M118" s="98"/>
      <c r="N118" s="99"/>
      <c r="O118" s="98"/>
      <c r="P118" s="100"/>
    </row>
    <row r="119" spans="1:16" s="1" customFormat="1" ht="15" customHeight="1" x14ac:dyDescent="0.25">
      <c r="A119" s="11">
        <v>4</v>
      </c>
      <c r="B119" s="48">
        <v>70040</v>
      </c>
      <c r="C119" s="19" t="s">
        <v>92</v>
      </c>
      <c r="D119" s="166"/>
      <c r="E119" s="70"/>
      <c r="F119" s="70"/>
      <c r="G119" s="70"/>
      <c r="H119" s="70"/>
      <c r="I119" s="70"/>
      <c r="J119" s="43"/>
      <c r="K119" s="21"/>
      <c r="L119" s="97"/>
      <c r="M119" s="98"/>
      <c r="N119" s="99"/>
      <c r="O119" s="98"/>
      <c r="P119" s="100"/>
    </row>
    <row r="120" spans="1:16" s="1" customFormat="1" ht="15" customHeight="1" x14ac:dyDescent="0.25">
      <c r="A120" s="11">
        <v>5</v>
      </c>
      <c r="B120" s="48">
        <v>70100</v>
      </c>
      <c r="C120" s="19" t="s">
        <v>108</v>
      </c>
      <c r="D120" s="166"/>
      <c r="E120" s="70"/>
      <c r="F120" s="70"/>
      <c r="G120" s="70"/>
      <c r="H120" s="70"/>
      <c r="I120" s="70"/>
      <c r="J120" s="43"/>
      <c r="K120" s="21"/>
      <c r="L120" s="97"/>
      <c r="M120" s="98"/>
      <c r="N120" s="99"/>
      <c r="O120" s="98"/>
      <c r="P120" s="100"/>
    </row>
    <row r="121" spans="1:16" s="1" customFormat="1" ht="15" customHeight="1" x14ac:dyDescent="0.25">
      <c r="A121" s="11">
        <v>6</v>
      </c>
      <c r="B121" s="48">
        <v>70270</v>
      </c>
      <c r="C121" s="19" t="s">
        <v>94</v>
      </c>
      <c r="D121" s="166"/>
      <c r="E121" s="70"/>
      <c r="F121" s="70"/>
      <c r="G121" s="70"/>
      <c r="H121" s="70"/>
      <c r="I121" s="70"/>
      <c r="J121" s="43"/>
      <c r="K121" s="21"/>
      <c r="L121" s="97"/>
      <c r="M121" s="98"/>
      <c r="N121" s="99"/>
      <c r="O121" s="98"/>
      <c r="P121" s="100"/>
    </row>
    <row r="122" spans="1:16" s="1" customFormat="1" ht="15" customHeight="1" x14ac:dyDescent="0.25">
      <c r="A122" s="11">
        <v>7</v>
      </c>
      <c r="B122" s="48">
        <v>70510</v>
      </c>
      <c r="C122" s="19" t="s">
        <v>95</v>
      </c>
      <c r="D122" s="166"/>
      <c r="E122" s="70"/>
      <c r="F122" s="70"/>
      <c r="G122" s="70"/>
      <c r="H122" s="70"/>
      <c r="I122" s="70"/>
      <c r="J122" s="43"/>
      <c r="K122" s="21"/>
      <c r="L122" s="97"/>
      <c r="M122" s="98"/>
      <c r="N122" s="99"/>
      <c r="O122" s="98"/>
      <c r="P122" s="105"/>
    </row>
    <row r="123" spans="1:16" s="1" customFormat="1" ht="15" customHeight="1" x14ac:dyDescent="0.25">
      <c r="A123" s="15">
        <v>8</v>
      </c>
      <c r="B123" s="50">
        <v>10880</v>
      </c>
      <c r="C123" s="22" t="s">
        <v>120</v>
      </c>
      <c r="D123" s="166"/>
      <c r="E123" s="134"/>
      <c r="F123" s="134"/>
      <c r="G123" s="134"/>
      <c r="H123" s="134"/>
      <c r="I123" s="134"/>
      <c r="J123" s="46"/>
      <c r="K123" s="21"/>
      <c r="L123" s="97"/>
      <c r="M123" s="98"/>
      <c r="N123" s="99"/>
      <c r="O123" s="98"/>
      <c r="P123" s="100"/>
    </row>
    <row r="124" spans="1:16" s="1" customFormat="1" ht="15" customHeight="1" thickBot="1" x14ac:dyDescent="0.3">
      <c r="A124" s="12">
        <v>9</v>
      </c>
      <c r="B124" s="52">
        <v>10890</v>
      </c>
      <c r="C124" s="20" t="s">
        <v>122</v>
      </c>
      <c r="D124" s="167"/>
      <c r="E124" s="131"/>
      <c r="F124" s="131"/>
      <c r="G124" s="131"/>
      <c r="H124" s="131"/>
      <c r="I124" s="85"/>
      <c r="J124" s="45"/>
      <c r="K124" s="21"/>
      <c r="L124" s="106"/>
      <c r="M124" s="107"/>
      <c r="N124" s="108"/>
      <c r="O124" s="107"/>
      <c r="P124" s="109"/>
    </row>
    <row r="125" spans="1:16" ht="15" customHeight="1" x14ac:dyDescent="0.25">
      <c r="A125" s="6"/>
      <c r="B125" s="6"/>
      <c r="C125" s="6"/>
      <c r="D125" s="433" t="s">
        <v>98</v>
      </c>
      <c r="E125" s="433"/>
      <c r="F125" s="433"/>
      <c r="G125" s="433"/>
      <c r="H125" s="433"/>
      <c r="I125" s="433"/>
      <c r="J125" s="57">
        <f>AVERAGE(J7,J9:J16,J18:J29,J31:J47,J49:J67,J69:J82,J84:J114,J116:J124)</f>
        <v>88</v>
      </c>
      <c r="K125" s="4"/>
      <c r="N125" s="110"/>
      <c r="O125" s="110"/>
      <c r="P125" s="110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ellIs" dxfId="152" priority="4" stopIfTrue="1" operator="equal">
      <formula>0</formula>
    </cfRule>
    <cfRule type="containsBlanks" dxfId="151" priority="430" stopIfTrue="1">
      <formula>LEN(TRIM(J6))=0</formula>
    </cfRule>
    <cfRule type="cellIs" dxfId="150" priority="431" stopIfTrue="1" operator="lessThan">
      <formula>50</formula>
    </cfRule>
    <cfRule type="cellIs" dxfId="149" priority="432" stopIfTrue="1" operator="between">
      <formula>50.004</formula>
      <formula>50</formula>
    </cfRule>
    <cfRule type="cellIs" dxfId="148" priority="433" stopIfTrue="1" operator="between">
      <formula>75</formula>
      <formula>50</formula>
    </cfRule>
    <cfRule type="cellIs" dxfId="147" priority="443" stopIfTrue="1" operator="between">
      <formula>75</formula>
      <formula>100</formula>
    </cfRule>
  </conditionalFormatting>
  <conditionalFormatting sqref="O7:P124">
    <cfRule type="containsBlanks" dxfId="146" priority="14">
      <formula>LEN(TRIM(O7))=0</formula>
    </cfRule>
    <cfRule type="cellIs" dxfId="145" priority="17" operator="equal">
      <formula>0</formula>
    </cfRule>
    <cfRule type="cellIs" dxfId="144" priority="19" operator="between">
      <formula>0.09</formula>
      <formula>10</formula>
    </cfRule>
    <cfRule type="cellIs" dxfId="143" priority="20" operator="greaterThanOrEqual">
      <formula>10</formula>
    </cfRule>
  </conditionalFormatting>
  <conditionalFormatting sqref="N7:N124">
    <cfRule type="cellIs" dxfId="142" priority="2" operator="equal">
      <formula>$N$6</formula>
    </cfRule>
    <cfRule type="cellIs" dxfId="141" priority="3" operator="equal">
      <formula>0</formula>
    </cfRule>
    <cfRule type="containsBlanks" dxfId="140" priority="13">
      <formula>LEN(TRIM(N7))=0</formula>
    </cfRule>
    <cfRule type="cellIs" dxfId="139" priority="439" operator="lessThan">
      <formula>50</formula>
    </cfRule>
    <cfRule type="cellIs" dxfId="138" priority="440" operator="between">
      <formula>$N$6</formula>
      <formula>50</formula>
    </cfRule>
    <cfRule type="cellIs" dxfId="137" priority="441" operator="between">
      <formula>90</formula>
      <formula>$N$6</formula>
    </cfRule>
    <cfRule type="cellIs" dxfId="136" priority="442" operator="between">
      <formula>100</formula>
      <formula>90</formula>
    </cfRule>
  </conditionalFormatting>
  <conditionalFormatting sqref="O7:P82 O115:P124">
    <cfRule type="cellIs" dxfId="135" priority="1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25" customWidth="1"/>
    <col min="2" max="2" width="9.7109375" style="225" customWidth="1"/>
    <col min="3" max="3" width="31.7109375" style="225" customWidth="1"/>
    <col min="4" max="4" width="8.7109375" style="225" customWidth="1"/>
    <col min="5" max="9" width="7.7109375" style="225" customWidth="1"/>
    <col min="10" max="10" width="8.7109375" style="227" customWidth="1"/>
    <col min="11" max="11" width="7.85546875" style="225" customWidth="1"/>
    <col min="12" max="16" width="10.7109375" style="225" customWidth="1"/>
    <col min="17" max="17" width="9.28515625" style="225" customWidth="1"/>
    <col min="18" max="16384" width="9.140625" style="225"/>
  </cols>
  <sheetData>
    <row r="1" spans="1:17" ht="18" customHeight="1" x14ac:dyDescent="0.25">
      <c r="L1" s="314"/>
      <c r="M1" s="316" t="s">
        <v>132</v>
      </c>
    </row>
    <row r="2" spans="1:17" ht="18" customHeight="1" x14ac:dyDescent="0.25">
      <c r="A2" s="229"/>
      <c r="B2" s="229"/>
      <c r="C2" s="422" t="s">
        <v>139</v>
      </c>
      <c r="D2" s="422"/>
      <c r="E2" s="273"/>
      <c r="F2" s="273"/>
      <c r="G2" s="273"/>
      <c r="H2" s="273"/>
      <c r="I2" s="273"/>
      <c r="J2" s="250">
        <v>2022</v>
      </c>
      <c r="K2" s="229"/>
      <c r="L2" s="302"/>
      <c r="M2" s="316" t="s">
        <v>133</v>
      </c>
    </row>
    <row r="3" spans="1:17" ht="18" customHeight="1" thickBot="1" x14ac:dyDescent="0.3">
      <c r="A3" s="229"/>
      <c r="B3" s="229"/>
      <c r="C3" s="229"/>
      <c r="D3" s="229"/>
      <c r="E3" s="229"/>
      <c r="F3" s="229"/>
      <c r="G3" s="229"/>
      <c r="H3" s="229"/>
      <c r="I3" s="229"/>
      <c r="J3" s="230"/>
      <c r="K3" s="229"/>
      <c r="L3" s="278"/>
      <c r="M3" s="316" t="s">
        <v>134</v>
      </c>
    </row>
    <row r="4" spans="1:17" ht="18" customHeight="1" thickBot="1" x14ac:dyDescent="0.3">
      <c r="A4" s="425" t="s">
        <v>0</v>
      </c>
      <c r="B4" s="427" t="s">
        <v>1</v>
      </c>
      <c r="C4" s="427" t="s">
        <v>2</v>
      </c>
      <c r="D4" s="434" t="s">
        <v>3</v>
      </c>
      <c r="E4" s="436" t="s">
        <v>129</v>
      </c>
      <c r="F4" s="437"/>
      <c r="G4" s="437"/>
      <c r="H4" s="437"/>
      <c r="I4" s="438"/>
      <c r="J4" s="431" t="s">
        <v>99</v>
      </c>
      <c r="K4" s="229"/>
      <c r="L4" s="242"/>
      <c r="M4" s="316" t="s">
        <v>135</v>
      </c>
    </row>
    <row r="5" spans="1:17" ht="43.5" customHeight="1" thickBot="1" x14ac:dyDescent="0.3">
      <c r="A5" s="426"/>
      <c r="B5" s="428"/>
      <c r="C5" s="428"/>
      <c r="D5" s="435"/>
      <c r="E5" s="324" t="s">
        <v>125</v>
      </c>
      <c r="F5" s="228" t="s">
        <v>141</v>
      </c>
      <c r="G5" s="228" t="s">
        <v>140</v>
      </c>
      <c r="H5" s="228" t="s">
        <v>126</v>
      </c>
      <c r="I5" s="228">
        <v>100</v>
      </c>
      <c r="J5" s="432"/>
      <c r="K5" s="229"/>
      <c r="L5" s="279" t="s">
        <v>124</v>
      </c>
      <c r="M5" s="280" t="s">
        <v>136</v>
      </c>
      <c r="N5" s="280" t="s">
        <v>138</v>
      </c>
      <c r="O5" s="280" t="s">
        <v>127</v>
      </c>
      <c r="P5" s="280" t="s">
        <v>128</v>
      </c>
    </row>
    <row r="6" spans="1:17" ht="15" customHeight="1" thickBot="1" x14ac:dyDescent="0.3">
      <c r="A6" s="251"/>
      <c r="B6" s="252"/>
      <c r="C6" s="252" t="s">
        <v>100</v>
      </c>
      <c r="D6" s="253">
        <f>D7+D16+D29+D47+D67+D82+D113</f>
        <v>3</v>
      </c>
      <c r="E6" s="187">
        <v>0</v>
      </c>
      <c r="F6" s="179">
        <f>AVERAGE(F8:F15,F17:F28,F30:F46,F48:F66,F68:F81,F83:F112,F114:F122)</f>
        <v>100</v>
      </c>
      <c r="G6" s="187">
        <f>AVERAGE(G8:G15,G17:G28,G30:G46,G48:G66,G68:G81,G83:G112,G114:G122)</f>
        <v>100</v>
      </c>
      <c r="H6" s="189">
        <f>AVERAGE(H8:H15,H17:H28,H30:H46,H48:H66,H68:H81,H83:H112,H114:H122)</f>
        <v>100</v>
      </c>
      <c r="I6" s="184">
        <v>0</v>
      </c>
      <c r="J6" s="315">
        <v>72.333333333333329</v>
      </c>
      <c r="K6" s="245"/>
      <c r="L6" s="334">
        <f>D6</f>
        <v>3</v>
      </c>
      <c r="M6" s="335">
        <f>M7+M16+M29+M47+M67+M82+M113</f>
        <v>2</v>
      </c>
      <c r="N6" s="187">
        <f>H6+I6+G6</f>
        <v>200</v>
      </c>
      <c r="O6" s="335">
        <f>O7+O16+O29+O47+O67+O82+O113</f>
        <v>0</v>
      </c>
      <c r="P6" s="345">
        <f>E6</f>
        <v>0</v>
      </c>
      <c r="Q6" s="270"/>
    </row>
    <row r="7" spans="1:17" ht="15" customHeight="1" thickBot="1" x14ac:dyDescent="0.3">
      <c r="A7" s="254"/>
      <c r="B7" s="249"/>
      <c r="C7" s="255" t="s">
        <v>101</v>
      </c>
      <c r="D7" s="34">
        <f>SUM(D8:D15)</f>
        <v>0</v>
      </c>
      <c r="E7" s="312">
        <v>0</v>
      </c>
      <c r="F7" s="170">
        <v>0</v>
      </c>
      <c r="G7" s="312">
        <v>0</v>
      </c>
      <c r="H7" s="170">
        <v>0</v>
      </c>
      <c r="I7" s="312">
        <v>0</v>
      </c>
      <c r="J7" s="305">
        <v>0</v>
      </c>
      <c r="K7" s="245"/>
      <c r="L7" s="339">
        <f>D7</f>
        <v>0</v>
      </c>
      <c r="M7" s="340">
        <f>SUM(M8:M15)</f>
        <v>0</v>
      </c>
      <c r="N7" s="351">
        <f t="shared" ref="N7:N67" si="0">H7+I7+G7</f>
        <v>0</v>
      </c>
      <c r="O7" s="340">
        <f>SUM(O8:O15)</f>
        <v>0</v>
      </c>
      <c r="P7" s="346">
        <f>E7</f>
        <v>0</v>
      </c>
      <c r="Q7" s="275"/>
    </row>
    <row r="8" spans="1:17" s="226" customFormat="1" ht="15" customHeight="1" x14ac:dyDescent="0.25">
      <c r="A8" s="236">
        <v>1</v>
      </c>
      <c r="B8" s="260">
        <v>10002</v>
      </c>
      <c r="C8" s="243" t="s">
        <v>5</v>
      </c>
      <c r="D8" s="166"/>
      <c r="E8" s="325"/>
      <c r="F8" s="168"/>
      <c r="G8" s="142"/>
      <c r="H8" s="169"/>
      <c r="I8" s="142"/>
      <c r="J8" s="307"/>
      <c r="K8" s="245"/>
      <c r="L8" s="285"/>
      <c r="M8" s="286"/>
      <c r="N8" s="191"/>
      <c r="O8" s="286"/>
      <c r="P8" s="288"/>
      <c r="Q8" s="272"/>
    </row>
    <row r="9" spans="1:17" s="226" customFormat="1" ht="15" customHeight="1" x14ac:dyDescent="0.25">
      <c r="A9" s="236">
        <v>2</v>
      </c>
      <c r="B9" s="260">
        <v>10090</v>
      </c>
      <c r="C9" s="243" t="s">
        <v>7</v>
      </c>
      <c r="D9" s="166"/>
      <c r="E9" s="172"/>
      <c r="F9" s="317"/>
      <c r="G9" s="172"/>
      <c r="H9" s="186"/>
      <c r="I9" s="172"/>
      <c r="J9" s="307"/>
      <c r="K9" s="245"/>
      <c r="L9" s="285"/>
      <c r="M9" s="286"/>
      <c r="N9" s="191"/>
      <c r="O9" s="286"/>
      <c r="P9" s="288"/>
      <c r="Q9" s="272"/>
    </row>
    <row r="10" spans="1:17" s="226" customFormat="1" ht="15" customHeight="1" x14ac:dyDescent="0.25">
      <c r="A10" s="236">
        <v>3</v>
      </c>
      <c r="B10" s="262">
        <v>10004</v>
      </c>
      <c r="C10" s="246" t="s">
        <v>6</v>
      </c>
      <c r="D10" s="176"/>
      <c r="E10" s="172"/>
      <c r="F10" s="317"/>
      <c r="G10" s="172"/>
      <c r="H10" s="186"/>
      <c r="I10" s="172"/>
      <c r="J10" s="310"/>
      <c r="K10" s="245"/>
      <c r="L10" s="285"/>
      <c r="M10" s="286"/>
      <c r="N10" s="191"/>
      <c r="O10" s="286"/>
      <c r="P10" s="288"/>
      <c r="Q10" s="272"/>
    </row>
    <row r="11" spans="1:17" s="226" customFormat="1" ht="14.25" customHeight="1" x14ac:dyDescent="0.25">
      <c r="A11" s="236">
        <v>4</v>
      </c>
      <c r="B11" s="260">
        <v>10001</v>
      </c>
      <c r="C11" s="243" t="s">
        <v>4</v>
      </c>
      <c r="D11" s="166"/>
      <c r="E11" s="172"/>
      <c r="F11" s="317"/>
      <c r="G11" s="172"/>
      <c r="H11" s="186"/>
      <c r="I11" s="172"/>
      <c r="J11" s="307"/>
      <c r="K11" s="245"/>
      <c r="L11" s="285"/>
      <c r="M11" s="286"/>
      <c r="N11" s="191"/>
      <c r="O11" s="286"/>
      <c r="P11" s="288"/>
      <c r="Q11" s="272"/>
    </row>
    <row r="12" spans="1:17" s="226" customFormat="1" ht="15" customHeight="1" x14ac:dyDescent="0.25">
      <c r="A12" s="236">
        <v>5</v>
      </c>
      <c r="B12" s="260">
        <v>10120</v>
      </c>
      <c r="C12" s="243" t="s">
        <v>8</v>
      </c>
      <c r="D12" s="166"/>
      <c r="E12" s="172"/>
      <c r="F12" s="317"/>
      <c r="G12" s="172"/>
      <c r="H12" s="186"/>
      <c r="I12" s="172"/>
      <c r="J12" s="307"/>
      <c r="K12" s="245"/>
      <c r="L12" s="285"/>
      <c r="M12" s="286"/>
      <c r="N12" s="191"/>
      <c r="O12" s="286"/>
      <c r="P12" s="288"/>
      <c r="Q12" s="272"/>
    </row>
    <row r="13" spans="1:17" s="226" customFormat="1" ht="15" customHeight="1" x14ac:dyDescent="0.25">
      <c r="A13" s="236">
        <v>6</v>
      </c>
      <c r="B13" s="260">
        <v>10190</v>
      </c>
      <c r="C13" s="243" t="s">
        <v>9</v>
      </c>
      <c r="D13" s="166"/>
      <c r="E13" s="172"/>
      <c r="F13" s="317"/>
      <c r="G13" s="172"/>
      <c r="H13" s="186"/>
      <c r="I13" s="172"/>
      <c r="J13" s="307"/>
      <c r="K13" s="245"/>
      <c r="L13" s="285"/>
      <c r="M13" s="286"/>
      <c r="N13" s="191"/>
      <c r="O13" s="286"/>
      <c r="P13" s="288"/>
      <c r="Q13" s="274"/>
    </row>
    <row r="14" spans="1:17" s="226" customFormat="1" ht="15" customHeight="1" x14ac:dyDescent="0.25">
      <c r="A14" s="236">
        <v>7</v>
      </c>
      <c r="B14" s="260">
        <v>10320</v>
      </c>
      <c r="C14" s="243" t="s">
        <v>10</v>
      </c>
      <c r="D14" s="166"/>
      <c r="E14" s="172"/>
      <c r="F14" s="317"/>
      <c r="G14" s="172"/>
      <c r="H14" s="186"/>
      <c r="I14" s="172"/>
      <c r="J14" s="307"/>
      <c r="K14" s="245"/>
      <c r="L14" s="285"/>
      <c r="M14" s="286"/>
      <c r="N14" s="191"/>
      <c r="O14" s="286"/>
      <c r="P14" s="288"/>
      <c r="Q14" s="272"/>
    </row>
    <row r="15" spans="1:17" s="226" customFormat="1" ht="15" customHeight="1" thickBot="1" x14ac:dyDescent="0.3">
      <c r="A15" s="237">
        <v>8</v>
      </c>
      <c r="B15" s="264">
        <v>10860</v>
      </c>
      <c r="C15" s="244" t="s">
        <v>112</v>
      </c>
      <c r="D15" s="176"/>
      <c r="E15" s="325"/>
      <c r="F15" s="168"/>
      <c r="G15" s="143"/>
      <c r="H15" s="169"/>
      <c r="I15" s="143"/>
      <c r="J15" s="309"/>
      <c r="K15" s="245"/>
      <c r="L15" s="289"/>
      <c r="M15" s="290"/>
      <c r="N15" s="352"/>
      <c r="O15" s="290"/>
      <c r="P15" s="292"/>
      <c r="Q15" s="272"/>
    </row>
    <row r="16" spans="1:17" s="226" customFormat="1" ht="15" customHeight="1" thickBot="1" x14ac:dyDescent="0.3">
      <c r="A16" s="256"/>
      <c r="B16" s="263"/>
      <c r="C16" s="258" t="s">
        <v>102</v>
      </c>
      <c r="D16" s="257">
        <f>SUM(D17:D28)</f>
        <v>1</v>
      </c>
      <c r="E16" s="303">
        <v>0</v>
      </c>
      <c r="F16" s="318">
        <v>0</v>
      </c>
      <c r="G16" s="303">
        <v>0</v>
      </c>
      <c r="H16" s="303">
        <f>AVERAGE(H17:H28)</f>
        <v>100</v>
      </c>
      <c r="I16" s="303">
        <v>0</v>
      </c>
      <c r="J16" s="304">
        <f>AVERAGE(J17:J28)</f>
        <v>88</v>
      </c>
      <c r="K16" s="245"/>
      <c r="L16" s="339">
        <f>D16</f>
        <v>1</v>
      </c>
      <c r="M16" s="340">
        <f>SUM(M17:M28)</f>
        <v>1</v>
      </c>
      <c r="N16" s="351">
        <f t="shared" si="0"/>
        <v>100</v>
      </c>
      <c r="O16" s="340">
        <f>SUM(O17:O28)</f>
        <v>0</v>
      </c>
      <c r="P16" s="346">
        <f>E16</f>
        <v>0</v>
      </c>
      <c r="Q16" s="272"/>
    </row>
    <row r="17" spans="1:17" s="226" customFormat="1" ht="15" customHeight="1" x14ac:dyDescent="0.25">
      <c r="A17" s="241">
        <v>1</v>
      </c>
      <c r="B17" s="265">
        <v>20040</v>
      </c>
      <c r="C17" s="239" t="s">
        <v>11</v>
      </c>
      <c r="D17" s="177"/>
      <c r="E17" s="175"/>
      <c r="F17" s="319"/>
      <c r="G17" s="175"/>
      <c r="H17" s="175"/>
      <c r="I17" s="175"/>
      <c r="J17" s="308"/>
      <c r="K17" s="245"/>
      <c r="L17" s="281"/>
      <c r="M17" s="282"/>
      <c r="N17" s="353"/>
      <c r="O17" s="282"/>
      <c r="P17" s="284"/>
      <c r="Q17" s="272"/>
    </row>
    <row r="18" spans="1:17" s="226" customFormat="1" ht="15" customHeight="1" x14ac:dyDescent="0.25">
      <c r="A18" s="241">
        <v>2</v>
      </c>
      <c r="B18" s="260">
        <v>20061</v>
      </c>
      <c r="C18" s="243" t="s">
        <v>13</v>
      </c>
      <c r="D18" s="166">
        <v>1</v>
      </c>
      <c r="E18" s="172"/>
      <c r="F18" s="186"/>
      <c r="G18" s="172"/>
      <c r="H18" s="172">
        <v>100</v>
      </c>
      <c r="I18" s="172"/>
      <c r="J18" s="307">
        <v>88</v>
      </c>
      <c r="K18" s="245"/>
      <c r="L18" s="285">
        <f>D18</f>
        <v>1</v>
      </c>
      <c r="M18" s="286">
        <f t="shared" ref="M18" si="1">N18*L18/100</f>
        <v>1</v>
      </c>
      <c r="N18" s="191">
        <f t="shared" ref="N18" si="2">H18+I18+G18</f>
        <v>100</v>
      </c>
      <c r="O18" s="286">
        <f t="shared" ref="O18" si="3">P18*L18/100</f>
        <v>0</v>
      </c>
      <c r="P18" s="288">
        <f>E18</f>
        <v>0</v>
      </c>
      <c r="Q18" s="272"/>
    </row>
    <row r="19" spans="1:17" s="226" customFormat="1" ht="15" customHeight="1" x14ac:dyDescent="0.25">
      <c r="A19" s="241">
        <v>3</v>
      </c>
      <c r="B19" s="260">
        <v>21020</v>
      </c>
      <c r="C19" s="243" t="s">
        <v>21</v>
      </c>
      <c r="D19" s="166"/>
      <c r="E19" s="172"/>
      <c r="F19" s="186"/>
      <c r="G19" s="172"/>
      <c r="H19" s="172"/>
      <c r="I19" s="172"/>
      <c r="J19" s="307"/>
      <c r="K19" s="245"/>
      <c r="L19" s="285"/>
      <c r="M19" s="286"/>
      <c r="N19" s="191"/>
      <c r="O19" s="286"/>
      <c r="P19" s="288"/>
      <c r="Q19" s="272"/>
    </row>
    <row r="20" spans="1:17" s="226" customFormat="1" ht="15" customHeight="1" x14ac:dyDescent="0.25">
      <c r="A20" s="236">
        <v>4</v>
      </c>
      <c r="B20" s="260">
        <v>20060</v>
      </c>
      <c r="C20" s="243" t="s">
        <v>12</v>
      </c>
      <c r="D20" s="166"/>
      <c r="E20" s="172"/>
      <c r="F20" s="186"/>
      <c r="G20" s="172"/>
      <c r="H20" s="172"/>
      <c r="I20" s="172"/>
      <c r="J20" s="307"/>
      <c r="K20" s="245"/>
      <c r="L20" s="285"/>
      <c r="M20" s="286"/>
      <c r="N20" s="191"/>
      <c r="O20" s="286"/>
      <c r="P20" s="288"/>
      <c r="Q20" s="272"/>
    </row>
    <row r="21" spans="1:17" s="226" customFormat="1" ht="15" customHeight="1" x14ac:dyDescent="0.25">
      <c r="A21" s="236">
        <v>5</v>
      </c>
      <c r="B21" s="260">
        <v>20400</v>
      </c>
      <c r="C21" s="243" t="s">
        <v>15</v>
      </c>
      <c r="D21" s="166"/>
      <c r="E21" s="172"/>
      <c r="F21" s="186"/>
      <c r="G21" s="172"/>
      <c r="H21" s="172"/>
      <c r="I21" s="172"/>
      <c r="J21" s="307"/>
      <c r="K21" s="245"/>
      <c r="L21" s="285"/>
      <c r="M21" s="286"/>
      <c r="N21" s="191"/>
      <c r="O21" s="286"/>
      <c r="P21" s="288"/>
      <c r="Q21" s="272"/>
    </row>
    <row r="22" spans="1:17" s="226" customFormat="1" ht="15" customHeight="1" x14ac:dyDescent="0.25">
      <c r="A22" s="236">
        <v>6</v>
      </c>
      <c r="B22" s="260">
        <v>20080</v>
      </c>
      <c r="C22" s="243" t="s">
        <v>14</v>
      </c>
      <c r="D22" s="166"/>
      <c r="E22" s="172"/>
      <c r="F22" s="186"/>
      <c r="G22" s="172"/>
      <c r="H22" s="172"/>
      <c r="I22" s="172"/>
      <c r="J22" s="307"/>
      <c r="K22" s="245"/>
      <c r="L22" s="285"/>
      <c r="M22" s="286"/>
      <c r="N22" s="191"/>
      <c r="O22" s="286"/>
      <c r="P22" s="288"/>
    </row>
    <row r="23" spans="1:17" s="226" customFormat="1" ht="15" customHeight="1" x14ac:dyDescent="0.25">
      <c r="A23" s="236">
        <v>7</v>
      </c>
      <c r="B23" s="260">
        <v>20460</v>
      </c>
      <c r="C23" s="243" t="s">
        <v>16</v>
      </c>
      <c r="D23" s="166"/>
      <c r="E23" s="172"/>
      <c r="F23" s="186"/>
      <c r="G23" s="172"/>
      <c r="H23" s="172"/>
      <c r="I23" s="172"/>
      <c r="J23" s="307"/>
      <c r="K23" s="245"/>
      <c r="L23" s="285"/>
      <c r="M23" s="286"/>
      <c r="N23" s="191"/>
      <c r="O23" s="286"/>
      <c r="P23" s="288"/>
    </row>
    <row r="24" spans="1:17" s="226" customFormat="1" ht="15" customHeight="1" x14ac:dyDescent="0.25">
      <c r="A24" s="236">
        <v>8</v>
      </c>
      <c r="B24" s="260">
        <v>20550</v>
      </c>
      <c r="C24" s="243" t="s">
        <v>17</v>
      </c>
      <c r="D24" s="166"/>
      <c r="E24" s="172"/>
      <c r="F24" s="186"/>
      <c r="G24" s="172"/>
      <c r="H24" s="172"/>
      <c r="I24" s="172"/>
      <c r="J24" s="307"/>
      <c r="K24" s="245"/>
      <c r="L24" s="285"/>
      <c r="M24" s="286"/>
      <c r="N24" s="191"/>
      <c r="O24" s="286"/>
      <c r="P24" s="288"/>
    </row>
    <row r="25" spans="1:17" s="226" customFormat="1" ht="15" customHeight="1" x14ac:dyDescent="0.25">
      <c r="A25" s="236">
        <v>9</v>
      </c>
      <c r="B25" s="260">
        <v>20630</v>
      </c>
      <c r="C25" s="243" t="s">
        <v>18</v>
      </c>
      <c r="D25" s="166"/>
      <c r="E25" s="173"/>
      <c r="F25" s="320"/>
      <c r="G25" s="173"/>
      <c r="H25" s="173"/>
      <c r="I25" s="173"/>
      <c r="J25" s="307"/>
      <c r="K25" s="245"/>
      <c r="L25" s="285"/>
      <c r="M25" s="286"/>
      <c r="N25" s="191"/>
      <c r="O25" s="286"/>
      <c r="P25" s="288"/>
    </row>
    <row r="26" spans="1:17" s="226" customFormat="1" ht="15" customHeight="1" x14ac:dyDescent="0.25">
      <c r="A26" s="236">
        <v>10</v>
      </c>
      <c r="B26" s="260">
        <v>20810</v>
      </c>
      <c r="C26" s="243" t="s">
        <v>19</v>
      </c>
      <c r="D26" s="166"/>
      <c r="E26" s="172"/>
      <c r="F26" s="186"/>
      <c r="G26" s="172"/>
      <c r="H26" s="172"/>
      <c r="I26" s="172"/>
      <c r="J26" s="307"/>
      <c r="K26" s="245"/>
      <c r="L26" s="285"/>
      <c r="M26" s="286"/>
      <c r="N26" s="191"/>
      <c r="O26" s="286"/>
      <c r="P26" s="288"/>
    </row>
    <row r="27" spans="1:17" s="226" customFormat="1" ht="15" customHeight="1" x14ac:dyDescent="0.25">
      <c r="A27" s="236">
        <v>11</v>
      </c>
      <c r="B27" s="260">
        <v>20900</v>
      </c>
      <c r="C27" s="243" t="s">
        <v>20</v>
      </c>
      <c r="D27" s="166"/>
      <c r="E27" s="172"/>
      <c r="F27" s="186"/>
      <c r="G27" s="172"/>
      <c r="H27" s="172"/>
      <c r="I27" s="172"/>
      <c r="J27" s="307"/>
      <c r="K27" s="245"/>
      <c r="L27" s="285"/>
      <c r="M27" s="286"/>
      <c r="N27" s="191"/>
      <c r="O27" s="286"/>
      <c r="P27" s="288"/>
    </row>
    <row r="28" spans="1:17" s="226" customFormat="1" ht="15" customHeight="1" thickBot="1" x14ac:dyDescent="0.3">
      <c r="A28" s="240">
        <v>12</v>
      </c>
      <c r="B28" s="262">
        <v>21350</v>
      </c>
      <c r="C28" s="246" t="s">
        <v>22</v>
      </c>
      <c r="D28" s="176"/>
      <c r="E28" s="174"/>
      <c r="F28" s="321"/>
      <c r="G28" s="174"/>
      <c r="H28" s="174"/>
      <c r="I28" s="174"/>
      <c r="J28" s="310"/>
      <c r="K28" s="245"/>
      <c r="L28" s="289"/>
      <c r="M28" s="290"/>
      <c r="N28" s="352"/>
      <c r="O28" s="290"/>
      <c r="P28" s="292"/>
    </row>
    <row r="29" spans="1:17" s="226" customFormat="1" ht="15" customHeight="1" thickBot="1" x14ac:dyDescent="0.3">
      <c r="A29" s="256"/>
      <c r="B29" s="263"/>
      <c r="C29" s="258" t="s">
        <v>103</v>
      </c>
      <c r="D29" s="257">
        <f>SUM(D30:D46)</f>
        <v>0</v>
      </c>
      <c r="E29" s="303">
        <v>0</v>
      </c>
      <c r="F29" s="318">
        <v>0</v>
      </c>
      <c r="G29" s="303">
        <v>0</v>
      </c>
      <c r="H29" s="303">
        <v>0</v>
      </c>
      <c r="I29" s="303">
        <v>0</v>
      </c>
      <c r="J29" s="304">
        <v>0</v>
      </c>
      <c r="K29" s="245"/>
      <c r="L29" s="339">
        <f>D29</f>
        <v>0</v>
      </c>
      <c r="M29" s="340">
        <f>SUM(M30:M46)</f>
        <v>0</v>
      </c>
      <c r="N29" s="351">
        <f t="shared" si="0"/>
        <v>0</v>
      </c>
      <c r="O29" s="340">
        <f>SUM(O30:O46)</f>
        <v>0</v>
      </c>
      <c r="P29" s="346">
        <f>E29</f>
        <v>0</v>
      </c>
    </row>
    <row r="30" spans="1:17" s="226" customFormat="1" ht="15" customHeight="1" x14ac:dyDescent="0.25">
      <c r="A30" s="235">
        <v>1</v>
      </c>
      <c r="B30" s="261">
        <v>30070</v>
      </c>
      <c r="C30" s="238" t="s">
        <v>24</v>
      </c>
      <c r="D30" s="177"/>
      <c r="E30" s="326"/>
      <c r="F30" s="322"/>
      <c r="G30" s="75"/>
      <c r="H30" s="75"/>
      <c r="I30" s="75"/>
      <c r="J30" s="306"/>
      <c r="K30" s="232"/>
      <c r="L30" s="281"/>
      <c r="M30" s="282"/>
      <c r="N30" s="353"/>
      <c r="O30" s="282"/>
      <c r="P30" s="284"/>
    </row>
    <row r="31" spans="1:17" s="226" customFormat="1" ht="15" customHeight="1" x14ac:dyDescent="0.25">
      <c r="A31" s="236">
        <v>2</v>
      </c>
      <c r="B31" s="260">
        <v>30480</v>
      </c>
      <c r="C31" s="243" t="s">
        <v>111</v>
      </c>
      <c r="D31" s="166"/>
      <c r="E31" s="327"/>
      <c r="F31" s="323"/>
      <c r="G31" s="70"/>
      <c r="H31" s="70"/>
      <c r="I31" s="70"/>
      <c r="J31" s="307"/>
      <c r="K31" s="232"/>
      <c r="L31" s="285"/>
      <c r="M31" s="286"/>
      <c r="N31" s="191"/>
      <c r="O31" s="286"/>
      <c r="P31" s="288"/>
    </row>
    <row r="32" spans="1:17" s="226" customFormat="1" ht="15" customHeight="1" x14ac:dyDescent="0.25">
      <c r="A32" s="236">
        <v>3</v>
      </c>
      <c r="B32" s="262">
        <v>30460</v>
      </c>
      <c r="C32" s="246" t="s">
        <v>29</v>
      </c>
      <c r="D32" s="166"/>
      <c r="E32" s="327"/>
      <c r="F32" s="323"/>
      <c r="G32" s="70"/>
      <c r="H32" s="70"/>
      <c r="I32" s="70"/>
      <c r="J32" s="310"/>
      <c r="K32" s="232"/>
      <c r="L32" s="285"/>
      <c r="M32" s="286"/>
      <c r="N32" s="191"/>
      <c r="O32" s="286"/>
      <c r="P32" s="288"/>
    </row>
    <row r="33" spans="1:16" s="226" customFormat="1" ht="15" customHeight="1" x14ac:dyDescent="0.25">
      <c r="A33" s="236">
        <v>4</v>
      </c>
      <c r="B33" s="260">
        <v>30030</v>
      </c>
      <c r="C33" s="243" t="s">
        <v>23</v>
      </c>
      <c r="D33" s="177"/>
      <c r="E33" s="70"/>
      <c r="F33" s="70"/>
      <c r="G33" s="70"/>
      <c r="H33" s="70"/>
      <c r="I33" s="70"/>
      <c r="J33" s="307"/>
      <c r="K33" s="232"/>
      <c r="L33" s="285"/>
      <c r="M33" s="286"/>
      <c r="N33" s="191"/>
      <c r="O33" s="286"/>
      <c r="P33" s="288"/>
    </row>
    <row r="34" spans="1:16" s="226" customFormat="1" ht="15" customHeight="1" x14ac:dyDescent="0.25">
      <c r="A34" s="236">
        <v>5</v>
      </c>
      <c r="B34" s="260">
        <v>31000</v>
      </c>
      <c r="C34" s="243" t="s">
        <v>37</v>
      </c>
      <c r="D34" s="166"/>
      <c r="E34" s="70"/>
      <c r="F34" s="70"/>
      <c r="G34" s="70"/>
      <c r="H34" s="70"/>
      <c r="I34" s="70"/>
      <c r="J34" s="307"/>
      <c r="K34" s="232"/>
      <c r="L34" s="285"/>
      <c r="M34" s="286"/>
      <c r="N34" s="191"/>
      <c r="O34" s="286"/>
      <c r="P34" s="288"/>
    </row>
    <row r="35" spans="1:16" s="226" customFormat="1" ht="15" customHeight="1" x14ac:dyDescent="0.25">
      <c r="A35" s="236">
        <v>6</v>
      </c>
      <c r="B35" s="260">
        <v>30130</v>
      </c>
      <c r="C35" s="243" t="s">
        <v>25</v>
      </c>
      <c r="D35" s="166"/>
      <c r="E35" s="70"/>
      <c r="F35" s="70"/>
      <c r="G35" s="70"/>
      <c r="H35" s="70"/>
      <c r="I35" s="70"/>
      <c r="J35" s="307"/>
      <c r="K35" s="232"/>
      <c r="L35" s="185"/>
      <c r="M35" s="299"/>
      <c r="N35" s="191"/>
      <c r="O35" s="299"/>
      <c r="P35" s="192"/>
    </row>
    <row r="36" spans="1:16" s="226" customFormat="1" ht="15" customHeight="1" x14ac:dyDescent="0.25">
      <c r="A36" s="236">
        <v>7</v>
      </c>
      <c r="B36" s="260">
        <v>30160</v>
      </c>
      <c r="C36" s="243" t="s">
        <v>26</v>
      </c>
      <c r="D36" s="166"/>
      <c r="E36" s="70"/>
      <c r="F36" s="70"/>
      <c r="G36" s="70"/>
      <c r="H36" s="70"/>
      <c r="I36" s="70"/>
      <c r="J36" s="307"/>
      <c r="K36" s="232"/>
      <c r="L36" s="285"/>
      <c r="M36" s="286"/>
      <c r="N36" s="191"/>
      <c r="O36" s="286"/>
      <c r="P36" s="288"/>
    </row>
    <row r="37" spans="1:16" s="226" customFormat="1" ht="15" customHeight="1" x14ac:dyDescent="0.25">
      <c r="A37" s="236">
        <v>8</v>
      </c>
      <c r="B37" s="260">
        <v>30310</v>
      </c>
      <c r="C37" s="243" t="s">
        <v>27</v>
      </c>
      <c r="D37" s="166"/>
      <c r="E37" s="70"/>
      <c r="F37" s="70"/>
      <c r="G37" s="70"/>
      <c r="H37" s="70"/>
      <c r="I37" s="70"/>
      <c r="J37" s="307"/>
      <c r="K37" s="232"/>
      <c r="L37" s="285"/>
      <c r="M37" s="286"/>
      <c r="N37" s="191"/>
      <c r="O37" s="286"/>
      <c r="P37" s="288"/>
    </row>
    <row r="38" spans="1:16" s="226" customFormat="1" ht="15" customHeight="1" x14ac:dyDescent="0.25">
      <c r="A38" s="236">
        <v>9</v>
      </c>
      <c r="B38" s="260">
        <v>30440</v>
      </c>
      <c r="C38" s="243" t="s">
        <v>28</v>
      </c>
      <c r="D38" s="166"/>
      <c r="E38" s="70"/>
      <c r="F38" s="70"/>
      <c r="G38" s="70"/>
      <c r="H38" s="70"/>
      <c r="I38" s="70"/>
      <c r="J38" s="307"/>
      <c r="K38" s="232"/>
      <c r="L38" s="285"/>
      <c r="M38" s="286"/>
      <c r="N38" s="191"/>
      <c r="O38" s="286"/>
      <c r="P38" s="288"/>
    </row>
    <row r="39" spans="1:16" s="226" customFormat="1" ht="15" customHeight="1" x14ac:dyDescent="0.25">
      <c r="A39" s="236">
        <v>10</v>
      </c>
      <c r="B39" s="260">
        <v>30500</v>
      </c>
      <c r="C39" s="243" t="s">
        <v>30</v>
      </c>
      <c r="D39" s="166"/>
      <c r="E39" s="70"/>
      <c r="F39" s="70"/>
      <c r="G39" s="70"/>
      <c r="H39" s="70"/>
      <c r="I39" s="70"/>
      <c r="J39" s="307"/>
      <c r="K39" s="232"/>
      <c r="L39" s="285"/>
      <c r="M39" s="286"/>
      <c r="N39" s="191"/>
      <c r="O39" s="286"/>
      <c r="P39" s="288"/>
    </row>
    <row r="40" spans="1:16" s="226" customFormat="1" ht="15" customHeight="1" x14ac:dyDescent="0.25">
      <c r="A40" s="236">
        <v>11</v>
      </c>
      <c r="B40" s="260">
        <v>30530</v>
      </c>
      <c r="C40" s="243" t="s">
        <v>31</v>
      </c>
      <c r="D40" s="166"/>
      <c r="E40" s="70"/>
      <c r="F40" s="70"/>
      <c r="G40" s="70"/>
      <c r="H40" s="70"/>
      <c r="I40" s="70"/>
      <c r="J40" s="307"/>
      <c r="K40" s="232"/>
      <c r="L40" s="285"/>
      <c r="M40" s="286"/>
      <c r="N40" s="191"/>
      <c r="O40" s="299"/>
      <c r="P40" s="288"/>
    </row>
    <row r="41" spans="1:16" s="226" customFormat="1" ht="15" customHeight="1" x14ac:dyDescent="0.25">
      <c r="A41" s="236">
        <v>12</v>
      </c>
      <c r="B41" s="260">
        <v>30640</v>
      </c>
      <c r="C41" s="243" t="s">
        <v>32</v>
      </c>
      <c r="D41" s="166"/>
      <c r="E41" s="70"/>
      <c r="F41" s="70"/>
      <c r="G41" s="70"/>
      <c r="H41" s="70"/>
      <c r="I41" s="70"/>
      <c r="J41" s="307"/>
      <c r="K41" s="232"/>
      <c r="L41" s="285"/>
      <c r="M41" s="286"/>
      <c r="N41" s="191"/>
      <c r="O41" s="286"/>
      <c r="P41" s="288"/>
    </row>
    <row r="42" spans="1:16" s="226" customFormat="1" ht="15" customHeight="1" x14ac:dyDescent="0.25">
      <c r="A42" s="236">
        <v>13</v>
      </c>
      <c r="B42" s="260">
        <v>30650</v>
      </c>
      <c r="C42" s="243" t="s">
        <v>33</v>
      </c>
      <c r="D42" s="166"/>
      <c r="E42" s="70"/>
      <c r="F42" s="70"/>
      <c r="G42" s="70"/>
      <c r="H42" s="70"/>
      <c r="I42" s="70"/>
      <c r="J42" s="307"/>
      <c r="K42" s="232"/>
      <c r="L42" s="285"/>
      <c r="M42" s="286"/>
      <c r="N42" s="191"/>
      <c r="O42" s="286"/>
      <c r="P42" s="288"/>
    </row>
    <row r="43" spans="1:16" s="226" customFormat="1" ht="15" customHeight="1" x14ac:dyDescent="0.25">
      <c r="A43" s="236">
        <v>14</v>
      </c>
      <c r="B43" s="260">
        <v>30790</v>
      </c>
      <c r="C43" s="243" t="s">
        <v>34</v>
      </c>
      <c r="D43" s="166"/>
      <c r="E43" s="70"/>
      <c r="F43" s="70"/>
      <c r="G43" s="70"/>
      <c r="H43" s="70"/>
      <c r="I43" s="70"/>
      <c r="J43" s="307"/>
      <c r="K43" s="232"/>
      <c r="L43" s="285"/>
      <c r="M43" s="286"/>
      <c r="N43" s="191"/>
      <c r="O43" s="286"/>
      <c r="P43" s="288"/>
    </row>
    <row r="44" spans="1:16" s="226" customFormat="1" ht="15" customHeight="1" x14ac:dyDescent="0.25">
      <c r="A44" s="236">
        <v>15</v>
      </c>
      <c r="B44" s="260">
        <v>30890</v>
      </c>
      <c r="C44" s="243" t="s">
        <v>35</v>
      </c>
      <c r="D44" s="166"/>
      <c r="E44" s="70"/>
      <c r="F44" s="70"/>
      <c r="G44" s="70"/>
      <c r="H44" s="70"/>
      <c r="I44" s="70"/>
      <c r="J44" s="307"/>
      <c r="K44" s="232"/>
      <c r="L44" s="285"/>
      <c r="M44" s="286"/>
      <c r="N44" s="191"/>
      <c r="O44" s="286"/>
      <c r="P44" s="288"/>
    </row>
    <row r="45" spans="1:16" s="226" customFormat="1" ht="15" customHeight="1" x14ac:dyDescent="0.25">
      <c r="A45" s="236">
        <v>16</v>
      </c>
      <c r="B45" s="260">
        <v>30940</v>
      </c>
      <c r="C45" s="243" t="s">
        <v>36</v>
      </c>
      <c r="D45" s="166"/>
      <c r="E45" s="70"/>
      <c r="F45" s="70"/>
      <c r="G45" s="70"/>
      <c r="H45" s="70"/>
      <c r="I45" s="70"/>
      <c r="J45" s="307"/>
      <c r="K45" s="232"/>
      <c r="L45" s="285"/>
      <c r="M45" s="286"/>
      <c r="N45" s="191"/>
      <c r="O45" s="286"/>
      <c r="P45" s="288"/>
    </row>
    <row r="46" spans="1:16" s="226" customFormat="1" ht="15" customHeight="1" thickBot="1" x14ac:dyDescent="0.3">
      <c r="A46" s="236">
        <v>17</v>
      </c>
      <c r="B46" s="264">
        <v>31480</v>
      </c>
      <c r="C46" s="244" t="s">
        <v>38</v>
      </c>
      <c r="D46" s="161"/>
      <c r="E46" s="73"/>
      <c r="F46" s="73"/>
      <c r="G46" s="73"/>
      <c r="H46" s="73"/>
      <c r="I46" s="74"/>
      <c r="J46" s="309"/>
      <c r="K46" s="232"/>
      <c r="L46" s="289"/>
      <c r="M46" s="290"/>
      <c r="N46" s="352"/>
      <c r="O46" s="290"/>
      <c r="P46" s="292"/>
    </row>
    <row r="47" spans="1:16" s="226" customFormat="1" ht="15" customHeight="1" thickBot="1" x14ac:dyDescent="0.3">
      <c r="A47" s="256"/>
      <c r="B47" s="263"/>
      <c r="C47" s="258" t="s">
        <v>104</v>
      </c>
      <c r="D47" s="257">
        <f>SUM(D48:D66)</f>
        <v>1</v>
      </c>
      <c r="E47" s="313">
        <v>0</v>
      </c>
      <c r="F47" s="313">
        <f>AVERAGE(F48:F66)</f>
        <v>100</v>
      </c>
      <c r="G47" s="313">
        <v>0</v>
      </c>
      <c r="H47" s="313">
        <v>0</v>
      </c>
      <c r="I47" s="313">
        <v>0</v>
      </c>
      <c r="J47" s="305">
        <f>AVERAGE(J48:J66)</f>
        <v>58</v>
      </c>
      <c r="K47" s="245"/>
      <c r="L47" s="339">
        <f>D47</f>
        <v>1</v>
      </c>
      <c r="M47" s="340">
        <f>SUM(M48:M66)</f>
        <v>0</v>
      </c>
      <c r="N47" s="351">
        <f t="shared" si="0"/>
        <v>0</v>
      </c>
      <c r="O47" s="340">
        <f>SUM(O48:O66)</f>
        <v>0</v>
      </c>
      <c r="P47" s="346">
        <f>E47</f>
        <v>0</v>
      </c>
    </row>
    <row r="48" spans="1:16" s="226" customFormat="1" ht="15" customHeight="1" x14ac:dyDescent="0.25">
      <c r="A48" s="271">
        <v>1</v>
      </c>
      <c r="B48" s="261">
        <v>40010</v>
      </c>
      <c r="C48" s="238" t="s">
        <v>39</v>
      </c>
      <c r="D48" s="177">
        <v>1</v>
      </c>
      <c r="E48" s="75"/>
      <c r="F48" s="75">
        <v>100</v>
      </c>
      <c r="G48" s="75"/>
      <c r="H48" s="75"/>
      <c r="I48" s="75"/>
      <c r="J48" s="306">
        <v>58</v>
      </c>
      <c r="K48" s="245"/>
      <c r="L48" s="281">
        <f>D48</f>
        <v>1</v>
      </c>
      <c r="M48" s="282">
        <f t="shared" ref="M48" si="4">N48*L48/100</f>
        <v>0</v>
      </c>
      <c r="N48" s="353">
        <f t="shared" si="0"/>
        <v>0</v>
      </c>
      <c r="O48" s="282">
        <f t="shared" ref="O48" si="5">P48*L48/100</f>
        <v>0</v>
      </c>
      <c r="P48" s="284">
        <f>E48</f>
        <v>0</v>
      </c>
    </row>
    <row r="49" spans="1:16" s="226" customFormat="1" ht="15" customHeight="1" x14ac:dyDescent="0.25">
      <c r="A49" s="247">
        <v>2</v>
      </c>
      <c r="B49" s="260">
        <v>40030</v>
      </c>
      <c r="C49" s="243" t="s">
        <v>41</v>
      </c>
      <c r="D49" s="166"/>
      <c r="E49" s="70"/>
      <c r="F49" s="70"/>
      <c r="G49" s="70"/>
      <c r="H49" s="70"/>
      <c r="I49" s="70"/>
      <c r="J49" s="307"/>
      <c r="K49" s="245"/>
      <c r="L49" s="285"/>
      <c r="M49" s="286"/>
      <c r="N49" s="191"/>
      <c r="O49" s="286"/>
      <c r="P49" s="288"/>
    </row>
    <row r="50" spans="1:16" s="226" customFormat="1" ht="15" customHeight="1" x14ac:dyDescent="0.25">
      <c r="A50" s="247">
        <v>3</v>
      </c>
      <c r="B50" s="260">
        <v>40410</v>
      </c>
      <c r="C50" s="243" t="s">
        <v>48</v>
      </c>
      <c r="D50" s="166"/>
      <c r="E50" s="70"/>
      <c r="F50" s="70"/>
      <c r="G50" s="70"/>
      <c r="H50" s="70"/>
      <c r="I50" s="70"/>
      <c r="J50" s="307"/>
      <c r="K50" s="245"/>
      <c r="L50" s="285"/>
      <c r="M50" s="286"/>
      <c r="N50" s="191"/>
      <c r="O50" s="286"/>
      <c r="P50" s="288"/>
    </row>
    <row r="51" spans="1:16" s="226" customFormat="1" ht="15" customHeight="1" x14ac:dyDescent="0.25">
      <c r="A51" s="247">
        <v>4</v>
      </c>
      <c r="B51" s="260">
        <v>40011</v>
      </c>
      <c r="C51" s="243" t="s">
        <v>40</v>
      </c>
      <c r="D51" s="166"/>
      <c r="E51" s="70"/>
      <c r="F51" s="70"/>
      <c r="G51" s="70"/>
      <c r="H51" s="70"/>
      <c r="I51" s="70"/>
      <c r="J51" s="307"/>
      <c r="K51" s="245"/>
      <c r="L51" s="285"/>
      <c r="M51" s="286"/>
      <c r="N51" s="191"/>
      <c r="O51" s="286"/>
      <c r="P51" s="288"/>
    </row>
    <row r="52" spans="1:16" s="226" customFormat="1" ht="15" customHeight="1" x14ac:dyDescent="0.25">
      <c r="A52" s="247">
        <v>5</v>
      </c>
      <c r="B52" s="260">
        <v>40080</v>
      </c>
      <c r="C52" s="243" t="s">
        <v>96</v>
      </c>
      <c r="D52" s="166"/>
      <c r="E52" s="70"/>
      <c r="F52" s="70"/>
      <c r="G52" s="70"/>
      <c r="H52" s="70"/>
      <c r="I52" s="70"/>
      <c r="J52" s="307"/>
      <c r="K52" s="245"/>
      <c r="L52" s="285"/>
      <c r="M52" s="286"/>
      <c r="N52" s="191"/>
      <c r="O52" s="286"/>
      <c r="P52" s="288"/>
    </row>
    <row r="53" spans="1:16" s="226" customFormat="1" ht="15" customHeight="1" x14ac:dyDescent="0.25">
      <c r="A53" s="247">
        <v>6</v>
      </c>
      <c r="B53" s="260">
        <v>40100</v>
      </c>
      <c r="C53" s="243" t="s">
        <v>42</v>
      </c>
      <c r="D53" s="166"/>
      <c r="E53" s="70"/>
      <c r="F53" s="70"/>
      <c r="G53" s="70"/>
      <c r="H53" s="70"/>
      <c r="I53" s="70"/>
      <c r="J53" s="307"/>
      <c r="K53" s="245"/>
      <c r="L53" s="285"/>
      <c r="M53" s="286"/>
      <c r="N53" s="191"/>
      <c r="O53" s="286"/>
      <c r="P53" s="288"/>
    </row>
    <row r="54" spans="1:16" s="226" customFormat="1" ht="15" customHeight="1" x14ac:dyDescent="0.25">
      <c r="A54" s="247">
        <v>7</v>
      </c>
      <c r="B54" s="260">
        <v>40020</v>
      </c>
      <c r="C54" s="243" t="s">
        <v>110</v>
      </c>
      <c r="D54" s="166"/>
      <c r="E54" s="70"/>
      <c r="F54" s="70"/>
      <c r="G54" s="70"/>
      <c r="H54" s="70"/>
      <c r="I54" s="70"/>
      <c r="J54" s="307"/>
      <c r="K54" s="245"/>
      <c r="L54" s="285"/>
      <c r="M54" s="286"/>
      <c r="N54" s="191"/>
      <c r="O54" s="286"/>
      <c r="P54" s="288"/>
    </row>
    <row r="55" spans="1:16" s="226" customFormat="1" ht="15" customHeight="1" x14ac:dyDescent="0.25">
      <c r="A55" s="247">
        <v>8</v>
      </c>
      <c r="B55" s="260">
        <v>40031</v>
      </c>
      <c r="C55" s="243" t="s">
        <v>113</v>
      </c>
      <c r="D55" s="166"/>
      <c r="E55" s="70"/>
      <c r="F55" s="70"/>
      <c r="G55" s="70"/>
      <c r="H55" s="70"/>
      <c r="I55" s="70"/>
      <c r="J55" s="307"/>
      <c r="K55" s="245"/>
      <c r="L55" s="285"/>
      <c r="M55" s="286"/>
      <c r="N55" s="191"/>
      <c r="O55" s="286"/>
      <c r="P55" s="288"/>
    </row>
    <row r="56" spans="1:16" s="226" customFormat="1" ht="15" customHeight="1" x14ac:dyDescent="0.25">
      <c r="A56" s="247">
        <v>9</v>
      </c>
      <c r="B56" s="260">
        <v>40210</v>
      </c>
      <c r="C56" s="243" t="s">
        <v>44</v>
      </c>
      <c r="D56" s="166"/>
      <c r="E56" s="70"/>
      <c r="F56" s="70"/>
      <c r="G56" s="70"/>
      <c r="H56" s="70"/>
      <c r="I56" s="70"/>
      <c r="J56" s="307"/>
      <c r="K56" s="245"/>
      <c r="L56" s="285"/>
      <c r="M56" s="286"/>
      <c r="N56" s="191"/>
      <c r="O56" s="299"/>
      <c r="P56" s="288"/>
    </row>
    <row r="57" spans="1:16" s="226" customFormat="1" ht="15" customHeight="1" x14ac:dyDescent="0.25">
      <c r="A57" s="247">
        <v>10</v>
      </c>
      <c r="B57" s="260">
        <v>40300</v>
      </c>
      <c r="C57" s="243" t="s">
        <v>45</v>
      </c>
      <c r="D57" s="166"/>
      <c r="E57" s="70"/>
      <c r="F57" s="70"/>
      <c r="G57" s="70"/>
      <c r="H57" s="70"/>
      <c r="I57" s="70"/>
      <c r="J57" s="307"/>
      <c r="K57" s="245"/>
      <c r="L57" s="285"/>
      <c r="M57" s="286"/>
      <c r="N57" s="191"/>
      <c r="O57" s="286"/>
      <c r="P57" s="288"/>
    </row>
    <row r="58" spans="1:16" s="226" customFormat="1" ht="15" customHeight="1" x14ac:dyDescent="0.25">
      <c r="A58" s="247">
        <v>11</v>
      </c>
      <c r="B58" s="260">
        <v>40360</v>
      </c>
      <c r="C58" s="243" t="s">
        <v>46</v>
      </c>
      <c r="D58" s="166"/>
      <c r="E58" s="70"/>
      <c r="F58" s="70"/>
      <c r="G58" s="70"/>
      <c r="H58" s="70"/>
      <c r="I58" s="70"/>
      <c r="J58" s="307"/>
      <c r="K58" s="245"/>
      <c r="L58" s="285"/>
      <c r="M58" s="286"/>
      <c r="N58" s="191"/>
      <c r="O58" s="286"/>
      <c r="P58" s="288"/>
    </row>
    <row r="59" spans="1:16" s="226" customFormat="1" ht="15" customHeight="1" x14ac:dyDescent="0.25">
      <c r="A59" s="247">
        <v>12</v>
      </c>
      <c r="B59" s="260">
        <v>40390</v>
      </c>
      <c r="C59" s="243" t="s">
        <v>47</v>
      </c>
      <c r="D59" s="166"/>
      <c r="E59" s="70"/>
      <c r="F59" s="70"/>
      <c r="G59" s="70"/>
      <c r="H59" s="70"/>
      <c r="I59" s="70"/>
      <c r="J59" s="307"/>
      <c r="K59" s="245"/>
      <c r="L59" s="285"/>
      <c r="M59" s="286"/>
      <c r="N59" s="191"/>
      <c r="O59" s="286"/>
      <c r="P59" s="288"/>
    </row>
    <row r="60" spans="1:16" s="226" customFormat="1" ht="15" customHeight="1" x14ac:dyDescent="0.25">
      <c r="A60" s="247">
        <v>13</v>
      </c>
      <c r="B60" s="260">
        <v>40720</v>
      </c>
      <c r="C60" s="243" t="s">
        <v>109</v>
      </c>
      <c r="D60" s="166"/>
      <c r="E60" s="70"/>
      <c r="F60" s="70"/>
      <c r="G60" s="70"/>
      <c r="H60" s="70"/>
      <c r="I60" s="70"/>
      <c r="J60" s="307"/>
      <c r="K60" s="245"/>
      <c r="L60" s="285"/>
      <c r="M60" s="286"/>
      <c r="N60" s="191"/>
      <c r="O60" s="286"/>
      <c r="P60" s="288"/>
    </row>
    <row r="61" spans="1:16" s="226" customFormat="1" ht="15" customHeight="1" x14ac:dyDescent="0.25">
      <c r="A61" s="247">
        <v>14</v>
      </c>
      <c r="B61" s="260">
        <v>40730</v>
      </c>
      <c r="C61" s="243" t="s">
        <v>49</v>
      </c>
      <c r="D61" s="166"/>
      <c r="E61" s="70"/>
      <c r="F61" s="70"/>
      <c r="G61" s="70"/>
      <c r="H61" s="70"/>
      <c r="I61" s="70"/>
      <c r="J61" s="307"/>
      <c r="K61" s="245"/>
      <c r="L61" s="285"/>
      <c r="M61" s="286"/>
      <c r="N61" s="191"/>
      <c r="O61" s="286"/>
      <c r="P61" s="288"/>
    </row>
    <row r="62" spans="1:16" s="226" customFormat="1" ht="15" customHeight="1" x14ac:dyDescent="0.25">
      <c r="A62" s="247">
        <v>15</v>
      </c>
      <c r="B62" s="260">
        <v>40820</v>
      </c>
      <c r="C62" s="243" t="s">
        <v>50</v>
      </c>
      <c r="D62" s="166"/>
      <c r="E62" s="70"/>
      <c r="F62" s="70"/>
      <c r="G62" s="70"/>
      <c r="H62" s="70"/>
      <c r="I62" s="70"/>
      <c r="J62" s="307"/>
      <c r="K62" s="245"/>
      <c r="L62" s="285"/>
      <c r="M62" s="286"/>
      <c r="N62" s="191"/>
      <c r="O62" s="286"/>
      <c r="P62" s="288"/>
    </row>
    <row r="63" spans="1:16" s="226" customFormat="1" ht="15" customHeight="1" x14ac:dyDescent="0.25">
      <c r="A63" s="247">
        <v>16</v>
      </c>
      <c r="B63" s="260">
        <v>40840</v>
      </c>
      <c r="C63" s="243" t="s">
        <v>51</v>
      </c>
      <c r="D63" s="166"/>
      <c r="E63" s="70"/>
      <c r="F63" s="70"/>
      <c r="G63" s="70"/>
      <c r="H63" s="70"/>
      <c r="I63" s="70"/>
      <c r="J63" s="307"/>
      <c r="K63" s="245"/>
      <c r="L63" s="285"/>
      <c r="M63" s="286"/>
      <c r="N63" s="191"/>
      <c r="O63" s="286"/>
      <c r="P63" s="288"/>
    </row>
    <row r="64" spans="1:16" s="226" customFormat="1" ht="15" customHeight="1" x14ac:dyDescent="0.25">
      <c r="A64" s="247">
        <v>17</v>
      </c>
      <c r="B64" s="260">
        <v>40950</v>
      </c>
      <c r="C64" s="243" t="s">
        <v>52</v>
      </c>
      <c r="D64" s="166"/>
      <c r="E64" s="70"/>
      <c r="F64" s="70"/>
      <c r="G64" s="70"/>
      <c r="H64" s="70"/>
      <c r="I64" s="70"/>
      <c r="J64" s="307"/>
      <c r="K64" s="245"/>
      <c r="L64" s="285"/>
      <c r="M64" s="286"/>
      <c r="N64" s="191"/>
      <c r="O64" s="112"/>
      <c r="P64" s="288"/>
    </row>
    <row r="65" spans="1:16" s="226" customFormat="1" ht="15" customHeight="1" x14ac:dyDescent="0.25">
      <c r="A65" s="247">
        <v>18</v>
      </c>
      <c r="B65" s="262">
        <v>40990</v>
      </c>
      <c r="C65" s="246" t="s">
        <v>53</v>
      </c>
      <c r="D65" s="166"/>
      <c r="E65" s="70"/>
      <c r="F65" s="70"/>
      <c r="G65" s="70"/>
      <c r="H65" s="70"/>
      <c r="I65" s="70"/>
      <c r="J65" s="310"/>
      <c r="K65" s="245"/>
      <c r="L65" s="285"/>
      <c r="M65" s="286"/>
      <c r="N65" s="191"/>
      <c r="O65" s="286"/>
      <c r="P65" s="288"/>
    </row>
    <row r="66" spans="1:16" s="226" customFormat="1" ht="15" customHeight="1" thickBot="1" x14ac:dyDescent="0.3">
      <c r="A66" s="248">
        <v>19</v>
      </c>
      <c r="B66" s="260">
        <v>40133</v>
      </c>
      <c r="C66" s="243" t="s">
        <v>43</v>
      </c>
      <c r="D66" s="166"/>
      <c r="E66" s="73"/>
      <c r="F66" s="73"/>
      <c r="G66" s="73"/>
      <c r="H66" s="73"/>
      <c r="I66" s="74"/>
      <c r="J66" s="307"/>
      <c r="K66" s="245"/>
      <c r="L66" s="289"/>
      <c r="M66" s="290"/>
      <c r="N66" s="352"/>
      <c r="O66" s="290"/>
      <c r="P66" s="292"/>
    </row>
    <row r="67" spans="1:16" s="226" customFormat="1" ht="15" customHeight="1" thickBot="1" x14ac:dyDescent="0.3">
      <c r="A67" s="256"/>
      <c r="B67" s="263"/>
      <c r="C67" s="258" t="s">
        <v>105</v>
      </c>
      <c r="D67" s="257">
        <f>SUM(D68:D81)</f>
        <v>0</v>
      </c>
      <c r="E67" s="303">
        <v>0</v>
      </c>
      <c r="F67" s="303">
        <v>0</v>
      </c>
      <c r="G67" s="303">
        <v>0</v>
      </c>
      <c r="H67" s="303">
        <v>0</v>
      </c>
      <c r="I67" s="303">
        <v>0</v>
      </c>
      <c r="J67" s="304">
        <v>0</v>
      </c>
      <c r="K67" s="245"/>
      <c r="L67" s="339">
        <f>D67</f>
        <v>0</v>
      </c>
      <c r="M67" s="340">
        <f>SUM(M68:M81)</f>
        <v>0</v>
      </c>
      <c r="N67" s="351">
        <f t="shared" si="0"/>
        <v>0</v>
      </c>
      <c r="O67" s="340">
        <f>SUM(O68:O81)</f>
        <v>0</v>
      </c>
      <c r="P67" s="346">
        <f>E67</f>
        <v>0</v>
      </c>
    </row>
    <row r="68" spans="1:16" s="226" customFormat="1" ht="15" customHeight="1" x14ac:dyDescent="0.25">
      <c r="A68" s="241">
        <v>1</v>
      </c>
      <c r="B68" s="260">
        <v>50040</v>
      </c>
      <c r="C68" s="243" t="s">
        <v>54</v>
      </c>
      <c r="D68" s="166"/>
      <c r="E68" s="75"/>
      <c r="F68" s="75"/>
      <c r="G68" s="75"/>
      <c r="H68" s="75"/>
      <c r="I68" s="75"/>
      <c r="J68" s="307"/>
      <c r="K68" s="245"/>
      <c r="L68" s="281"/>
      <c r="M68" s="282"/>
      <c r="N68" s="353"/>
      <c r="O68" s="282"/>
      <c r="P68" s="284"/>
    </row>
    <row r="69" spans="1:16" s="226" customFormat="1" ht="15" customHeight="1" x14ac:dyDescent="0.25">
      <c r="A69" s="236">
        <v>2</v>
      </c>
      <c r="B69" s="260">
        <v>50003</v>
      </c>
      <c r="C69" s="243" t="s">
        <v>97</v>
      </c>
      <c r="D69" s="166"/>
      <c r="E69" s="70"/>
      <c r="F69" s="70"/>
      <c r="G69" s="70"/>
      <c r="H69" s="70"/>
      <c r="I69" s="70"/>
      <c r="J69" s="307"/>
      <c r="K69" s="245"/>
      <c r="L69" s="285"/>
      <c r="M69" s="286"/>
      <c r="N69" s="191"/>
      <c r="O69" s="286"/>
      <c r="P69" s="288"/>
    </row>
    <row r="70" spans="1:16" s="226" customFormat="1" ht="15" customHeight="1" x14ac:dyDescent="0.25">
      <c r="A70" s="236">
        <v>3</v>
      </c>
      <c r="B70" s="260">
        <v>50060</v>
      </c>
      <c r="C70" s="243" t="s">
        <v>56</v>
      </c>
      <c r="D70" s="166"/>
      <c r="E70" s="70"/>
      <c r="F70" s="70"/>
      <c r="G70" s="70"/>
      <c r="H70" s="70"/>
      <c r="I70" s="70"/>
      <c r="J70" s="307"/>
      <c r="K70" s="245"/>
      <c r="L70" s="285"/>
      <c r="M70" s="286"/>
      <c r="N70" s="191"/>
      <c r="O70" s="286"/>
      <c r="P70" s="288"/>
    </row>
    <row r="71" spans="1:16" s="226" customFormat="1" ht="15" customHeight="1" x14ac:dyDescent="0.25">
      <c r="A71" s="236">
        <v>4</v>
      </c>
      <c r="B71" s="266">
        <v>50170</v>
      </c>
      <c r="C71" s="243" t="s">
        <v>57</v>
      </c>
      <c r="D71" s="166"/>
      <c r="E71" s="70"/>
      <c r="F71" s="70"/>
      <c r="G71" s="70"/>
      <c r="H71" s="70"/>
      <c r="I71" s="70"/>
      <c r="J71" s="307"/>
      <c r="K71" s="245"/>
      <c r="L71" s="285"/>
      <c r="M71" s="286"/>
      <c r="N71" s="191"/>
      <c r="O71" s="299"/>
      <c r="P71" s="288"/>
    </row>
    <row r="72" spans="1:16" s="226" customFormat="1" ht="15" customHeight="1" x14ac:dyDescent="0.25">
      <c r="A72" s="236">
        <v>5</v>
      </c>
      <c r="B72" s="260">
        <v>50230</v>
      </c>
      <c r="C72" s="243" t="s">
        <v>58</v>
      </c>
      <c r="D72" s="166"/>
      <c r="E72" s="70"/>
      <c r="F72" s="70"/>
      <c r="G72" s="70"/>
      <c r="H72" s="70"/>
      <c r="I72" s="70"/>
      <c r="J72" s="307"/>
      <c r="K72" s="245"/>
      <c r="L72" s="285"/>
      <c r="M72" s="286"/>
      <c r="N72" s="191"/>
      <c r="O72" s="286"/>
      <c r="P72" s="288"/>
    </row>
    <row r="73" spans="1:16" s="226" customFormat="1" ht="15" customHeight="1" x14ac:dyDescent="0.25">
      <c r="A73" s="236">
        <v>6</v>
      </c>
      <c r="B73" s="260">
        <v>50340</v>
      </c>
      <c r="C73" s="243" t="s">
        <v>59</v>
      </c>
      <c r="D73" s="166"/>
      <c r="E73" s="70"/>
      <c r="F73" s="70"/>
      <c r="G73" s="70"/>
      <c r="H73" s="70"/>
      <c r="I73" s="70"/>
      <c r="J73" s="307"/>
      <c r="K73" s="245"/>
      <c r="L73" s="285"/>
      <c r="M73" s="286"/>
      <c r="N73" s="191"/>
      <c r="O73" s="286"/>
      <c r="P73" s="288"/>
    </row>
    <row r="74" spans="1:16" s="226" customFormat="1" ht="15" customHeight="1" x14ac:dyDescent="0.25">
      <c r="A74" s="236">
        <v>7</v>
      </c>
      <c r="B74" s="260">
        <v>50420</v>
      </c>
      <c r="C74" s="243" t="s">
        <v>60</v>
      </c>
      <c r="D74" s="166"/>
      <c r="E74" s="70"/>
      <c r="F74" s="70"/>
      <c r="G74" s="70"/>
      <c r="H74" s="70"/>
      <c r="I74" s="70"/>
      <c r="J74" s="307"/>
      <c r="K74" s="245"/>
      <c r="L74" s="285"/>
      <c r="M74" s="286"/>
      <c r="N74" s="191"/>
      <c r="O74" s="286"/>
      <c r="P74" s="288"/>
    </row>
    <row r="75" spans="1:16" s="226" customFormat="1" ht="15" customHeight="1" x14ac:dyDescent="0.25">
      <c r="A75" s="236">
        <v>8</v>
      </c>
      <c r="B75" s="260">
        <v>50450</v>
      </c>
      <c r="C75" s="243" t="s">
        <v>61</v>
      </c>
      <c r="D75" s="166"/>
      <c r="E75" s="70"/>
      <c r="F75" s="70"/>
      <c r="G75" s="70"/>
      <c r="H75" s="70"/>
      <c r="I75" s="70"/>
      <c r="J75" s="307"/>
      <c r="K75" s="245"/>
      <c r="L75" s="285"/>
      <c r="M75" s="286"/>
      <c r="N75" s="191"/>
      <c r="O75" s="286"/>
      <c r="P75" s="288"/>
    </row>
    <row r="76" spans="1:16" s="226" customFormat="1" ht="15" customHeight="1" x14ac:dyDescent="0.25">
      <c r="A76" s="236">
        <v>9</v>
      </c>
      <c r="B76" s="260">
        <v>50620</v>
      </c>
      <c r="C76" s="243" t="s">
        <v>62</v>
      </c>
      <c r="D76" s="166"/>
      <c r="E76" s="70"/>
      <c r="F76" s="70"/>
      <c r="G76" s="70"/>
      <c r="H76" s="70"/>
      <c r="I76" s="70"/>
      <c r="J76" s="307"/>
      <c r="K76" s="245"/>
      <c r="L76" s="285"/>
      <c r="M76" s="286"/>
      <c r="N76" s="191"/>
      <c r="O76" s="286"/>
      <c r="P76" s="288"/>
    </row>
    <row r="77" spans="1:16" s="226" customFormat="1" ht="15" customHeight="1" x14ac:dyDescent="0.25">
      <c r="A77" s="236">
        <v>10</v>
      </c>
      <c r="B77" s="260">
        <v>50760</v>
      </c>
      <c r="C77" s="243" t="s">
        <v>63</v>
      </c>
      <c r="D77" s="166"/>
      <c r="E77" s="70"/>
      <c r="F77" s="70"/>
      <c r="G77" s="70"/>
      <c r="H77" s="70"/>
      <c r="I77" s="70"/>
      <c r="J77" s="307"/>
      <c r="K77" s="245"/>
      <c r="L77" s="285"/>
      <c r="M77" s="286"/>
      <c r="N77" s="191"/>
      <c r="O77" s="286"/>
      <c r="P77" s="288"/>
    </row>
    <row r="78" spans="1:16" s="226" customFormat="1" ht="15" customHeight="1" x14ac:dyDescent="0.25">
      <c r="A78" s="236">
        <v>11</v>
      </c>
      <c r="B78" s="260">
        <v>50780</v>
      </c>
      <c r="C78" s="243" t="s">
        <v>64</v>
      </c>
      <c r="D78" s="166"/>
      <c r="E78" s="70"/>
      <c r="F78" s="70"/>
      <c r="G78" s="70"/>
      <c r="H78" s="70"/>
      <c r="I78" s="70"/>
      <c r="J78" s="307"/>
      <c r="K78" s="245"/>
      <c r="L78" s="285"/>
      <c r="M78" s="286"/>
      <c r="N78" s="191"/>
      <c r="O78" s="299"/>
      <c r="P78" s="288"/>
    </row>
    <row r="79" spans="1:16" s="226" customFormat="1" ht="15" customHeight="1" x14ac:dyDescent="0.25">
      <c r="A79" s="236">
        <v>12</v>
      </c>
      <c r="B79" s="260">
        <v>50930</v>
      </c>
      <c r="C79" s="243" t="s">
        <v>65</v>
      </c>
      <c r="D79" s="166"/>
      <c r="E79" s="70"/>
      <c r="F79" s="70"/>
      <c r="G79" s="70"/>
      <c r="H79" s="70"/>
      <c r="I79" s="70"/>
      <c r="J79" s="307"/>
      <c r="K79" s="245"/>
      <c r="L79" s="285"/>
      <c r="M79" s="286"/>
      <c r="N79" s="191"/>
      <c r="O79" s="299"/>
      <c r="P79" s="288"/>
    </row>
    <row r="80" spans="1:16" s="226" customFormat="1" ht="15" customHeight="1" x14ac:dyDescent="0.25">
      <c r="A80" s="240">
        <v>13</v>
      </c>
      <c r="B80" s="262">
        <v>51370</v>
      </c>
      <c r="C80" s="246" t="s">
        <v>66</v>
      </c>
      <c r="D80" s="166"/>
      <c r="E80" s="83"/>
      <c r="F80" s="83"/>
      <c r="G80" s="83"/>
      <c r="H80" s="83"/>
      <c r="I80" s="84"/>
      <c r="J80" s="310"/>
      <c r="K80" s="245"/>
      <c r="L80" s="285"/>
      <c r="M80" s="286"/>
      <c r="N80" s="191"/>
      <c r="O80" s="299"/>
      <c r="P80" s="288"/>
    </row>
    <row r="81" spans="1:16" s="226" customFormat="1" ht="15" customHeight="1" thickBot="1" x14ac:dyDescent="0.3">
      <c r="A81" s="240">
        <v>14</v>
      </c>
      <c r="B81" s="349">
        <v>51400</v>
      </c>
      <c r="C81" s="350" t="s">
        <v>142</v>
      </c>
      <c r="D81" s="71"/>
      <c r="E81" s="72"/>
      <c r="F81" s="72"/>
      <c r="G81" s="72"/>
      <c r="H81" s="72"/>
      <c r="I81" s="78"/>
      <c r="J81" s="310"/>
      <c r="K81" s="245"/>
      <c r="L81" s="289"/>
      <c r="M81" s="290"/>
      <c r="N81" s="352"/>
      <c r="O81" s="300"/>
      <c r="P81" s="292"/>
    </row>
    <row r="82" spans="1:16" s="226" customFormat="1" ht="15" customHeight="1" thickBot="1" x14ac:dyDescent="0.3">
      <c r="A82" s="256"/>
      <c r="B82" s="263"/>
      <c r="C82" s="258" t="s">
        <v>106</v>
      </c>
      <c r="D82" s="257">
        <f>SUM(D83:D112)</f>
        <v>1</v>
      </c>
      <c r="E82" s="303">
        <v>0</v>
      </c>
      <c r="F82" s="303">
        <v>0</v>
      </c>
      <c r="G82" s="303">
        <f>AVERAGE(G83:G112)</f>
        <v>100</v>
      </c>
      <c r="H82" s="303">
        <v>0</v>
      </c>
      <c r="I82" s="303">
        <v>0</v>
      </c>
      <c r="J82" s="304">
        <f>AVERAGE(J83:J112)</f>
        <v>71</v>
      </c>
      <c r="K82" s="245"/>
      <c r="L82" s="339">
        <f>D82</f>
        <v>1</v>
      </c>
      <c r="M82" s="340">
        <f>SUM(M83:M112)</f>
        <v>1</v>
      </c>
      <c r="N82" s="351">
        <f t="shared" ref="N82:N113" si="6">H82+I82+G82</f>
        <v>100</v>
      </c>
      <c r="O82" s="340">
        <f>SUM(O83:O112)</f>
        <v>0</v>
      </c>
      <c r="P82" s="346">
        <f>E82</f>
        <v>0</v>
      </c>
    </row>
    <row r="83" spans="1:16" s="226" customFormat="1" ht="15" customHeight="1" x14ac:dyDescent="0.25">
      <c r="A83" s="271">
        <v>1</v>
      </c>
      <c r="B83" s="265">
        <v>60010</v>
      </c>
      <c r="C83" s="243" t="s">
        <v>68</v>
      </c>
      <c r="D83" s="166"/>
      <c r="E83" s="75"/>
      <c r="F83" s="75"/>
      <c r="G83" s="75"/>
      <c r="H83" s="75"/>
      <c r="I83" s="75"/>
      <c r="J83" s="307"/>
      <c r="K83" s="245"/>
      <c r="L83" s="281"/>
      <c r="M83" s="282"/>
      <c r="N83" s="353"/>
      <c r="O83" s="282"/>
      <c r="P83" s="284"/>
    </row>
    <row r="84" spans="1:16" s="226" customFormat="1" ht="15" customHeight="1" x14ac:dyDescent="0.25">
      <c r="A84" s="247">
        <v>2</v>
      </c>
      <c r="B84" s="260">
        <v>60020</v>
      </c>
      <c r="C84" s="243" t="s">
        <v>69</v>
      </c>
      <c r="D84" s="166"/>
      <c r="E84" s="70"/>
      <c r="F84" s="70"/>
      <c r="G84" s="70"/>
      <c r="H84" s="70"/>
      <c r="I84" s="70"/>
      <c r="J84" s="307"/>
      <c r="K84" s="245"/>
      <c r="L84" s="285"/>
      <c r="M84" s="286"/>
      <c r="N84" s="191"/>
      <c r="O84" s="286"/>
      <c r="P84" s="288"/>
    </row>
    <row r="85" spans="1:16" s="226" customFormat="1" ht="15" customHeight="1" x14ac:dyDescent="0.25">
      <c r="A85" s="247">
        <v>3</v>
      </c>
      <c r="B85" s="260">
        <v>60050</v>
      </c>
      <c r="C85" s="243" t="s">
        <v>70</v>
      </c>
      <c r="D85" s="166"/>
      <c r="E85" s="70"/>
      <c r="F85" s="70"/>
      <c r="G85" s="70"/>
      <c r="H85" s="70"/>
      <c r="I85" s="70"/>
      <c r="J85" s="307"/>
      <c r="K85" s="245"/>
      <c r="L85" s="285"/>
      <c r="M85" s="286"/>
      <c r="N85" s="191"/>
      <c r="O85" s="286"/>
      <c r="P85" s="288"/>
    </row>
    <row r="86" spans="1:16" s="226" customFormat="1" ht="15" customHeight="1" x14ac:dyDescent="0.25">
      <c r="A86" s="247">
        <v>4</v>
      </c>
      <c r="B86" s="260">
        <v>60070</v>
      </c>
      <c r="C86" s="243" t="s">
        <v>71</v>
      </c>
      <c r="D86" s="166">
        <v>1</v>
      </c>
      <c r="E86" s="70"/>
      <c r="F86" s="70"/>
      <c r="G86" s="70">
        <v>100</v>
      </c>
      <c r="H86" s="70"/>
      <c r="I86" s="70"/>
      <c r="J86" s="307">
        <v>71</v>
      </c>
      <c r="K86" s="245"/>
      <c r="L86" s="285">
        <f>D86</f>
        <v>1</v>
      </c>
      <c r="M86" s="286">
        <f t="shared" ref="M86" si="7">N86*L86/100</f>
        <v>1</v>
      </c>
      <c r="N86" s="191">
        <f t="shared" ref="N86" si="8">H86+I86+G86</f>
        <v>100</v>
      </c>
      <c r="O86" s="286">
        <f t="shared" ref="O86" si="9">P86*L86/100</f>
        <v>0</v>
      </c>
      <c r="P86" s="288">
        <f>E86</f>
        <v>0</v>
      </c>
    </row>
    <row r="87" spans="1:16" s="226" customFormat="1" ht="15" customHeight="1" x14ac:dyDescent="0.25">
      <c r="A87" s="247">
        <v>5</v>
      </c>
      <c r="B87" s="260">
        <v>60180</v>
      </c>
      <c r="C87" s="243" t="s">
        <v>72</v>
      </c>
      <c r="D87" s="166"/>
      <c r="E87" s="70"/>
      <c r="F87" s="70"/>
      <c r="G87" s="70"/>
      <c r="H87" s="70"/>
      <c r="I87" s="70"/>
      <c r="J87" s="307"/>
      <c r="K87" s="245"/>
      <c r="L87" s="285"/>
      <c r="M87" s="286"/>
      <c r="N87" s="287"/>
      <c r="O87" s="286"/>
      <c r="P87" s="288"/>
    </row>
    <row r="88" spans="1:16" s="226" customFormat="1" ht="15" customHeight="1" x14ac:dyDescent="0.25">
      <c r="A88" s="247">
        <v>6</v>
      </c>
      <c r="B88" s="260">
        <v>60240</v>
      </c>
      <c r="C88" s="243" t="s">
        <v>73</v>
      </c>
      <c r="D88" s="166"/>
      <c r="E88" s="70"/>
      <c r="F88" s="70"/>
      <c r="G88" s="70"/>
      <c r="H88" s="70"/>
      <c r="I88" s="70"/>
      <c r="J88" s="307"/>
      <c r="K88" s="245"/>
      <c r="L88" s="285"/>
      <c r="M88" s="286"/>
      <c r="N88" s="287"/>
      <c r="O88" s="112"/>
      <c r="P88" s="288"/>
    </row>
    <row r="89" spans="1:16" s="226" customFormat="1" ht="15" customHeight="1" x14ac:dyDescent="0.25">
      <c r="A89" s="247">
        <v>7</v>
      </c>
      <c r="B89" s="260">
        <v>60560</v>
      </c>
      <c r="C89" s="243" t="s">
        <v>74</v>
      </c>
      <c r="D89" s="166"/>
      <c r="E89" s="70"/>
      <c r="F89" s="70"/>
      <c r="G89" s="70"/>
      <c r="H89" s="70"/>
      <c r="I89" s="70"/>
      <c r="J89" s="307"/>
      <c r="K89" s="245"/>
      <c r="L89" s="285"/>
      <c r="M89" s="286"/>
      <c r="N89" s="287"/>
      <c r="O89" s="286"/>
      <c r="P89" s="288"/>
    </row>
    <row r="90" spans="1:16" s="226" customFormat="1" ht="15" customHeight="1" x14ac:dyDescent="0.25">
      <c r="A90" s="247">
        <v>8</v>
      </c>
      <c r="B90" s="260">
        <v>60660</v>
      </c>
      <c r="C90" s="243" t="s">
        <v>75</v>
      </c>
      <c r="D90" s="166"/>
      <c r="E90" s="70"/>
      <c r="F90" s="70"/>
      <c r="G90" s="70"/>
      <c r="H90" s="70"/>
      <c r="I90" s="70"/>
      <c r="J90" s="307"/>
      <c r="K90" s="245"/>
      <c r="L90" s="285"/>
      <c r="M90" s="286"/>
      <c r="N90" s="287"/>
      <c r="O90" s="299"/>
      <c r="P90" s="288"/>
    </row>
    <row r="91" spans="1:16" s="226" customFormat="1" ht="15" customHeight="1" x14ac:dyDescent="0.25">
      <c r="A91" s="247">
        <v>9</v>
      </c>
      <c r="B91" s="267">
        <v>60001</v>
      </c>
      <c r="C91" s="239" t="s">
        <v>67</v>
      </c>
      <c r="D91" s="166"/>
      <c r="E91" s="70"/>
      <c r="F91" s="70"/>
      <c r="G91" s="70"/>
      <c r="H91" s="70"/>
      <c r="I91" s="70"/>
      <c r="J91" s="307"/>
      <c r="K91" s="245"/>
      <c r="L91" s="285"/>
      <c r="M91" s="286"/>
      <c r="N91" s="287"/>
      <c r="O91" s="112"/>
      <c r="P91" s="288"/>
    </row>
    <row r="92" spans="1:16" s="226" customFormat="1" ht="15" customHeight="1" x14ac:dyDescent="0.25">
      <c r="A92" s="247">
        <v>10</v>
      </c>
      <c r="B92" s="260">
        <v>60850</v>
      </c>
      <c r="C92" s="243" t="s">
        <v>77</v>
      </c>
      <c r="D92" s="166"/>
      <c r="E92" s="70"/>
      <c r="F92" s="70"/>
      <c r="G92" s="70"/>
      <c r="H92" s="70"/>
      <c r="I92" s="70"/>
      <c r="J92" s="307"/>
      <c r="K92" s="245"/>
      <c r="L92" s="285"/>
      <c r="M92" s="286"/>
      <c r="N92" s="287"/>
      <c r="O92" s="286"/>
      <c r="P92" s="288"/>
    </row>
    <row r="93" spans="1:16" s="226" customFormat="1" ht="15" customHeight="1" x14ac:dyDescent="0.25">
      <c r="A93" s="247">
        <v>11</v>
      </c>
      <c r="B93" s="260">
        <v>60910</v>
      </c>
      <c r="C93" s="243" t="s">
        <v>78</v>
      </c>
      <c r="D93" s="166"/>
      <c r="E93" s="70"/>
      <c r="F93" s="70"/>
      <c r="G93" s="70"/>
      <c r="H93" s="70"/>
      <c r="I93" s="70"/>
      <c r="J93" s="307"/>
      <c r="K93" s="245"/>
      <c r="L93" s="285"/>
      <c r="M93" s="286"/>
      <c r="N93" s="287"/>
      <c r="O93" s="286"/>
      <c r="P93" s="288"/>
    </row>
    <row r="94" spans="1:16" s="226" customFormat="1" ht="15" customHeight="1" x14ac:dyDescent="0.25">
      <c r="A94" s="247">
        <v>12</v>
      </c>
      <c r="B94" s="260">
        <v>60980</v>
      </c>
      <c r="C94" s="243" t="s">
        <v>79</v>
      </c>
      <c r="D94" s="166"/>
      <c r="E94" s="70"/>
      <c r="F94" s="70"/>
      <c r="G94" s="70"/>
      <c r="H94" s="70"/>
      <c r="I94" s="70"/>
      <c r="J94" s="307"/>
      <c r="K94" s="245"/>
      <c r="L94" s="285"/>
      <c r="M94" s="286"/>
      <c r="N94" s="287"/>
      <c r="O94" s="286"/>
      <c r="P94" s="288"/>
    </row>
    <row r="95" spans="1:16" s="226" customFormat="1" ht="15" customHeight="1" x14ac:dyDescent="0.25">
      <c r="A95" s="247">
        <v>13</v>
      </c>
      <c r="B95" s="260">
        <v>61080</v>
      </c>
      <c r="C95" s="243" t="s">
        <v>80</v>
      </c>
      <c r="D95" s="166"/>
      <c r="E95" s="70"/>
      <c r="F95" s="70"/>
      <c r="G95" s="70"/>
      <c r="H95" s="70"/>
      <c r="I95" s="70"/>
      <c r="J95" s="307"/>
      <c r="K95" s="245"/>
      <c r="L95" s="285"/>
      <c r="M95" s="286"/>
      <c r="N95" s="287"/>
      <c r="O95" s="286"/>
      <c r="P95" s="288"/>
    </row>
    <row r="96" spans="1:16" s="226" customFormat="1" ht="15" customHeight="1" x14ac:dyDescent="0.25">
      <c r="A96" s="247">
        <v>14</v>
      </c>
      <c r="B96" s="260">
        <v>61150</v>
      </c>
      <c r="C96" s="243" t="s">
        <v>81</v>
      </c>
      <c r="D96" s="166"/>
      <c r="E96" s="70"/>
      <c r="F96" s="70"/>
      <c r="G96" s="70"/>
      <c r="H96" s="70"/>
      <c r="I96" s="70"/>
      <c r="J96" s="307"/>
      <c r="K96" s="245"/>
      <c r="L96" s="285"/>
      <c r="M96" s="286"/>
      <c r="N96" s="287"/>
      <c r="O96" s="286"/>
      <c r="P96" s="288"/>
    </row>
    <row r="97" spans="1:16" s="226" customFormat="1" ht="15" customHeight="1" x14ac:dyDescent="0.25">
      <c r="A97" s="247">
        <v>15</v>
      </c>
      <c r="B97" s="260">
        <v>61210</v>
      </c>
      <c r="C97" s="243" t="s">
        <v>82</v>
      </c>
      <c r="D97" s="166"/>
      <c r="E97" s="70"/>
      <c r="F97" s="70"/>
      <c r="G97" s="70"/>
      <c r="H97" s="70"/>
      <c r="I97" s="70"/>
      <c r="J97" s="307"/>
      <c r="K97" s="245"/>
      <c r="L97" s="285"/>
      <c r="M97" s="286"/>
      <c r="N97" s="287"/>
      <c r="O97" s="286"/>
      <c r="P97" s="288"/>
    </row>
    <row r="98" spans="1:16" s="226" customFormat="1" ht="15" customHeight="1" x14ac:dyDescent="0.25">
      <c r="A98" s="247">
        <v>16</v>
      </c>
      <c r="B98" s="260">
        <v>61290</v>
      </c>
      <c r="C98" s="243" t="s">
        <v>83</v>
      </c>
      <c r="D98" s="166"/>
      <c r="E98" s="70"/>
      <c r="F98" s="70"/>
      <c r="G98" s="70"/>
      <c r="H98" s="70"/>
      <c r="I98" s="70"/>
      <c r="J98" s="307"/>
      <c r="K98" s="245"/>
      <c r="L98" s="285"/>
      <c r="M98" s="286"/>
      <c r="N98" s="287"/>
      <c r="O98" s="286"/>
      <c r="P98" s="288"/>
    </row>
    <row r="99" spans="1:16" s="226" customFormat="1" ht="15" customHeight="1" x14ac:dyDescent="0.25">
      <c r="A99" s="247">
        <v>17</v>
      </c>
      <c r="B99" s="260">
        <v>61340</v>
      </c>
      <c r="C99" s="243" t="s">
        <v>84</v>
      </c>
      <c r="D99" s="166"/>
      <c r="E99" s="70"/>
      <c r="F99" s="70"/>
      <c r="G99" s="70"/>
      <c r="H99" s="70"/>
      <c r="I99" s="70"/>
      <c r="J99" s="307"/>
      <c r="K99" s="245"/>
      <c r="L99" s="285"/>
      <c r="M99" s="286"/>
      <c r="N99" s="287"/>
      <c r="O99" s="286"/>
      <c r="P99" s="288"/>
    </row>
    <row r="100" spans="1:16" s="226" customFormat="1" ht="15" customHeight="1" x14ac:dyDescent="0.25">
      <c r="A100" s="247">
        <v>18</v>
      </c>
      <c r="B100" s="260">
        <v>61390</v>
      </c>
      <c r="C100" s="243" t="s">
        <v>85</v>
      </c>
      <c r="D100" s="166"/>
      <c r="E100" s="70"/>
      <c r="F100" s="70"/>
      <c r="G100" s="70"/>
      <c r="H100" s="70"/>
      <c r="I100" s="70"/>
      <c r="J100" s="307"/>
      <c r="K100" s="245"/>
      <c r="L100" s="285"/>
      <c r="M100" s="286"/>
      <c r="N100" s="287"/>
      <c r="O100" s="286"/>
      <c r="P100" s="288"/>
    </row>
    <row r="101" spans="1:16" s="226" customFormat="1" ht="15" customHeight="1" x14ac:dyDescent="0.25">
      <c r="A101" s="271">
        <v>19</v>
      </c>
      <c r="B101" s="260">
        <v>61410</v>
      </c>
      <c r="C101" s="243" t="s">
        <v>86</v>
      </c>
      <c r="D101" s="166"/>
      <c r="E101" s="70"/>
      <c r="F101" s="70"/>
      <c r="G101" s="70"/>
      <c r="H101" s="70"/>
      <c r="I101" s="70"/>
      <c r="J101" s="307"/>
      <c r="K101" s="245"/>
      <c r="L101" s="285"/>
      <c r="M101" s="286"/>
      <c r="N101" s="287"/>
      <c r="O101" s="286"/>
      <c r="P101" s="288"/>
    </row>
    <row r="102" spans="1:16" s="226" customFormat="1" ht="15" customHeight="1" x14ac:dyDescent="0.25">
      <c r="A102" s="241">
        <v>20</v>
      </c>
      <c r="B102" s="260">
        <v>61430</v>
      </c>
      <c r="C102" s="243" t="s">
        <v>114</v>
      </c>
      <c r="D102" s="166"/>
      <c r="E102" s="70"/>
      <c r="F102" s="70"/>
      <c r="G102" s="70"/>
      <c r="H102" s="70"/>
      <c r="I102" s="70"/>
      <c r="J102" s="307"/>
      <c r="K102" s="245"/>
      <c r="L102" s="285"/>
      <c r="M102" s="286"/>
      <c r="N102" s="287"/>
      <c r="O102" s="286"/>
      <c r="P102" s="288"/>
    </row>
    <row r="103" spans="1:16" s="226" customFormat="1" ht="15" customHeight="1" x14ac:dyDescent="0.25">
      <c r="A103" s="236">
        <v>21</v>
      </c>
      <c r="B103" s="260">
        <v>61440</v>
      </c>
      <c r="C103" s="243" t="s">
        <v>87</v>
      </c>
      <c r="D103" s="166"/>
      <c r="E103" s="70"/>
      <c r="F103" s="70"/>
      <c r="G103" s="70"/>
      <c r="H103" s="70"/>
      <c r="I103" s="70"/>
      <c r="J103" s="307"/>
      <c r="K103" s="245"/>
      <c r="L103" s="285"/>
      <c r="M103" s="286"/>
      <c r="N103" s="287"/>
      <c r="O103" s="286"/>
      <c r="P103" s="288"/>
    </row>
    <row r="104" spans="1:16" s="226" customFormat="1" ht="15" customHeight="1" x14ac:dyDescent="0.25">
      <c r="A104" s="236">
        <v>22</v>
      </c>
      <c r="B104" s="260">
        <v>61450</v>
      </c>
      <c r="C104" s="243" t="s">
        <v>115</v>
      </c>
      <c r="D104" s="166"/>
      <c r="E104" s="70"/>
      <c r="F104" s="70"/>
      <c r="G104" s="70"/>
      <c r="H104" s="70"/>
      <c r="I104" s="70"/>
      <c r="J104" s="307"/>
      <c r="K104" s="245"/>
      <c r="L104" s="285"/>
      <c r="M104" s="286"/>
      <c r="N104" s="287"/>
      <c r="O104" s="286"/>
      <c r="P104" s="288"/>
    </row>
    <row r="105" spans="1:16" s="226" customFormat="1" ht="15" customHeight="1" x14ac:dyDescent="0.25">
      <c r="A105" s="236">
        <v>23</v>
      </c>
      <c r="B105" s="260">
        <v>61470</v>
      </c>
      <c r="C105" s="243" t="s">
        <v>88</v>
      </c>
      <c r="D105" s="166"/>
      <c r="E105" s="70"/>
      <c r="F105" s="70"/>
      <c r="G105" s="70"/>
      <c r="H105" s="70"/>
      <c r="I105" s="70"/>
      <c r="J105" s="307"/>
      <c r="K105" s="245"/>
      <c r="L105" s="285"/>
      <c r="M105" s="286"/>
      <c r="N105" s="287"/>
      <c r="O105" s="286"/>
      <c r="P105" s="288"/>
    </row>
    <row r="106" spans="1:16" s="226" customFormat="1" ht="15" customHeight="1" x14ac:dyDescent="0.25">
      <c r="A106" s="236">
        <v>24</v>
      </c>
      <c r="B106" s="260">
        <v>61490</v>
      </c>
      <c r="C106" s="243" t="s">
        <v>116</v>
      </c>
      <c r="D106" s="166"/>
      <c r="E106" s="70"/>
      <c r="F106" s="70"/>
      <c r="G106" s="70"/>
      <c r="H106" s="70"/>
      <c r="I106" s="70"/>
      <c r="J106" s="307"/>
      <c r="K106" s="245"/>
      <c r="L106" s="285"/>
      <c r="M106" s="286"/>
      <c r="N106" s="287"/>
      <c r="O106" s="286"/>
      <c r="P106" s="288"/>
    </row>
    <row r="107" spans="1:16" s="226" customFormat="1" ht="15" customHeight="1" x14ac:dyDescent="0.25">
      <c r="A107" s="236">
        <v>25</v>
      </c>
      <c r="B107" s="260">
        <v>61500</v>
      </c>
      <c r="C107" s="243" t="s">
        <v>117</v>
      </c>
      <c r="D107" s="166"/>
      <c r="E107" s="70"/>
      <c r="F107" s="70"/>
      <c r="G107" s="70"/>
      <c r="H107" s="70"/>
      <c r="I107" s="70"/>
      <c r="J107" s="307"/>
      <c r="K107" s="245"/>
      <c r="L107" s="285"/>
      <c r="M107" s="286"/>
      <c r="N107" s="287"/>
      <c r="O107" s="286"/>
      <c r="P107" s="288"/>
    </row>
    <row r="108" spans="1:16" s="226" customFormat="1" ht="15" customHeight="1" x14ac:dyDescent="0.25">
      <c r="A108" s="236">
        <v>26</v>
      </c>
      <c r="B108" s="260">
        <v>61510</v>
      </c>
      <c r="C108" s="243" t="s">
        <v>89</v>
      </c>
      <c r="D108" s="166"/>
      <c r="E108" s="70"/>
      <c r="F108" s="70"/>
      <c r="G108" s="70"/>
      <c r="H108" s="70"/>
      <c r="I108" s="70"/>
      <c r="J108" s="311"/>
      <c r="K108" s="245"/>
      <c r="L108" s="285"/>
      <c r="M108" s="286"/>
      <c r="N108" s="287"/>
      <c r="O108" s="286"/>
      <c r="P108" s="288"/>
    </row>
    <row r="109" spans="1:16" s="226" customFormat="1" ht="15" customHeight="1" x14ac:dyDescent="0.25">
      <c r="A109" s="236">
        <v>27</v>
      </c>
      <c r="B109" s="262">
        <v>61520</v>
      </c>
      <c r="C109" s="246" t="s">
        <v>118</v>
      </c>
      <c r="D109" s="166"/>
      <c r="E109" s="70"/>
      <c r="F109" s="70"/>
      <c r="G109" s="70"/>
      <c r="H109" s="70"/>
      <c r="I109" s="70"/>
      <c r="J109" s="307"/>
      <c r="K109" s="245"/>
      <c r="L109" s="285"/>
      <c r="M109" s="286"/>
      <c r="N109" s="287"/>
      <c r="O109" s="286"/>
      <c r="P109" s="288"/>
    </row>
    <row r="110" spans="1:16" s="226" customFormat="1" ht="15" customHeight="1" x14ac:dyDescent="0.25">
      <c r="A110" s="236">
        <v>28</v>
      </c>
      <c r="B110" s="262">
        <v>61540</v>
      </c>
      <c r="C110" s="246" t="s">
        <v>119</v>
      </c>
      <c r="D110" s="176"/>
      <c r="E110" s="79"/>
      <c r="F110" s="79"/>
      <c r="G110" s="79"/>
      <c r="H110" s="79"/>
      <c r="I110" s="80"/>
      <c r="J110" s="310"/>
      <c r="K110" s="245"/>
      <c r="L110" s="285"/>
      <c r="M110" s="286"/>
      <c r="N110" s="287"/>
      <c r="O110" s="286"/>
      <c r="P110" s="288"/>
    </row>
    <row r="111" spans="1:16" s="226" customFormat="1" ht="15" customHeight="1" x14ac:dyDescent="0.25">
      <c r="A111" s="240">
        <v>29</v>
      </c>
      <c r="B111" s="262">
        <v>61560</v>
      </c>
      <c r="C111" s="246" t="s">
        <v>121</v>
      </c>
      <c r="D111" s="166"/>
      <c r="E111" s="130"/>
      <c r="F111" s="130"/>
      <c r="G111" s="130"/>
      <c r="H111" s="129"/>
      <c r="I111" s="129"/>
      <c r="J111" s="310"/>
      <c r="K111" s="245"/>
      <c r="L111" s="285"/>
      <c r="M111" s="286"/>
      <c r="N111" s="287"/>
      <c r="O111" s="112"/>
      <c r="P111" s="288"/>
    </row>
    <row r="112" spans="1:16" s="226" customFormat="1" ht="15" customHeight="1" thickBot="1" x14ac:dyDescent="0.3">
      <c r="A112" s="240">
        <v>30</v>
      </c>
      <c r="B112" s="262">
        <v>61570</v>
      </c>
      <c r="C112" s="246" t="s">
        <v>123</v>
      </c>
      <c r="D112" s="165"/>
      <c r="E112" s="131"/>
      <c r="F112" s="135"/>
      <c r="G112" s="135"/>
      <c r="H112" s="131"/>
      <c r="I112" s="85"/>
      <c r="J112" s="309"/>
      <c r="K112" s="245"/>
      <c r="L112" s="289"/>
      <c r="M112" s="290"/>
      <c r="N112" s="291"/>
      <c r="O112" s="290"/>
      <c r="P112" s="292"/>
    </row>
    <row r="113" spans="1:16" s="226" customFormat="1" ht="15" customHeight="1" thickBot="1" x14ac:dyDescent="0.3">
      <c r="A113" s="259"/>
      <c r="B113" s="268"/>
      <c r="C113" s="258" t="s">
        <v>107</v>
      </c>
      <c r="D113" s="276">
        <f>SUM(D114:D122)</f>
        <v>0</v>
      </c>
      <c r="E113" s="303">
        <v>0</v>
      </c>
      <c r="F113" s="303">
        <v>0</v>
      </c>
      <c r="G113" s="303">
        <v>0</v>
      </c>
      <c r="H113" s="303">
        <v>0</v>
      </c>
      <c r="I113" s="303">
        <v>0</v>
      </c>
      <c r="J113" s="304">
        <v>0</v>
      </c>
      <c r="K113" s="245"/>
      <c r="L113" s="339">
        <f>D113</f>
        <v>0</v>
      </c>
      <c r="M113" s="340">
        <f>SUM(M114:M122)</f>
        <v>0</v>
      </c>
      <c r="N113" s="347">
        <f t="shared" si="6"/>
        <v>0</v>
      </c>
      <c r="O113" s="340">
        <f>SUM(O114:O122)</f>
        <v>0</v>
      </c>
      <c r="P113" s="346">
        <f>E113</f>
        <v>0</v>
      </c>
    </row>
    <row r="114" spans="1:16" s="226" customFormat="1" ht="15" customHeight="1" x14ac:dyDescent="0.25">
      <c r="A114" s="235">
        <v>1</v>
      </c>
      <c r="B114" s="261">
        <v>70020</v>
      </c>
      <c r="C114" s="238" t="s">
        <v>90</v>
      </c>
      <c r="D114" s="177"/>
      <c r="E114" s="77"/>
      <c r="F114" s="77"/>
      <c r="G114" s="77"/>
      <c r="H114" s="77"/>
      <c r="I114" s="77"/>
      <c r="J114" s="306"/>
      <c r="K114" s="245"/>
      <c r="L114" s="281"/>
      <c r="M114" s="282"/>
      <c r="N114" s="283"/>
      <c r="O114" s="282"/>
      <c r="P114" s="284"/>
    </row>
    <row r="115" spans="1:16" s="226" customFormat="1" ht="15" customHeight="1" x14ac:dyDescent="0.25">
      <c r="A115" s="241">
        <v>2</v>
      </c>
      <c r="B115" s="260">
        <v>70110</v>
      </c>
      <c r="C115" s="243" t="s">
        <v>93</v>
      </c>
      <c r="D115" s="166"/>
      <c r="E115" s="70"/>
      <c r="F115" s="70"/>
      <c r="G115" s="70"/>
      <c r="H115" s="70"/>
      <c r="I115" s="70"/>
      <c r="J115" s="307"/>
      <c r="K115" s="245"/>
      <c r="L115" s="285"/>
      <c r="M115" s="286"/>
      <c r="N115" s="287"/>
      <c r="O115" s="286"/>
      <c r="P115" s="288"/>
    </row>
    <row r="116" spans="1:16" s="226" customFormat="1" ht="15" customHeight="1" x14ac:dyDescent="0.25">
      <c r="A116" s="236">
        <v>3</v>
      </c>
      <c r="B116" s="260">
        <v>70021</v>
      </c>
      <c r="C116" s="243" t="s">
        <v>91</v>
      </c>
      <c r="D116" s="166"/>
      <c r="E116" s="70"/>
      <c r="F116" s="70"/>
      <c r="G116" s="70"/>
      <c r="H116" s="70"/>
      <c r="I116" s="70"/>
      <c r="J116" s="307"/>
      <c r="K116" s="245"/>
      <c r="L116" s="285"/>
      <c r="M116" s="286"/>
      <c r="N116" s="287"/>
      <c r="O116" s="286"/>
      <c r="P116" s="288"/>
    </row>
    <row r="117" spans="1:16" s="226" customFormat="1" ht="15" customHeight="1" x14ac:dyDescent="0.25">
      <c r="A117" s="236">
        <v>4</v>
      </c>
      <c r="B117" s="260">
        <v>70040</v>
      </c>
      <c r="C117" s="243" t="s">
        <v>92</v>
      </c>
      <c r="D117" s="166"/>
      <c r="E117" s="70"/>
      <c r="F117" s="70"/>
      <c r="G117" s="70"/>
      <c r="H117" s="70"/>
      <c r="I117" s="70"/>
      <c r="J117" s="307"/>
      <c r="K117" s="245"/>
      <c r="L117" s="285"/>
      <c r="M117" s="286"/>
      <c r="N117" s="287"/>
      <c r="O117" s="286"/>
      <c r="P117" s="288"/>
    </row>
    <row r="118" spans="1:16" s="226" customFormat="1" ht="15" customHeight="1" x14ac:dyDescent="0.25">
      <c r="A118" s="236">
        <v>5</v>
      </c>
      <c r="B118" s="260">
        <v>70100</v>
      </c>
      <c r="C118" s="243" t="s">
        <v>108</v>
      </c>
      <c r="D118" s="166"/>
      <c r="E118" s="70"/>
      <c r="F118" s="70"/>
      <c r="G118" s="70"/>
      <c r="H118" s="70"/>
      <c r="I118" s="70"/>
      <c r="J118" s="307"/>
      <c r="K118" s="245"/>
      <c r="L118" s="285"/>
      <c r="M118" s="286"/>
      <c r="N118" s="287"/>
      <c r="O118" s="286"/>
      <c r="P118" s="288"/>
    </row>
    <row r="119" spans="1:16" s="226" customFormat="1" ht="15" customHeight="1" x14ac:dyDescent="0.25">
      <c r="A119" s="236">
        <v>6</v>
      </c>
      <c r="B119" s="260">
        <v>70270</v>
      </c>
      <c r="C119" s="243" t="s">
        <v>94</v>
      </c>
      <c r="D119" s="166"/>
      <c r="E119" s="70"/>
      <c r="F119" s="70"/>
      <c r="G119" s="70"/>
      <c r="H119" s="70"/>
      <c r="I119" s="70"/>
      <c r="J119" s="307"/>
      <c r="K119" s="245"/>
      <c r="L119" s="285"/>
      <c r="M119" s="286"/>
      <c r="N119" s="287"/>
      <c r="O119" s="286"/>
      <c r="P119" s="288"/>
    </row>
    <row r="120" spans="1:16" s="226" customFormat="1" ht="15" customHeight="1" x14ac:dyDescent="0.25">
      <c r="A120" s="236">
        <v>7</v>
      </c>
      <c r="B120" s="260">
        <v>70510</v>
      </c>
      <c r="C120" s="243" t="s">
        <v>95</v>
      </c>
      <c r="D120" s="166"/>
      <c r="E120" s="70"/>
      <c r="F120" s="70"/>
      <c r="G120" s="70"/>
      <c r="H120" s="70"/>
      <c r="I120" s="70"/>
      <c r="J120" s="307"/>
      <c r="K120" s="245"/>
      <c r="L120" s="285"/>
      <c r="M120" s="286"/>
      <c r="N120" s="287"/>
      <c r="O120" s="286"/>
      <c r="P120" s="293"/>
    </row>
    <row r="121" spans="1:16" s="226" customFormat="1" ht="15" customHeight="1" x14ac:dyDescent="0.25">
      <c r="A121" s="240">
        <v>8</v>
      </c>
      <c r="B121" s="262">
        <v>10880</v>
      </c>
      <c r="C121" s="246" t="s">
        <v>120</v>
      </c>
      <c r="D121" s="166"/>
      <c r="E121" s="134"/>
      <c r="F121" s="134"/>
      <c r="G121" s="134"/>
      <c r="H121" s="134"/>
      <c r="I121" s="134"/>
      <c r="J121" s="310"/>
      <c r="K121" s="245"/>
      <c r="L121" s="285"/>
      <c r="M121" s="286"/>
      <c r="N121" s="287"/>
      <c r="O121" s="286"/>
      <c r="P121" s="288"/>
    </row>
    <row r="122" spans="1:16" s="226" customFormat="1" ht="15" customHeight="1" thickBot="1" x14ac:dyDescent="0.3">
      <c r="A122" s="237">
        <v>9</v>
      </c>
      <c r="B122" s="264">
        <v>10890</v>
      </c>
      <c r="C122" s="244" t="s">
        <v>122</v>
      </c>
      <c r="D122" s="167"/>
      <c r="E122" s="131"/>
      <c r="F122" s="131"/>
      <c r="G122" s="131"/>
      <c r="H122" s="131"/>
      <c r="I122" s="85"/>
      <c r="J122" s="309"/>
      <c r="K122" s="245"/>
      <c r="L122" s="294"/>
      <c r="M122" s="295"/>
      <c r="N122" s="296"/>
      <c r="O122" s="295"/>
      <c r="P122" s="297"/>
    </row>
    <row r="123" spans="1:16" ht="15" customHeight="1" x14ac:dyDescent="0.25">
      <c r="A123" s="231"/>
      <c r="B123" s="231"/>
      <c r="C123" s="231"/>
      <c r="D123" s="433" t="s">
        <v>98</v>
      </c>
      <c r="E123" s="433"/>
      <c r="F123" s="433"/>
      <c r="G123" s="433"/>
      <c r="H123" s="433"/>
      <c r="I123" s="433"/>
      <c r="J123" s="269">
        <f>AVERAGE(J8:J15,J17:J28,J30:J46,J48:J66,J68:J81,J83:J112,J114:J122)</f>
        <v>72.333333333333329</v>
      </c>
      <c r="K123" s="229"/>
      <c r="N123" s="298"/>
      <c r="O123" s="298"/>
      <c r="P123" s="298"/>
    </row>
    <row r="124" spans="1:16" ht="15" customHeight="1" x14ac:dyDescent="0.25">
      <c r="A124" s="231"/>
      <c r="B124" s="231"/>
      <c r="C124" s="231"/>
      <c r="D124" s="231"/>
      <c r="E124" s="232"/>
      <c r="F124" s="232"/>
      <c r="G124" s="232"/>
      <c r="H124" s="233"/>
      <c r="I124" s="233"/>
      <c r="J124" s="234"/>
      <c r="K124" s="229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134" priority="2">
      <formula>LEN(TRIM(O7))=0</formula>
    </cfRule>
    <cfRule type="cellIs" dxfId="133" priority="8" operator="equal">
      <formula>0</formula>
    </cfRule>
    <cfRule type="cellIs" dxfId="132" priority="9" operator="between">
      <formula>0.01</formula>
      <formula>10</formula>
    </cfRule>
    <cfRule type="cellIs" dxfId="131" priority="10" operator="greaterThanOrEqual">
      <formula>10</formula>
    </cfRule>
  </conditionalFormatting>
  <conditionalFormatting sqref="N7:N122">
    <cfRule type="containsBlanks" dxfId="130" priority="6">
      <formula>LEN(TRIM(N7))=0</formula>
    </cfRule>
    <cfRule type="cellIs" dxfId="129" priority="15" operator="lessThan">
      <formula>50</formula>
    </cfRule>
    <cfRule type="cellIs" dxfId="128" priority="16" operator="between">
      <formula>50.04</formula>
      <formula>50</formula>
    </cfRule>
    <cfRule type="cellIs" dxfId="127" priority="17" operator="between">
      <formula>90</formula>
      <formula>50.04</formula>
    </cfRule>
    <cfRule type="cellIs" dxfId="126" priority="18" operator="greaterThanOrEqual">
      <formula>90</formula>
    </cfRule>
  </conditionalFormatting>
  <conditionalFormatting sqref="O47:P66 O16:P28 O82:P112">
    <cfRule type="cellIs" dxfId="125" priority="7" operator="equal">
      <formula>0</formula>
    </cfRule>
  </conditionalFormatting>
  <conditionalFormatting sqref="N7:N15 N29:N46 N67:N81 N113:N122">
    <cfRule type="cellIs" dxfId="124" priority="4" operator="equal">
      <formula>0</formula>
    </cfRule>
  </conditionalFormatting>
  <conditionalFormatting sqref="J6:J123">
    <cfRule type="cellIs" dxfId="123" priority="471" operator="equal">
      <formula>$J$123</formula>
    </cfRule>
    <cfRule type="cellIs" dxfId="122" priority="472" stopIfTrue="1" operator="equal">
      <formula>0</formula>
    </cfRule>
    <cfRule type="containsBlanks" dxfId="121" priority="473" stopIfTrue="1">
      <formula>LEN(TRIM(J6))=0</formula>
    </cfRule>
    <cfRule type="cellIs" dxfId="120" priority="474" stopIfTrue="1" operator="lessThan">
      <formula>50</formula>
    </cfRule>
    <cfRule type="cellIs" dxfId="119" priority="475" stopIfTrue="1" operator="between">
      <formula>$J$123</formula>
      <formula>50</formula>
    </cfRule>
    <cfRule type="cellIs" dxfId="118" priority="476" stopIfTrue="1" operator="between">
      <formula>75</formula>
      <formula>$J$123</formula>
    </cfRule>
    <cfRule type="cellIs" dxfId="117" priority="477" stopIfTrue="1" operator="between">
      <formula>75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25" customWidth="1"/>
    <col min="2" max="2" width="9.7109375" style="225" customWidth="1"/>
    <col min="3" max="3" width="31.7109375" style="225" customWidth="1"/>
    <col min="4" max="4" width="8.7109375" style="225" customWidth="1"/>
    <col min="5" max="9" width="7.28515625" style="225" customWidth="1"/>
    <col min="10" max="10" width="8.7109375" style="227" customWidth="1"/>
    <col min="11" max="11" width="7.85546875" style="225" customWidth="1"/>
    <col min="12" max="14" width="10.7109375" style="225" customWidth="1"/>
    <col min="15" max="16" width="9.7109375" style="225" customWidth="1"/>
    <col min="17" max="17" width="9.28515625" style="225" customWidth="1"/>
    <col min="18" max="16384" width="9.140625" style="225"/>
  </cols>
  <sheetData>
    <row r="1" spans="1:17" ht="18" customHeight="1" x14ac:dyDescent="0.25">
      <c r="L1" s="314"/>
      <c r="M1" s="316" t="s">
        <v>132</v>
      </c>
    </row>
    <row r="2" spans="1:17" ht="18" customHeight="1" x14ac:dyDescent="0.25">
      <c r="A2" s="229"/>
      <c r="B2" s="229"/>
      <c r="C2" s="422" t="s">
        <v>139</v>
      </c>
      <c r="D2" s="422"/>
      <c r="E2" s="273"/>
      <c r="F2" s="273"/>
      <c r="G2" s="273"/>
      <c r="H2" s="273"/>
      <c r="I2" s="273"/>
      <c r="J2" s="250">
        <v>2023</v>
      </c>
      <c r="K2" s="229"/>
      <c r="L2" s="302"/>
      <c r="M2" s="316" t="s">
        <v>133</v>
      </c>
    </row>
    <row r="3" spans="1:17" ht="18" customHeight="1" thickBot="1" x14ac:dyDescent="0.3">
      <c r="A3" s="229"/>
      <c r="B3" s="229"/>
      <c r="C3" s="229"/>
      <c r="D3" s="229"/>
      <c r="E3" s="229"/>
      <c r="F3" s="229"/>
      <c r="G3" s="229"/>
      <c r="H3" s="229"/>
      <c r="I3" s="229"/>
      <c r="J3" s="230"/>
      <c r="K3" s="229"/>
      <c r="L3" s="224"/>
      <c r="M3" s="316" t="s">
        <v>134</v>
      </c>
    </row>
    <row r="4" spans="1:17" ht="18" customHeight="1" thickBot="1" x14ac:dyDescent="0.3">
      <c r="A4" s="425" t="s">
        <v>0</v>
      </c>
      <c r="B4" s="427" t="s">
        <v>1</v>
      </c>
      <c r="C4" s="427" t="s">
        <v>2</v>
      </c>
      <c r="D4" s="434" t="s">
        <v>3</v>
      </c>
      <c r="E4" s="436" t="s">
        <v>129</v>
      </c>
      <c r="F4" s="437"/>
      <c r="G4" s="437"/>
      <c r="H4" s="437"/>
      <c r="I4" s="438"/>
      <c r="J4" s="431" t="s">
        <v>99</v>
      </c>
      <c r="K4" s="229"/>
      <c r="L4" s="242"/>
      <c r="M4" s="316" t="s">
        <v>135</v>
      </c>
    </row>
    <row r="5" spans="1:17" ht="43.5" customHeight="1" thickBot="1" x14ac:dyDescent="0.3">
      <c r="A5" s="426"/>
      <c r="B5" s="428"/>
      <c r="C5" s="428"/>
      <c r="D5" s="435"/>
      <c r="E5" s="324" t="s">
        <v>125</v>
      </c>
      <c r="F5" s="228" t="s">
        <v>141</v>
      </c>
      <c r="G5" s="228" t="s">
        <v>140</v>
      </c>
      <c r="H5" s="228" t="s">
        <v>126</v>
      </c>
      <c r="I5" s="228">
        <v>100</v>
      </c>
      <c r="J5" s="432"/>
      <c r="K5" s="229"/>
      <c r="L5" s="279" t="s">
        <v>124</v>
      </c>
      <c r="M5" s="280" t="s">
        <v>136</v>
      </c>
      <c r="N5" s="280" t="s">
        <v>138</v>
      </c>
      <c r="O5" s="280" t="s">
        <v>127</v>
      </c>
      <c r="P5" s="280" t="s">
        <v>128</v>
      </c>
    </row>
    <row r="6" spans="1:17" ht="15" customHeight="1" thickBot="1" x14ac:dyDescent="0.3">
      <c r="A6" s="251"/>
      <c r="B6" s="252"/>
      <c r="C6" s="252" t="s">
        <v>100</v>
      </c>
      <c r="D6" s="253">
        <f>D7+D16+D29+D47+D67+D82+D113</f>
        <v>5</v>
      </c>
      <c r="E6" s="187">
        <v>0</v>
      </c>
      <c r="F6" s="179">
        <f>AVERAGE(F8:F15,F17:F28,F30:F46,F48:F66,F68:F81,F83:F112,F114:F122)</f>
        <v>62.5</v>
      </c>
      <c r="G6" s="187">
        <f>AVERAGE(G8:G15,G17:G28,G30:G46,G48:G66,G68:G81,G83:G112,G114:G122)</f>
        <v>25</v>
      </c>
      <c r="H6" s="189">
        <f>AVERAGE(H8:H15,H17:H28,H30:H46,H48:H66,H68:H81,H83:H112,H114:H122)</f>
        <v>50</v>
      </c>
      <c r="I6" s="184">
        <v>0</v>
      </c>
      <c r="J6" s="315">
        <v>72</v>
      </c>
      <c r="K6" s="245"/>
      <c r="L6" s="334">
        <f>D6</f>
        <v>5</v>
      </c>
      <c r="M6" s="335">
        <f>M7+M16+M29+M47+M67+M82+M113</f>
        <v>3</v>
      </c>
      <c r="N6" s="187">
        <f>H6+I6+G6</f>
        <v>75</v>
      </c>
      <c r="O6" s="335">
        <f>O7+O16+O29+O47+O67+O82+O113</f>
        <v>0</v>
      </c>
      <c r="P6" s="345">
        <f>E6</f>
        <v>0</v>
      </c>
      <c r="Q6" s="270"/>
    </row>
    <row r="7" spans="1:17" ht="15" customHeight="1" thickBot="1" x14ac:dyDescent="0.3">
      <c r="A7" s="254"/>
      <c r="B7" s="249"/>
      <c r="C7" s="255" t="s">
        <v>101</v>
      </c>
      <c r="D7" s="34">
        <f>SUM(D8:D15)</f>
        <v>0</v>
      </c>
      <c r="E7" s="312">
        <v>0</v>
      </c>
      <c r="F7" s="170">
        <v>0</v>
      </c>
      <c r="G7" s="312">
        <v>0</v>
      </c>
      <c r="H7" s="170">
        <v>0</v>
      </c>
      <c r="I7" s="312">
        <v>0</v>
      </c>
      <c r="J7" s="305">
        <v>0</v>
      </c>
      <c r="K7" s="245"/>
      <c r="L7" s="339">
        <f>D7</f>
        <v>0</v>
      </c>
      <c r="M7" s="340">
        <f>SUM(M8:M15)</f>
        <v>0</v>
      </c>
      <c r="N7" s="351">
        <f t="shared" ref="N7:N67" si="0">H7+I7+G7</f>
        <v>0</v>
      </c>
      <c r="O7" s="340">
        <f>SUM(O8:O15)</f>
        <v>0</v>
      </c>
      <c r="P7" s="346">
        <f>E7</f>
        <v>0</v>
      </c>
      <c r="Q7" s="275"/>
    </row>
    <row r="8" spans="1:17" s="226" customFormat="1" ht="15" customHeight="1" x14ac:dyDescent="0.25">
      <c r="A8" s="236">
        <v>1</v>
      </c>
      <c r="B8" s="260">
        <v>10002</v>
      </c>
      <c r="C8" s="243" t="s">
        <v>5</v>
      </c>
      <c r="D8" s="166"/>
      <c r="E8" s="325"/>
      <c r="F8" s="168"/>
      <c r="G8" s="142"/>
      <c r="H8" s="169"/>
      <c r="I8" s="142"/>
      <c r="J8" s="307"/>
      <c r="K8" s="245"/>
      <c r="L8" s="285"/>
      <c r="M8" s="286"/>
      <c r="N8" s="191"/>
      <c r="O8" s="286"/>
      <c r="P8" s="288"/>
      <c r="Q8" s="272"/>
    </row>
    <row r="9" spans="1:17" s="226" customFormat="1" ht="15" customHeight="1" x14ac:dyDescent="0.25">
      <c r="A9" s="236">
        <v>2</v>
      </c>
      <c r="B9" s="260">
        <v>10090</v>
      </c>
      <c r="C9" s="243" t="s">
        <v>7</v>
      </c>
      <c r="D9" s="166"/>
      <c r="E9" s="172"/>
      <c r="F9" s="317"/>
      <c r="G9" s="172"/>
      <c r="H9" s="186"/>
      <c r="I9" s="172"/>
      <c r="J9" s="307"/>
      <c r="K9" s="245"/>
      <c r="L9" s="285"/>
      <c r="M9" s="286"/>
      <c r="N9" s="191"/>
      <c r="O9" s="286"/>
      <c r="P9" s="288"/>
      <c r="Q9" s="272"/>
    </row>
    <row r="10" spans="1:17" s="226" customFormat="1" ht="15" customHeight="1" x14ac:dyDescent="0.25">
      <c r="A10" s="236">
        <v>3</v>
      </c>
      <c r="B10" s="262">
        <v>10004</v>
      </c>
      <c r="C10" s="246" t="s">
        <v>6</v>
      </c>
      <c r="D10" s="176"/>
      <c r="E10" s="172"/>
      <c r="F10" s="317"/>
      <c r="G10" s="172"/>
      <c r="H10" s="186"/>
      <c r="I10" s="172"/>
      <c r="J10" s="310"/>
      <c r="K10" s="245"/>
      <c r="L10" s="285"/>
      <c r="M10" s="286"/>
      <c r="N10" s="191"/>
      <c r="O10" s="286"/>
      <c r="P10" s="288"/>
      <c r="Q10" s="272"/>
    </row>
    <row r="11" spans="1:17" s="226" customFormat="1" ht="14.25" customHeight="1" x14ac:dyDescent="0.25">
      <c r="A11" s="236">
        <v>4</v>
      </c>
      <c r="B11" s="260">
        <v>10001</v>
      </c>
      <c r="C11" s="243" t="s">
        <v>4</v>
      </c>
      <c r="D11" s="166"/>
      <c r="E11" s="172"/>
      <c r="F11" s="317"/>
      <c r="G11" s="172"/>
      <c r="H11" s="186"/>
      <c r="I11" s="172"/>
      <c r="J11" s="307"/>
      <c r="K11" s="245"/>
      <c r="L11" s="285"/>
      <c r="M11" s="286"/>
      <c r="N11" s="191"/>
      <c r="O11" s="286"/>
      <c r="P11" s="288"/>
      <c r="Q11" s="272"/>
    </row>
    <row r="12" spans="1:17" s="226" customFormat="1" ht="15" customHeight="1" x14ac:dyDescent="0.25">
      <c r="A12" s="236">
        <v>5</v>
      </c>
      <c r="B12" s="260">
        <v>10120</v>
      </c>
      <c r="C12" s="243" t="s">
        <v>8</v>
      </c>
      <c r="D12" s="166"/>
      <c r="E12" s="172"/>
      <c r="F12" s="317"/>
      <c r="G12" s="172"/>
      <c r="H12" s="186"/>
      <c r="I12" s="172"/>
      <c r="J12" s="307"/>
      <c r="K12" s="245"/>
      <c r="L12" s="285"/>
      <c r="M12" s="286"/>
      <c r="N12" s="191"/>
      <c r="O12" s="286"/>
      <c r="P12" s="288"/>
      <c r="Q12" s="272"/>
    </row>
    <row r="13" spans="1:17" s="226" customFormat="1" ht="15" customHeight="1" x14ac:dyDescent="0.25">
      <c r="A13" s="236">
        <v>6</v>
      </c>
      <c r="B13" s="260">
        <v>10190</v>
      </c>
      <c r="C13" s="243" t="s">
        <v>9</v>
      </c>
      <c r="D13" s="166"/>
      <c r="E13" s="172"/>
      <c r="F13" s="317"/>
      <c r="G13" s="172"/>
      <c r="H13" s="186"/>
      <c r="I13" s="172"/>
      <c r="J13" s="307"/>
      <c r="K13" s="245"/>
      <c r="L13" s="285"/>
      <c r="M13" s="286"/>
      <c r="N13" s="191"/>
      <c r="O13" s="286"/>
      <c r="P13" s="288"/>
      <c r="Q13" s="274"/>
    </row>
    <row r="14" spans="1:17" s="226" customFormat="1" ht="15" customHeight="1" x14ac:dyDescent="0.25">
      <c r="A14" s="236">
        <v>7</v>
      </c>
      <c r="B14" s="260">
        <v>10320</v>
      </c>
      <c r="C14" s="243" t="s">
        <v>10</v>
      </c>
      <c r="D14" s="166"/>
      <c r="E14" s="172"/>
      <c r="F14" s="317"/>
      <c r="G14" s="172"/>
      <c r="H14" s="186"/>
      <c r="I14" s="172"/>
      <c r="J14" s="307"/>
      <c r="K14" s="245"/>
      <c r="L14" s="285"/>
      <c r="M14" s="286"/>
      <c r="N14" s="191"/>
      <c r="O14" s="286"/>
      <c r="P14" s="288"/>
      <c r="Q14" s="272"/>
    </row>
    <row r="15" spans="1:17" s="226" customFormat="1" ht="15" customHeight="1" thickBot="1" x14ac:dyDescent="0.3">
      <c r="A15" s="237">
        <v>8</v>
      </c>
      <c r="B15" s="264">
        <v>10860</v>
      </c>
      <c r="C15" s="244" t="s">
        <v>112</v>
      </c>
      <c r="D15" s="176"/>
      <c r="E15" s="325"/>
      <c r="F15" s="168"/>
      <c r="G15" s="143"/>
      <c r="H15" s="169"/>
      <c r="I15" s="143"/>
      <c r="J15" s="309"/>
      <c r="K15" s="245"/>
      <c r="L15" s="289"/>
      <c r="M15" s="290"/>
      <c r="N15" s="352"/>
      <c r="O15" s="290"/>
      <c r="P15" s="292"/>
      <c r="Q15" s="272"/>
    </row>
    <row r="16" spans="1:17" s="226" customFormat="1" ht="15" customHeight="1" thickBot="1" x14ac:dyDescent="0.3">
      <c r="A16" s="256"/>
      <c r="B16" s="263"/>
      <c r="C16" s="258" t="s">
        <v>102</v>
      </c>
      <c r="D16" s="257">
        <f>SUM(D17:D28)</f>
        <v>4</v>
      </c>
      <c r="E16" s="303">
        <v>0</v>
      </c>
      <c r="F16" s="318">
        <f t="shared" ref="F16:G16" si="1">AVERAGE(F17:F28)</f>
        <v>25</v>
      </c>
      <c r="G16" s="303">
        <f t="shared" si="1"/>
        <v>25</v>
      </c>
      <c r="H16" s="303">
        <f>AVERAGE(H17:H28)</f>
        <v>50</v>
      </c>
      <c r="I16" s="303">
        <v>0</v>
      </c>
      <c r="J16" s="304">
        <f>AVERAGE(J17:J28)</f>
        <v>78</v>
      </c>
      <c r="K16" s="245"/>
      <c r="L16" s="339">
        <f>D16</f>
        <v>4</v>
      </c>
      <c r="M16" s="340">
        <f>SUM(M17:M28)</f>
        <v>3</v>
      </c>
      <c r="N16" s="351">
        <f t="shared" si="0"/>
        <v>75</v>
      </c>
      <c r="O16" s="340">
        <f>SUM(O17:O28)</f>
        <v>0</v>
      </c>
      <c r="P16" s="346">
        <f>E16</f>
        <v>0</v>
      </c>
      <c r="Q16" s="272"/>
    </row>
    <row r="17" spans="1:17" s="226" customFormat="1" ht="15" customHeight="1" x14ac:dyDescent="0.25">
      <c r="A17" s="241">
        <v>1</v>
      </c>
      <c r="B17" s="265">
        <v>20040</v>
      </c>
      <c r="C17" s="239" t="s">
        <v>11</v>
      </c>
      <c r="D17" s="177"/>
      <c r="E17" s="175"/>
      <c r="F17" s="319"/>
      <c r="G17" s="175"/>
      <c r="H17" s="175"/>
      <c r="I17" s="175"/>
      <c r="J17" s="308"/>
      <c r="K17" s="245"/>
      <c r="L17" s="281"/>
      <c r="M17" s="282"/>
      <c r="N17" s="353"/>
      <c r="O17" s="282"/>
      <c r="P17" s="284"/>
      <c r="Q17" s="272"/>
    </row>
    <row r="18" spans="1:17" s="226" customFormat="1" ht="15" customHeight="1" x14ac:dyDescent="0.25">
      <c r="A18" s="241">
        <v>2</v>
      </c>
      <c r="B18" s="260">
        <v>20061</v>
      </c>
      <c r="C18" s="243" t="s">
        <v>13</v>
      </c>
      <c r="D18" s="166">
        <v>4</v>
      </c>
      <c r="E18" s="172"/>
      <c r="F18" s="186">
        <v>25</v>
      </c>
      <c r="G18" s="172">
        <v>25</v>
      </c>
      <c r="H18" s="172">
        <v>50</v>
      </c>
      <c r="I18" s="172"/>
      <c r="J18" s="307">
        <v>78</v>
      </c>
      <c r="K18" s="245"/>
      <c r="L18" s="285">
        <f>D18</f>
        <v>4</v>
      </c>
      <c r="M18" s="286">
        <f t="shared" ref="M18" si="2">N18*L18/100</f>
        <v>3</v>
      </c>
      <c r="N18" s="191">
        <f t="shared" ref="N18" si="3">H18+I18+G18</f>
        <v>75</v>
      </c>
      <c r="O18" s="286">
        <f t="shared" ref="O18" si="4">P18*L18/100</f>
        <v>0</v>
      </c>
      <c r="P18" s="288">
        <f>E18</f>
        <v>0</v>
      </c>
      <c r="Q18" s="272"/>
    </row>
    <row r="19" spans="1:17" s="226" customFormat="1" ht="15" customHeight="1" x14ac:dyDescent="0.25">
      <c r="A19" s="241">
        <v>3</v>
      </c>
      <c r="B19" s="260">
        <v>21020</v>
      </c>
      <c r="C19" s="243" t="s">
        <v>21</v>
      </c>
      <c r="D19" s="166"/>
      <c r="E19" s="172"/>
      <c r="F19" s="186"/>
      <c r="G19" s="172"/>
      <c r="H19" s="172"/>
      <c r="I19" s="172"/>
      <c r="J19" s="307"/>
      <c r="K19" s="245"/>
      <c r="L19" s="285"/>
      <c r="M19" s="286"/>
      <c r="N19" s="191"/>
      <c r="O19" s="286"/>
      <c r="P19" s="288"/>
      <c r="Q19" s="272"/>
    </row>
    <row r="20" spans="1:17" s="226" customFormat="1" ht="15" customHeight="1" x14ac:dyDescent="0.25">
      <c r="A20" s="236">
        <v>4</v>
      </c>
      <c r="B20" s="260">
        <v>20060</v>
      </c>
      <c r="C20" s="243" t="s">
        <v>12</v>
      </c>
      <c r="D20" s="166"/>
      <c r="E20" s="172"/>
      <c r="F20" s="186"/>
      <c r="G20" s="172"/>
      <c r="H20" s="172"/>
      <c r="I20" s="172"/>
      <c r="J20" s="307"/>
      <c r="K20" s="245"/>
      <c r="L20" s="285"/>
      <c r="M20" s="286"/>
      <c r="N20" s="191"/>
      <c r="O20" s="286"/>
      <c r="P20" s="288"/>
      <c r="Q20" s="272"/>
    </row>
    <row r="21" spans="1:17" s="226" customFormat="1" ht="15" customHeight="1" x14ac:dyDescent="0.25">
      <c r="A21" s="236">
        <v>5</v>
      </c>
      <c r="B21" s="260">
        <v>20400</v>
      </c>
      <c r="C21" s="243" t="s">
        <v>15</v>
      </c>
      <c r="D21" s="166"/>
      <c r="E21" s="172"/>
      <c r="F21" s="186"/>
      <c r="G21" s="172"/>
      <c r="H21" s="172"/>
      <c r="I21" s="172"/>
      <c r="J21" s="307"/>
      <c r="K21" s="245"/>
      <c r="L21" s="285"/>
      <c r="M21" s="286"/>
      <c r="N21" s="191"/>
      <c r="O21" s="286"/>
      <c r="P21" s="288"/>
      <c r="Q21" s="272"/>
    </row>
    <row r="22" spans="1:17" s="226" customFormat="1" ht="15" customHeight="1" x14ac:dyDescent="0.25">
      <c r="A22" s="236">
        <v>6</v>
      </c>
      <c r="B22" s="260">
        <v>20080</v>
      </c>
      <c r="C22" s="243" t="s">
        <v>14</v>
      </c>
      <c r="D22" s="166"/>
      <c r="E22" s="172"/>
      <c r="F22" s="186"/>
      <c r="G22" s="172"/>
      <c r="H22" s="172"/>
      <c r="I22" s="172"/>
      <c r="J22" s="307"/>
      <c r="K22" s="245"/>
      <c r="L22" s="285"/>
      <c r="M22" s="286"/>
      <c r="N22" s="191"/>
      <c r="O22" s="286"/>
      <c r="P22" s="288"/>
    </row>
    <row r="23" spans="1:17" s="226" customFormat="1" ht="15" customHeight="1" x14ac:dyDescent="0.25">
      <c r="A23" s="236">
        <v>7</v>
      </c>
      <c r="B23" s="260">
        <v>20460</v>
      </c>
      <c r="C23" s="243" t="s">
        <v>16</v>
      </c>
      <c r="D23" s="166"/>
      <c r="E23" s="172"/>
      <c r="F23" s="186"/>
      <c r="G23" s="172"/>
      <c r="H23" s="172"/>
      <c r="I23" s="172"/>
      <c r="J23" s="307"/>
      <c r="K23" s="245"/>
      <c r="L23" s="285"/>
      <c r="M23" s="286"/>
      <c r="N23" s="191"/>
      <c r="O23" s="286"/>
      <c r="P23" s="288"/>
    </row>
    <row r="24" spans="1:17" s="226" customFormat="1" ht="15" customHeight="1" x14ac:dyDescent="0.25">
      <c r="A24" s="236">
        <v>8</v>
      </c>
      <c r="B24" s="260">
        <v>20550</v>
      </c>
      <c r="C24" s="243" t="s">
        <v>17</v>
      </c>
      <c r="D24" s="166"/>
      <c r="E24" s="172"/>
      <c r="F24" s="186"/>
      <c r="G24" s="172"/>
      <c r="H24" s="172"/>
      <c r="I24" s="172"/>
      <c r="J24" s="307"/>
      <c r="K24" s="245"/>
      <c r="L24" s="285"/>
      <c r="M24" s="286"/>
      <c r="N24" s="191"/>
      <c r="O24" s="286"/>
      <c r="P24" s="288"/>
    </row>
    <row r="25" spans="1:17" s="226" customFormat="1" ht="15" customHeight="1" x14ac:dyDescent="0.25">
      <c r="A25" s="236">
        <v>9</v>
      </c>
      <c r="B25" s="260">
        <v>20630</v>
      </c>
      <c r="C25" s="243" t="s">
        <v>18</v>
      </c>
      <c r="D25" s="166"/>
      <c r="E25" s="173"/>
      <c r="F25" s="320"/>
      <c r="G25" s="173"/>
      <c r="H25" s="173"/>
      <c r="I25" s="173"/>
      <c r="J25" s="307"/>
      <c r="K25" s="245"/>
      <c r="L25" s="285"/>
      <c r="M25" s="286"/>
      <c r="N25" s="191"/>
      <c r="O25" s="286"/>
      <c r="P25" s="288"/>
    </row>
    <row r="26" spans="1:17" s="226" customFormat="1" ht="15" customHeight="1" x14ac:dyDescent="0.25">
      <c r="A26" s="236">
        <v>10</v>
      </c>
      <c r="B26" s="260">
        <v>20810</v>
      </c>
      <c r="C26" s="243" t="s">
        <v>19</v>
      </c>
      <c r="D26" s="166"/>
      <c r="E26" s="172"/>
      <c r="F26" s="186"/>
      <c r="G26" s="172"/>
      <c r="H26" s="172"/>
      <c r="I26" s="172"/>
      <c r="J26" s="307"/>
      <c r="K26" s="245"/>
      <c r="L26" s="285"/>
      <c r="M26" s="286"/>
      <c r="N26" s="191"/>
      <c r="O26" s="286"/>
      <c r="P26" s="288"/>
    </row>
    <row r="27" spans="1:17" s="226" customFormat="1" ht="15" customHeight="1" x14ac:dyDescent="0.25">
      <c r="A27" s="236">
        <v>11</v>
      </c>
      <c r="B27" s="260">
        <v>20900</v>
      </c>
      <c r="C27" s="243" t="s">
        <v>20</v>
      </c>
      <c r="D27" s="166"/>
      <c r="E27" s="172"/>
      <c r="F27" s="186"/>
      <c r="G27" s="172"/>
      <c r="H27" s="172"/>
      <c r="I27" s="172"/>
      <c r="J27" s="307"/>
      <c r="K27" s="245"/>
      <c r="L27" s="285"/>
      <c r="M27" s="286"/>
      <c r="N27" s="191"/>
      <c r="O27" s="286"/>
      <c r="P27" s="288"/>
    </row>
    <row r="28" spans="1:17" s="226" customFormat="1" ht="15" customHeight="1" thickBot="1" x14ac:dyDescent="0.3">
      <c r="A28" s="240">
        <v>12</v>
      </c>
      <c r="B28" s="262">
        <v>21350</v>
      </c>
      <c r="C28" s="246" t="s">
        <v>22</v>
      </c>
      <c r="D28" s="176"/>
      <c r="E28" s="174"/>
      <c r="F28" s="321"/>
      <c r="G28" s="174"/>
      <c r="H28" s="174"/>
      <c r="I28" s="174"/>
      <c r="J28" s="310"/>
      <c r="K28" s="245"/>
      <c r="L28" s="289"/>
      <c r="M28" s="290"/>
      <c r="N28" s="352"/>
      <c r="O28" s="290"/>
      <c r="P28" s="292"/>
    </row>
    <row r="29" spans="1:17" s="226" customFormat="1" ht="15" customHeight="1" thickBot="1" x14ac:dyDescent="0.3">
      <c r="A29" s="256"/>
      <c r="B29" s="263"/>
      <c r="C29" s="258" t="s">
        <v>103</v>
      </c>
      <c r="D29" s="257">
        <f>SUM(D30:D46)</f>
        <v>0</v>
      </c>
      <c r="E29" s="303">
        <v>0</v>
      </c>
      <c r="F29" s="318">
        <v>0</v>
      </c>
      <c r="G29" s="303">
        <v>0</v>
      </c>
      <c r="H29" s="303">
        <v>0</v>
      </c>
      <c r="I29" s="303">
        <v>0</v>
      </c>
      <c r="J29" s="304">
        <v>0</v>
      </c>
      <c r="K29" s="245"/>
      <c r="L29" s="339">
        <f>D29</f>
        <v>0</v>
      </c>
      <c r="M29" s="340">
        <f>SUM(M30:M46)</f>
        <v>0</v>
      </c>
      <c r="N29" s="351">
        <f t="shared" si="0"/>
        <v>0</v>
      </c>
      <c r="O29" s="340">
        <f>SUM(O30:O46)</f>
        <v>0</v>
      </c>
      <c r="P29" s="346">
        <f>E29</f>
        <v>0</v>
      </c>
    </row>
    <row r="30" spans="1:17" s="226" customFormat="1" ht="15" customHeight="1" x14ac:dyDescent="0.25">
      <c r="A30" s="235">
        <v>1</v>
      </c>
      <c r="B30" s="261">
        <v>30070</v>
      </c>
      <c r="C30" s="238" t="s">
        <v>24</v>
      </c>
      <c r="D30" s="177"/>
      <c r="E30" s="326"/>
      <c r="F30" s="322"/>
      <c r="G30" s="75"/>
      <c r="H30" s="75"/>
      <c r="I30" s="75"/>
      <c r="J30" s="306"/>
      <c r="K30" s="232"/>
      <c r="L30" s="281"/>
      <c r="M30" s="282"/>
      <c r="N30" s="353"/>
      <c r="O30" s="282"/>
      <c r="P30" s="284"/>
    </row>
    <row r="31" spans="1:17" s="226" customFormat="1" ht="15" customHeight="1" x14ac:dyDescent="0.25">
      <c r="A31" s="236">
        <v>2</v>
      </c>
      <c r="B31" s="260">
        <v>30480</v>
      </c>
      <c r="C31" s="243" t="s">
        <v>111</v>
      </c>
      <c r="D31" s="166"/>
      <c r="E31" s="327"/>
      <c r="F31" s="323"/>
      <c r="G31" s="70"/>
      <c r="H31" s="70"/>
      <c r="I31" s="70"/>
      <c r="J31" s="307"/>
      <c r="K31" s="232"/>
      <c r="L31" s="285"/>
      <c r="M31" s="286"/>
      <c r="N31" s="191"/>
      <c r="O31" s="286"/>
      <c r="P31" s="288"/>
    </row>
    <row r="32" spans="1:17" s="226" customFormat="1" ht="15" customHeight="1" x14ac:dyDescent="0.25">
      <c r="A32" s="236">
        <v>3</v>
      </c>
      <c r="B32" s="262">
        <v>30460</v>
      </c>
      <c r="C32" s="246" t="s">
        <v>29</v>
      </c>
      <c r="D32" s="166"/>
      <c r="E32" s="327"/>
      <c r="F32" s="323"/>
      <c r="G32" s="70"/>
      <c r="H32" s="70"/>
      <c r="I32" s="70"/>
      <c r="J32" s="310"/>
      <c r="K32" s="232"/>
      <c r="L32" s="285"/>
      <c r="M32" s="286"/>
      <c r="N32" s="191"/>
      <c r="O32" s="286"/>
      <c r="P32" s="288"/>
    </row>
    <row r="33" spans="1:16" s="226" customFormat="1" ht="15" customHeight="1" x14ac:dyDescent="0.25">
      <c r="A33" s="236">
        <v>4</v>
      </c>
      <c r="B33" s="260">
        <v>30030</v>
      </c>
      <c r="C33" s="243" t="s">
        <v>23</v>
      </c>
      <c r="D33" s="177"/>
      <c r="E33" s="70"/>
      <c r="F33" s="70"/>
      <c r="G33" s="70"/>
      <c r="H33" s="70"/>
      <c r="I33" s="70"/>
      <c r="J33" s="307"/>
      <c r="K33" s="232"/>
      <c r="L33" s="285"/>
      <c r="M33" s="286"/>
      <c r="N33" s="191"/>
      <c r="O33" s="286"/>
      <c r="P33" s="288"/>
    </row>
    <row r="34" spans="1:16" s="226" customFormat="1" ht="15" customHeight="1" x14ac:dyDescent="0.25">
      <c r="A34" s="236">
        <v>5</v>
      </c>
      <c r="B34" s="260">
        <v>31000</v>
      </c>
      <c r="C34" s="243" t="s">
        <v>37</v>
      </c>
      <c r="D34" s="166"/>
      <c r="E34" s="70"/>
      <c r="F34" s="70"/>
      <c r="G34" s="70"/>
      <c r="H34" s="70"/>
      <c r="I34" s="70"/>
      <c r="J34" s="307"/>
      <c r="K34" s="232"/>
      <c r="L34" s="285"/>
      <c r="M34" s="286"/>
      <c r="N34" s="191"/>
      <c r="O34" s="286"/>
      <c r="P34" s="288"/>
    </row>
    <row r="35" spans="1:16" s="226" customFormat="1" ht="15" customHeight="1" x14ac:dyDescent="0.25">
      <c r="A35" s="236">
        <v>6</v>
      </c>
      <c r="B35" s="260">
        <v>30130</v>
      </c>
      <c r="C35" s="243" t="s">
        <v>25</v>
      </c>
      <c r="D35" s="166"/>
      <c r="E35" s="70"/>
      <c r="F35" s="70"/>
      <c r="G35" s="70"/>
      <c r="H35" s="70"/>
      <c r="I35" s="70"/>
      <c r="J35" s="307"/>
      <c r="K35" s="232"/>
      <c r="L35" s="185"/>
      <c r="M35" s="299"/>
      <c r="N35" s="191"/>
      <c r="O35" s="299"/>
      <c r="P35" s="192"/>
    </row>
    <row r="36" spans="1:16" s="226" customFormat="1" ht="15" customHeight="1" x14ac:dyDescent="0.25">
      <c r="A36" s="236">
        <v>7</v>
      </c>
      <c r="B36" s="260">
        <v>30160</v>
      </c>
      <c r="C36" s="243" t="s">
        <v>26</v>
      </c>
      <c r="D36" s="166"/>
      <c r="E36" s="70"/>
      <c r="F36" s="70"/>
      <c r="G36" s="70"/>
      <c r="H36" s="70"/>
      <c r="I36" s="70"/>
      <c r="J36" s="307"/>
      <c r="K36" s="232"/>
      <c r="L36" s="285"/>
      <c r="M36" s="286"/>
      <c r="N36" s="191"/>
      <c r="O36" s="286"/>
      <c r="P36" s="288"/>
    </row>
    <row r="37" spans="1:16" s="226" customFormat="1" ht="15" customHeight="1" x14ac:dyDescent="0.25">
      <c r="A37" s="236">
        <v>8</v>
      </c>
      <c r="B37" s="260">
        <v>30310</v>
      </c>
      <c r="C37" s="243" t="s">
        <v>27</v>
      </c>
      <c r="D37" s="166"/>
      <c r="E37" s="70"/>
      <c r="F37" s="70"/>
      <c r="G37" s="70"/>
      <c r="H37" s="70"/>
      <c r="I37" s="70"/>
      <c r="J37" s="307"/>
      <c r="K37" s="232"/>
      <c r="L37" s="285"/>
      <c r="M37" s="286"/>
      <c r="N37" s="191"/>
      <c r="O37" s="286"/>
      <c r="P37" s="288"/>
    </row>
    <row r="38" spans="1:16" s="226" customFormat="1" ht="15" customHeight="1" x14ac:dyDescent="0.25">
      <c r="A38" s="236">
        <v>9</v>
      </c>
      <c r="B38" s="260">
        <v>30440</v>
      </c>
      <c r="C38" s="243" t="s">
        <v>28</v>
      </c>
      <c r="D38" s="166"/>
      <c r="E38" s="70"/>
      <c r="F38" s="70"/>
      <c r="G38" s="70"/>
      <c r="H38" s="70"/>
      <c r="I38" s="70"/>
      <c r="J38" s="307"/>
      <c r="K38" s="232"/>
      <c r="L38" s="285"/>
      <c r="M38" s="286"/>
      <c r="N38" s="191"/>
      <c r="O38" s="286"/>
      <c r="P38" s="288"/>
    </row>
    <row r="39" spans="1:16" s="226" customFormat="1" ht="15" customHeight="1" x14ac:dyDescent="0.25">
      <c r="A39" s="236">
        <v>10</v>
      </c>
      <c r="B39" s="260">
        <v>30500</v>
      </c>
      <c r="C39" s="243" t="s">
        <v>30</v>
      </c>
      <c r="D39" s="166"/>
      <c r="E39" s="70"/>
      <c r="F39" s="70"/>
      <c r="G39" s="70"/>
      <c r="H39" s="70"/>
      <c r="I39" s="70"/>
      <c r="J39" s="307"/>
      <c r="K39" s="232"/>
      <c r="L39" s="285"/>
      <c r="M39" s="286"/>
      <c r="N39" s="191"/>
      <c r="O39" s="286"/>
      <c r="P39" s="288"/>
    </row>
    <row r="40" spans="1:16" s="226" customFormat="1" ht="15" customHeight="1" x14ac:dyDescent="0.25">
      <c r="A40" s="236">
        <v>11</v>
      </c>
      <c r="B40" s="260">
        <v>30530</v>
      </c>
      <c r="C40" s="243" t="s">
        <v>31</v>
      </c>
      <c r="D40" s="166"/>
      <c r="E40" s="70"/>
      <c r="F40" s="70"/>
      <c r="G40" s="70"/>
      <c r="H40" s="70"/>
      <c r="I40" s="70"/>
      <c r="J40" s="307"/>
      <c r="K40" s="232"/>
      <c r="L40" s="285"/>
      <c r="M40" s="286"/>
      <c r="N40" s="191"/>
      <c r="O40" s="299"/>
      <c r="P40" s="288"/>
    </row>
    <row r="41" spans="1:16" s="226" customFormat="1" ht="15" customHeight="1" x14ac:dyDescent="0.25">
      <c r="A41" s="236">
        <v>12</v>
      </c>
      <c r="B41" s="260">
        <v>30640</v>
      </c>
      <c r="C41" s="243" t="s">
        <v>32</v>
      </c>
      <c r="D41" s="166"/>
      <c r="E41" s="70"/>
      <c r="F41" s="70"/>
      <c r="G41" s="70"/>
      <c r="H41" s="70"/>
      <c r="I41" s="70"/>
      <c r="J41" s="307"/>
      <c r="K41" s="232"/>
      <c r="L41" s="285"/>
      <c r="M41" s="286"/>
      <c r="N41" s="191"/>
      <c r="O41" s="286"/>
      <c r="P41" s="288"/>
    </row>
    <row r="42" spans="1:16" s="226" customFormat="1" ht="15" customHeight="1" x14ac:dyDescent="0.25">
      <c r="A42" s="236">
        <v>13</v>
      </c>
      <c r="B42" s="260">
        <v>30650</v>
      </c>
      <c r="C42" s="243" t="s">
        <v>33</v>
      </c>
      <c r="D42" s="166"/>
      <c r="E42" s="70"/>
      <c r="F42" s="70"/>
      <c r="G42" s="70"/>
      <c r="H42" s="70"/>
      <c r="I42" s="70"/>
      <c r="J42" s="307"/>
      <c r="K42" s="232"/>
      <c r="L42" s="285"/>
      <c r="M42" s="286"/>
      <c r="N42" s="191"/>
      <c r="O42" s="286"/>
      <c r="P42" s="288"/>
    </row>
    <row r="43" spans="1:16" s="226" customFormat="1" ht="15" customHeight="1" x14ac:dyDescent="0.25">
      <c r="A43" s="236">
        <v>14</v>
      </c>
      <c r="B43" s="260">
        <v>30790</v>
      </c>
      <c r="C43" s="243" t="s">
        <v>34</v>
      </c>
      <c r="D43" s="166"/>
      <c r="E43" s="70"/>
      <c r="F43" s="70"/>
      <c r="G43" s="70"/>
      <c r="H43" s="70"/>
      <c r="I43" s="70"/>
      <c r="J43" s="307"/>
      <c r="K43" s="232"/>
      <c r="L43" s="285"/>
      <c r="M43" s="286"/>
      <c r="N43" s="191"/>
      <c r="O43" s="286"/>
      <c r="P43" s="288"/>
    </row>
    <row r="44" spans="1:16" s="226" customFormat="1" ht="15" customHeight="1" x14ac:dyDescent="0.25">
      <c r="A44" s="236">
        <v>15</v>
      </c>
      <c r="B44" s="260">
        <v>30890</v>
      </c>
      <c r="C44" s="243" t="s">
        <v>35</v>
      </c>
      <c r="D44" s="166"/>
      <c r="E44" s="70"/>
      <c r="F44" s="70"/>
      <c r="G44" s="70"/>
      <c r="H44" s="70"/>
      <c r="I44" s="70"/>
      <c r="J44" s="307"/>
      <c r="K44" s="232"/>
      <c r="L44" s="285"/>
      <c r="M44" s="286"/>
      <c r="N44" s="191"/>
      <c r="O44" s="286"/>
      <c r="P44" s="288"/>
    </row>
    <row r="45" spans="1:16" s="226" customFormat="1" ht="15" customHeight="1" x14ac:dyDescent="0.25">
      <c r="A45" s="236">
        <v>16</v>
      </c>
      <c r="B45" s="260">
        <v>30940</v>
      </c>
      <c r="C45" s="243" t="s">
        <v>36</v>
      </c>
      <c r="D45" s="166"/>
      <c r="E45" s="70"/>
      <c r="F45" s="70"/>
      <c r="G45" s="70"/>
      <c r="H45" s="70"/>
      <c r="I45" s="70"/>
      <c r="J45" s="307"/>
      <c r="K45" s="232"/>
      <c r="L45" s="285"/>
      <c r="M45" s="286"/>
      <c r="N45" s="191"/>
      <c r="O45" s="286"/>
      <c r="P45" s="288"/>
    </row>
    <row r="46" spans="1:16" s="226" customFormat="1" ht="15" customHeight="1" thickBot="1" x14ac:dyDescent="0.3">
      <c r="A46" s="236">
        <v>17</v>
      </c>
      <c r="B46" s="264">
        <v>31480</v>
      </c>
      <c r="C46" s="244" t="s">
        <v>38</v>
      </c>
      <c r="D46" s="161"/>
      <c r="E46" s="73"/>
      <c r="F46" s="73"/>
      <c r="G46" s="73"/>
      <c r="H46" s="73"/>
      <c r="I46" s="74"/>
      <c r="J46" s="309"/>
      <c r="K46" s="232"/>
      <c r="L46" s="289"/>
      <c r="M46" s="290"/>
      <c r="N46" s="352"/>
      <c r="O46" s="290"/>
      <c r="P46" s="292"/>
    </row>
    <row r="47" spans="1:16" s="226" customFormat="1" ht="15" customHeight="1" thickBot="1" x14ac:dyDescent="0.3">
      <c r="A47" s="256"/>
      <c r="B47" s="263"/>
      <c r="C47" s="258" t="s">
        <v>104</v>
      </c>
      <c r="D47" s="257">
        <f>SUM(D48:D66)</f>
        <v>0</v>
      </c>
      <c r="E47" s="313">
        <v>0</v>
      </c>
      <c r="F47" s="313">
        <v>0</v>
      </c>
      <c r="G47" s="313">
        <v>0</v>
      </c>
      <c r="H47" s="313">
        <v>0</v>
      </c>
      <c r="I47" s="313">
        <v>0</v>
      </c>
      <c r="J47" s="305">
        <v>0</v>
      </c>
      <c r="K47" s="245"/>
      <c r="L47" s="339">
        <f>D47</f>
        <v>0</v>
      </c>
      <c r="M47" s="340">
        <f>SUM(M48:M66)</f>
        <v>0</v>
      </c>
      <c r="N47" s="351">
        <f t="shared" si="0"/>
        <v>0</v>
      </c>
      <c r="O47" s="340">
        <f>SUM(O48:O66)</f>
        <v>0</v>
      </c>
      <c r="P47" s="346">
        <f>E47</f>
        <v>0</v>
      </c>
    </row>
    <row r="48" spans="1:16" s="226" customFormat="1" ht="15" customHeight="1" x14ac:dyDescent="0.25">
      <c r="A48" s="271">
        <v>1</v>
      </c>
      <c r="B48" s="261">
        <v>40010</v>
      </c>
      <c r="C48" s="238" t="s">
        <v>39</v>
      </c>
      <c r="D48" s="177"/>
      <c r="E48" s="75"/>
      <c r="F48" s="75"/>
      <c r="G48" s="75"/>
      <c r="H48" s="75"/>
      <c r="I48" s="75"/>
      <c r="J48" s="306"/>
      <c r="K48" s="245"/>
      <c r="L48" s="281"/>
      <c r="M48" s="282"/>
      <c r="N48" s="353"/>
      <c r="O48" s="282"/>
      <c r="P48" s="284"/>
    </row>
    <row r="49" spans="1:16" s="226" customFormat="1" ht="15" customHeight="1" x14ac:dyDescent="0.25">
      <c r="A49" s="247">
        <v>2</v>
      </c>
      <c r="B49" s="260">
        <v>40030</v>
      </c>
      <c r="C49" s="243" t="s">
        <v>41</v>
      </c>
      <c r="D49" s="166"/>
      <c r="E49" s="70"/>
      <c r="F49" s="70"/>
      <c r="G49" s="70"/>
      <c r="H49" s="70"/>
      <c r="I49" s="70"/>
      <c r="J49" s="307"/>
      <c r="K49" s="245"/>
      <c r="L49" s="285"/>
      <c r="M49" s="286"/>
      <c r="N49" s="191"/>
      <c r="O49" s="286"/>
      <c r="P49" s="288"/>
    </row>
    <row r="50" spans="1:16" s="226" customFormat="1" ht="15" customHeight="1" x14ac:dyDescent="0.25">
      <c r="A50" s="247">
        <v>3</v>
      </c>
      <c r="B50" s="260">
        <v>40410</v>
      </c>
      <c r="C50" s="243" t="s">
        <v>48</v>
      </c>
      <c r="D50" s="166"/>
      <c r="E50" s="70"/>
      <c r="F50" s="70"/>
      <c r="G50" s="70"/>
      <c r="H50" s="70"/>
      <c r="I50" s="70"/>
      <c r="J50" s="307"/>
      <c r="K50" s="245"/>
      <c r="L50" s="285"/>
      <c r="M50" s="286"/>
      <c r="N50" s="191"/>
      <c r="O50" s="286"/>
      <c r="P50" s="288"/>
    </row>
    <row r="51" spans="1:16" s="226" customFormat="1" ht="15" customHeight="1" x14ac:dyDescent="0.25">
      <c r="A51" s="247">
        <v>4</v>
      </c>
      <c r="B51" s="260">
        <v>40011</v>
      </c>
      <c r="C51" s="243" t="s">
        <v>40</v>
      </c>
      <c r="D51" s="166"/>
      <c r="E51" s="70"/>
      <c r="F51" s="70"/>
      <c r="G51" s="70"/>
      <c r="H51" s="70"/>
      <c r="I51" s="70"/>
      <c r="J51" s="307"/>
      <c r="K51" s="245"/>
      <c r="L51" s="285"/>
      <c r="M51" s="286"/>
      <c r="N51" s="191"/>
      <c r="O51" s="286"/>
      <c r="P51" s="288"/>
    </row>
    <row r="52" spans="1:16" s="226" customFormat="1" ht="15" customHeight="1" x14ac:dyDescent="0.25">
      <c r="A52" s="247">
        <v>5</v>
      </c>
      <c r="B52" s="260">
        <v>40080</v>
      </c>
      <c r="C52" s="243" t="s">
        <v>96</v>
      </c>
      <c r="D52" s="166"/>
      <c r="E52" s="70"/>
      <c r="F52" s="70"/>
      <c r="G52" s="70"/>
      <c r="H52" s="70"/>
      <c r="I52" s="70"/>
      <c r="J52" s="307"/>
      <c r="K52" s="245"/>
      <c r="L52" s="285"/>
      <c r="M52" s="286"/>
      <c r="N52" s="191"/>
      <c r="O52" s="286"/>
      <c r="P52" s="288"/>
    </row>
    <row r="53" spans="1:16" s="226" customFormat="1" ht="15" customHeight="1" x14ac:dyDescent="0.25">
      <c r="A53" s="247">
        <v>6</v>
      </c>
      <c r="B53" s="260">
        <v>40100</v>
      </c>
      <c r="C53" s="243" t="s">
        <v>42</v>
      </c>
      <c r="D53" s="166"/>
      <c r="E53" s="70"/>
      <c r="F53" s="70"/>
      <c r="G53" s="70"/>
      <c r="H53" s="70"/>
      <c r="I53" s="70"/>
      <c r="J53" s="307"/>
      <c r="K53" s="245"/>
      <c r="L53" s="285"/>
      <c r="M53" s="286"/>
      <c r="N53" s="191"/>
      <c r="O53" s="286"/>
      <c r="P53" s="288"/>
    </row>
    <row r="54" spans="1:16" s="226" customFormat="1" ht="15" customHeight="1" x14ac:dyDescent="0.25">
      <c r="A54" s="247">
        <v>7</v>
      </c>
      <c r="B54" s="260">
        <v>40020</v>
      </c>
      <c r="C54" s="243" t="s">
        <v>110</v>
      </c>
      <c r="D54" s="166"/>
      <c r="E54" s="70"/>
      <c r="F54" s="70"/>
      <c r="G54" s="70"/>
      <c r="H54" s="70"/>
      <c r="I54" s="70"/>
      <c r="J54" s="307"/>
      <c r="K54" s="245"/>
      <c r="L54" s="285"/>
      <c r="M54" s="286"/>
      <c r="N54" s="191"/>
      <c r="O54" s="286"/>
      <c r="P54" s="288"/>
    </row>
    <row r="55" spans="1:16" s="226" customFormat="1" ht="15" customHeight="1" x14ac:dyDescent="0.25">
      <c r="A55" s="247">
        <v>8</v>
      </c>
      <c r="B55" s="260">
        <v>40031</v>
      </c>
      <c r="C55" s="243" t="s">
        <v>113</v>
      </c>
      <c r="D55" s="166"/>
      <c r="E55" s="70"/>
      <c r="F55" s="70"/>
      <c r="G55" s="70"/>
      <c r="H55" s="70"/>
      <c r="I55" s="70"/>
      <c r="J55" s="307"/>
      <c r="K55" s="245"/>
      <c r="L55" s="285"/>
      <c r="M55" s="286"/>
      <c r="N55" s="191"/>
      <c r="O55" s="286"/>
      <c r="P55" s="288"/>
    </row>
    <row r="56" spans="1:16" s="226" customFormat="1" ht="15" customHeight="1" x14ac:dyDescent="0.25">
      <c r="A56" s="247">
        <v>9</v>
      </c>
      <c r="B56" s="260">
        <v>40210</v>
      </c>
      <c r="C56" s="243" t="s">
        <v>44</v>
      </c>
      <c r="D56" s="166"/>
      <c r="E56" s="70"/>
      <c r="F56" s="70"/>
      <c r="G56" s="70"/>
      <c r="H56" s="70"/>
      <c r="I56" s="70"/>
      <c r="J56" s="307"/>
      <c r="K56" s="245"/>
      <c r="L56" s="285"/>
      <c r="M56" s="286"/>
      <c r="N56" s="191"/>
      <c r="O56" s="299"/>
      <c r="P56" s="288"/>
    </row>
    <row r="57" spans="1:16" s="226" customFormat="1" ht="15" customHeight="1" x14ac:dyDescent="0.25">
      <c r="A57" s="247">
        <v>10</v>
      </c>
      <c r="B57" s="260">
        <v>40300</v>
      </c>
      <c r="C57" s="243" t="s">
        <v>45</v>
      </c>
      <c r="D57" s="166"/>
      <c r="E57" s="70"/>
      <c r="F57" s="70"/>
      <c r="G57" s="70"/>
      <c r="H57" s="70"/>
      <c r="I57" s="70"/>
      <c r="J57" s="307"/>
      <c r="K57" s="245"/>
      <c r="L57" s="285"/>
      <c r="M57" s="286"/>
      <c r="N57" s="191"/>
      <c r="O57" s="286"/>
      <c r="P57" s="288"/>
    </row>
    <row r="58" spans="1:16" s="226" customFormat="1" ht="15" customHeight="1" x14ac:dyDescent="0.25">
      <c r="A58" s="247">
        <v>11</v>
      </c>
      <c r="B58" s="260">
        <v>40360</v>
      </c>
      <c r="C58" s="243" t="s">
        <v>46</v>
      </c>
      <c r="D58" s="166"/>
      <c r="E58" s="70"/>
      <c r="F58" s="70"/>
      <c r="G58" s="70"/>
      <c r="H58" s="70"/>
      <c r="I58" s="70"/>
      <c r="J58" s="307"/>
      <c r="K58" s="245"/>
      <c r="L58" s="285"/>
      <c r="M58" s="286"/>
      <c r="N58" s="191"/>
      <c r="O58" s="286"/>
      <c r="P58" s="288"/>
    </row>
    <row r="59" spans="1:16" s="226" customFormat="1" ht="15" customHeight="1" x14ac:dyDescent="0.25">
      <c r="A59" s="247">
        <v>12</v>
      </c>
      <c r="B59" s="260">
        <v>40390</v>
      </c>
      <c r="C59" s="243" t="s">
        <v>47</v>
      </c>
      <c r="D59" s="166"/>
      <c r="E59" s="70"/>
      <c r="F59" s="70"/>
      <c r="G59" s="70"/>
      <c r="H59" s="70"/>
      <c r="I59" s="70"/>
      <c r="J59" s="307"/>
      <c r="K59" s="245"/>
      <c r="L59" s="285"/>
      <c r="M59" s="286"/>
      <c r="N59" s="191"/>
      <c r="O59" s="286"/>
      <c r="P59" s="288"/>
    </row>
    <row r="60" spans="1:16" s="226" customFormat="1" ht="15" customHeight="1" x14ac:dyDescent="0.25">
      <c r="A60" s="247">
        <v>13</v>
      </c>
      <c r="B60" s="260">
        <v>40720</v>
      </c>
      <c r="C60" s="243" t="s">
        <v>109</v>
      </c>
      <c r="D60" s="166"/>
      <c r="E60" s="70"/>
      <c r="F60" s="70"/>
      <c r="G60" s="70"/>
      <c r="H60" s="70"/>
      <c r="I60" s="70"/>
      <c r="J60" s="307"/>
      <c r="K60" s="245"/>
      <c r="L60" s="285"/>
      <c r="M60" s="286"/>
      <c r="N60" s="191"/>
      <c r="O60" s="286"/>
      <c r="P60" s="288"/>
    </row>
    <row r="61" spans="1:16" s="226" customFormat="1" ht="15" customHeight="1" x14ac:dyDescent="0.25">
      <c r="A61" s="247">
        <v>14</v>
      </c>
      <c r="B61" s="260">
        <v>40730</v>
      </c>
      <c r="C61" s="243" t="s">
        <v>49</v>
      </c>
      <c r="D61" s="166"/>
      <c r="E61" s="70"/>
      <c r="F61" s="70"/>
      <c r="G61" s="70"/>
      <c r="H61" s="70"/>
      <c r="I61" s="70"/>
      <c r="J61" s="307"/>
      <c r="K61" s="245"/>
      <c r="L61" s="285"/>
      <c r="M61" s="286"/>
      <c r="N61" s="191"/>
      <c r="O61" s="286"/>
      <c r="P61" s="288"/>
    </row>
    <row r="62" spans="1:16" s="226" customFormat="1" ht="15" customHeight="1" x14ac:dyDescent="0.25">
      <c r="A62" s="247">
        <v>15</v>
      </c>
      <c r="B62" s="260">
        <v>40820</v>
      </c>
      <c r="C62" s="243" t="s">
        <v>50</v>
      </c>
      <c r="D62" s="166"/>
      <c r="E62" s="70"/>
      <c r="F62" s="70"/>
      <c r="G62" s="70"/>
      <c r="H62" s="70"/>
      <c r="I62" s="70"/>
      <c r="J62" s="307"/>
      <c r="K62" s="245"/>
      <c r="L62" s="285"/>
      <c r="M62" s="286"/>
      <c r="N62" s="191"/>
      <c r="O62" s="286"/>
      <c r="P62" s="288"/>
    </row>
    <row r="63" spans="1:16" s="226" customFormat="1" ht="15" customHeight="1" x14ac:dyDescent="0.25">
      <c r="A63" s="247">
        <v>16</v>
      </c>
      <c r="B63" s="260">
        <v>40840</v>
      </c>
      <c r="C63" s="243" t="s">
        <v>51</v>
      </c>
      <c r="D63" s="166"/>
      <c r="E63" s="70"/>
      <c r="F63" s="70"/>
      <c r="G63" s="70"/>
      <c r="H63" s="70"/>
      <c r="I63" s="70"/>
      <c r="J63" s="307"/>
      <c r="K63" s="245"/>
      <c r="L63" s="285"/>
      <c r="M63" s="286"/>
      <c r="N63" s="191"/>
      <c r="O63" s="286"/>
      <c r="P63" s="288"/>
    </row>
    <row r="64" spans="1:16" s="226" customFormat="1" ht="15" customHeight="1" x14ac:dyDescent="0.25">
      <c r="A64" s="247">
        <v>17</v>
      </c>
      <c r="B64" s="260">
        <v>40950</v>
      </c>
      <c r="C64" s="243" t="s">
        <v>52</v>
      </c>
      <c r="D64" s="166"/>
      <c r="E64" s="70"/>
      <c r="F64" s="70"/>
      <c r="G64" s="70"/>
      <c r="H64" s="70"/>
      <c r="I64" s="70"/>
      <c r="J64" s="307"/>
      <c r="K64" s="245"/>
      <c r="L64" s="285"/>
      <c r="M64" s="286"/>
      <c r="N64" s="191"/>
      <c r="O64" s="112"/>
      <c r="P64" s="288"/>
    </row>
    <row r="65" spans="1:16" s="226" customFormat="1" ht="15" customHeight="1" x14ac:dyDescent="0.25">
      <c r="A65" s="247">
        <v>18</v>
      </c>
      <c r="B65" s="262">
        <v>40990</v>
      </c>
      <c r="C65" s="246" t="s">
        <v>53</v>
      </c>
      <c r="D65" s="166"/>
      <c r="E65" s="70"/>
      <c r="F65" s="70"/>
      <c r="G65" s="70"/>
      <c r="H65" s="70"/>
      <c r="I65" s="70"/>
      <c r="J65" s="310"/>
      <c r="K65" s="245"/>
      <c r="L65" s="285"/>
      <c r="M65" s="286"/>
      <c r="N65" s="191"/>
      <c r="O65" s="286"/>
      <c r="P65" s="288"/>
    </row>
    <row r="66" spans="1:16" s="226" customFormat="1" ht="15" customHeight="1" thickBot="1" x14ac:dyDescent="0.3">
      <c r="A66" s="248">
        <v>19</v>
      </c>
      <c r="B66" s="260">
        <v>40133</v>
      </c>
      <c r="C66" s="243" t="s">
        <v>43</v>
      </c>
      <c r="D66" s="166"/>
      <c r="E66" s="73"/>
      <c r="F66" s="73"/>
      <c r="G66" s="73"/>
      <c r="H66" s="73"/>
      <c r="I66" s="74"/>
      <c r="J66" s="307"/>
      <c r="K66" s="245"/>
      <c r="L66" s="289"/>
      <c r="M66" s="290"/>
      <c r="N66" s="352"/>
      <c r="O66" s="290"/>
      <c r="P66" s="292"/>
    </row>
    <row r="67" spans="1:16" s="226" customFormat="1" ht="15" customHeight="1" thickBot="1" x14ac:dyDescent="0.3">
      <c r="A67" s="256"/>
      <c r="B67" s="263"/>
      <c r="C67" s="258" t="s">
        <v>105</v>
      </c>
      <c r="D67" s="257">
        <f>SUM(D68:D81)</f>
        <v>1</v>
      </c>
      <c r="E67" s="303">
        <v>0</v>
      </c>
      <c r="F67" s="303">
        <f>AVERAGE(F68:F81)</f>
        <v>100</v>
      </c>
      <c r="G67" s="303">
        <v>0</v>
      </c>
      <c r="H67" s="303">
        <v>0</v>
      </c>
      <c r="I67" s="303">
        <v>0</v>
      </c>
      <c r="J67" s="304">
        <v>0</v>
      </c>
      <c r="K67" s="245"/>
      <c r="L67" s="339">
        <f>D67</f>
        <v>1</v>
      </c>
      <c r="M67" s="340">
        <f>SUM(M68:M81)</f>
        <v>0</v>
      </c>
      <c r="N67" s="351">
        <f t="shared" si="0"/>
        <v>0</v>
      </c>
      <c r="O67" s="340">
        <f>SUM(O68:O81)</f>
        <v>0</v>
      </c>
      <c r="P67" s="346">
        <f>E67</f>
        <v>0</v>
      </c>
    </row>
    <row r="68" spans="1:16" s="226" customFormat="1" ht="15" customHeight="1" x14ac:dyDescent="0.25">
      <c r="A68" s="241">
        <v>1</v>
      </c>
      <c r="B68" s="260">
        <v>50040</v>
      </c>
      <c r="C68" s="243" t="s">
        <v>54</v>
      </c>
      <c r="D68" s="166"/>
      <c r="E68" s="75"/>
      <c r="F68" s="75"/>
      <c r="G68" s="75"/>
      <c r="H68" s="75"/>
      <c r="I68" s="75"/>
      <c r="J68" s="307"/>
      <c r="K68" s="245"/>
      <c r="L68" s="281"/>
      <c r="M68" s="282"/>
      <c r="N68" s="353"/>
      <c r="O68" s="282"/>
      <c r="P68" s="284"/>
    </row>
    <row r="69" spans="1:16" s="226" customFormat="1" ht="15" customHeight="1" x14ac:dyDescent="0.25">
      <c r="A69" s="236">
        <v>2</v>
      </c>
      <c r="B69" s="260">
        <v>50003</v>
      </c>
      <c r="C69" s="243" t="s">
        <v>97</v>
      </c>
      <c r="D69" s="166"/>
      <c r="E69" s="70"/>
      <c r="F69" s="70"/>
      <c r="G69" s="70"/>
      <c r="H69" s="70"/>
      <c r="I69" s="70"/>
      <c r="J69" s="307"/>
      <c r="K69" s="245"/>
      <c r="L69" s="285"/>
      <c r="M69" s="286"/>
      <c r="N69" s="191"/>
      <c r="O69" s="286"/>
      <c r="P69" s="288"/>
    </row>
    <row r="70" spans="1:16" s="226" customFormat="1" ht="15" customHeight="1" x14ac:dyDescent="0.25">
      <c r="A70" s="236">
        <v>3</v>
      </c>
      <c r="B70" s="260">
        <v>50060</v>
      </c>
      <c r="C70" s="243" t="s">
        <v>56</v>
      </c>
      <c r="D70" s="166">
        <v>1</v>
      </c>
      <c r="E70" s="70"/>
      <c r="F70" s="70">
        <v>100</v>
      </c>
      <c r="G70" s="70"/>
      <c r="H70" s="70"/>
      <c r="I70" s="70"/>
      <c r="J70" s="307">
        <v>48</v>
      </c>
      <c r="K70" s="245"/>
      <c r="L70" s="285">
        <f>D70</f>
        <v>1</v>
      </c>
      <c r="M70" s="286">
        <f t="shared" ref="M70" si="5">N70*L70/100</f>
        <v>0</v>
      </c>
      <c r="N70" s="191">
        <f t="shared" ref="N70" si="6">H70+I70+G70</f>
        <v>0</v>
      </c>
      <c r="O70" s="286">
        <f t="shared" ref="O70" si="7">P70*L70/100</f>
        <v>0</v>
      </c>
      <c r="P70" s="288">
        <f>E70</f>
        <v>0</v>
      </c>
    </row>
    <row r="71" spans="1:16" s="226" customFormat="1" ht="15" customHeight="1" x14ac:dyDescent="0.25">
      <c r="A71" s="236">
        <v>4</v>
      </c>
      <c r="B71" s="266">
        <v>50170</v>
      </c>
      <c r="C71" s="243" t="s">
        <v>57</v>
      </c>
      <c r="D71" s="166"/>
      <c r="E71" s="70"/>
      <c r="F71" s="70"/>
      <c r="G71" s="70"/>
      <c r="H71" s="70"/>
      <c r="I71" s="70"/>
      <c r="J71" s="307"/>
      <c r="K71" s="245"/>
      <c r="L71" s="285"/>
      <c r="M71" s="286"/>
      <c r="N71" s="191"/>
      <c r="O71" s="299"/>
      <c r="P71" s="288"/>
    </row>
    <row r="72" spans="1:16" s="226" customFormat="1" ht="15" customHeight="1" x14ac:dyDescent="0.25">
      <c r="A72" s="236">
        <v>5</v>
      </c>
      <c r="B72" s="260">
        <v>50230</v>
      </c>
      <c r="C72" s="243" t="s">
        <v>58</v>
      </c>
      <c r="D72" s="166"/>
      <c r="E72" s="70"/>
      <c r="F72" s="70"/>
      <c r="G72" s="70"/>
      <c r="H72" s="70"/>
      <c r="I72" s="70"/>
      <c r="J72" s="307"/>
      <c r="K72" s="245"/>
      <c r="L72" s="285"/>
      <c r="M72" s="286"/>
      <c r="N72" s="191"/>
      <c r="O72" s="286"/>
      <c r="P72" s="288"/>
    </row>
    <row r="73" spans="1:16" s="226" customFormat="1" ht="15" customHeight="1" x14ac:dyDescent="0.25">
      <c r="A73" s="236">
        <v>6</v>
      </c>
      <c r="B73" s="260">
        <v>50340</v>
      </c>
      <c r="C73" s="243" t="s">
        <v>59</v>
      </c>
      <c r="D73" s="166"/>
      <c r="E73" s="70"/>
      <c r="F73" s="70"/>
      <c r="G73" s="70"/>
      <c r="H73" s="70"/>
      <c r="I73" s="70"/>
      <c r="J73" s="307"/>
      <c r="K73" s="245"/>
      <c r="L73" s="285"/>
      <c r="M73" s="286"/>
      <c r="N73" s="191"/>
      <c r="O73" s="286"/>
      <c r="P73" s="288"/>
    </row>
    <row r="74" spans="1:16" s="226" customFormat="1" ht="15" customHeight="1" x14ac:dyDescent="0.25">
      <c r="A74" s="236">
        <v>7</v>
      </c>
      <c r="B74" s="260">
        <v>50420</v>
      </c>
      <c r="C74" s="243" t="s">
        <v>60</v>
      </c>
      <c r="D74" s="166"/>
      <c r="E74" s="70"/>
      <c r="F74" s="70"/>
      <c r="G74" s="70"/>
      <c r="H74" s="70"/>
      <c r="I74" s="70"/>
      <c r="J74" s="307"/>
      <c r="K74" s="245"/>
      <c r="L74" s="285"/>
      <c r="M74" s="286"/>
      <c r="N74" s="191"/>
      <c r="O74" s="286"/>
      <c r="P74" s="288"/>
    </row>
    <row r="75" spans="1:16" s="226" customFormat="1" ht="15" customHeight="1" x14ac:dyDescent="0.25">
      <c r="A75" s="236">
        <v>8</v>
      </c>
      <c r="B75" s="260">
        <v>50450</v>
      </c>
      <c r="C75" s="243" t="s">
        <v>61</v>
      </c>
      <c r="D75" s="166"/>
      <c r="E75" s="70"/>
      <c r="F75" s="70"/>
      <c r="G75" s="70"/>
      <c r="H75" s="70"/>
      <c r="I75" s="70"/>
      <c r="J75" s="307"/>
      <c r="K75" s="245"/>
      <c r="L75" s="285"/>
      <c r="M75" s="286"/>
      <c r="N75" s="191"/>
      <c r="O75" s="286"/>
      <c r="P75" s="288"/>
    </row>
    <row r="76" spans="1:16" s="226" customFormat="1" ht="15" customHeight="1" x14ac:dyDescent="0.25">
      <c r="A76" s="236">
        <v>9</v>
      </c>
      <c r="B76" s="260">
        <v>50620</v>
      </c>
      <c r="C76" s="243" t="s">
        <v>62</v>
      </c>
      <c r="D76" s="166"/>
      <c r="E76" s="70"/>
      <c r="F76" s="70"/>
      <c r="G76" s="70"/>
      <c r="H76" s="70"/>
      <c r="I76" s="70"/>
      <c r="J76" s="307"/>
      <c r="K76" s="245"/>
      <c r="L76" s="285"/>
      <c r="M76" s="286"/>
      <c r="N76" s="191"/>
      <c r="O76" s="286"/>
      <c r="P76" s="288"/>
    </row>
    <row r="77" spans="1:16" s="226" customFormat="1" ht="15" customHeight="1" x14ac:dyDescent="0.25">
      <c r="A77" s="236">
        <v>10</v>
      </c>
      <c r="B77" s="260">
        <v>50760</v>
      </c>
      <c r="C77" s="243" t="s">
        <v>63</v>
      </c>
      <c r="D77" s="166"/>
      <c r="E77" s="70"/>
      <c r="F77" s="70"/>
      <c r="G77" s="70"/>
      <c r="H77" s="70"/>
      <c r="I77" s="70"/>
      <c r="J77" s="307"/>
      <c r="K77" s="245"/>
      <c r="L77" s="285"/>
      <c r="M77" s="286"/>
      <c r="N77" s="191"/>
      <c r="O77" s="286"/>
      <c r="P77" s="288"/>
    </row>
    <row r="78" spans="1:16" s="226" customFormat="1" ht="15" customHeight="1" x14ac:dyDescent="0.25">
      <c r="A78" s="236">
        <v>11</v>
      </c>
      <c r="B78" s="260">
        <v>50780</v>
      </c>
      <c r="C78" s="243" t="s">
        <v>64</v>
      </c>
      <c r="D78" s="166"/>
      <c r="E78" s="70"/>
      <c r="F78" s="70"/>
      <c r="G78" s="70"/>
      <c r="H78" s="70"/>
      <c r="I78" s="70"/>
      <c r="J78" s="307"/>
      <c r="K78" s="245"/>
      <c r="L78" s="285"/>
      <c r="M78" s="286"/>
      <c r="N78" s="191"/>
      <c r="O78" s="299"/>
      <c r="P78" s="288"/>
    </row>
    <row r="79" spans="1:16" s="226" customFormat="1" ht="15" customHeight="1" x14ac:dyDescent="0.25">
      <c r="A79" s="236">
        <v>12</v>
      </c>
      <c r="B79" s="260">
        <v>50930</v>
      </c>
      <c r="C79" s="243" t="s">
        <v>65</v>
      </c>
      <c r="D79" s="166"/>
      <c r="E79" s="70"/>
      <c r="F79" s="70"/>
      <c r="G79" s="70"/>
      <c r="H79" s="70"/>
      <c r="I79" s="70"/>
      <c r="J79" s="307"/>
      <c r="K79" s="245"/>
      <c r="L79" s="285"/>
      <c r="M79" s="286"/>
      <c r="N79" s="191"/>
      <c r="O79" s="299"/>
      <c r="P79" s="288"/>
    </row>
    <row r="80" spans="1:16" s="226" customFormat="1" ht="15" customHeight="1" x14ac:dyDescent="0.25">
      <c r="A80" s="240">
        <v>13</v>
      </c>
      <c r="B80" s="262">
        <v>51370</v>
      </c>
      <c r="C80" s="246" t="s">
        <v>66</v>
      </c>
      <c r="D80" s="166"/>
      <c r="E80" s="83"/>
      <c r="F80" s="83"/>
      <c r="G80" s="83"/>
      <c r="H80" s="83"/>
      <c r="I80" s="84"/>
      <c r="J80" s="310"/>
      <c r="K80" s="245"/>
      <c r="L80" s="285"/>
      <c r="M80" s="286"/>
      <c r="N80" s="191"/>
      <c r="O80" s="299"/>
      <c r="P80" s="288"/>
    </row>
    <row r="81" spans="1:16" s="226" customFormat="1" ht="15" customHeight="1" thickBot="1" x14ac:dyDescent="0.3">
      <c r="A81" s="240">
        <v>14</v>
      </c>
      <c r="B81" s="349">
        <v>51400</v>
      </c>
      <c r="C81" s="350" t="s">
        <v>142</v>
      </c>
      <c r="D81" s="71"/>
      <c r="E81" s="72"/>
      <c r="F81" s="72"/>
      <c r="G81" s="72"/>
      <c r="H81" s="72"/>
      <c r="I81" s="78"/>
      <c r="J81" s="310"/>
      <c r="K81" s="245"/>
      <c r="L81" s="289"/>
      <c r="M81" s="290"/>
      <c r="N81" s="352"/>
      <c r="O81" s="300"/>
      <c r="P81" s="292"/>
    </row>
    <row r="82" spans="1:16" s="226" customFormat="1" ht="15" customHeight="1" thickBot="1" x14ac:dyDescent="0.3">
      <c r="A82" s="256"/>
      <c r="B82" s="263"/>
      <c r="C82" s="258" t="s">
        <v>106</v>
      </c>
      <c r="D82" s="257">
        <f>SUM(D83:D112)</f>
        <v>0</v>
      </c>
      <c r="E82" s="303">
        <v>0</v>
      </c>
      <c r="F82" s="303">
        <v>0</v>
      </c>
      <c r="G82" s="303">
        <v>0</v>
      </c>
      <c r="H82" s="303">
        <v>0</v>
      </c>
      <c r="I82" s="303">
        <v>0</v>
      </c>
      <c r="J82" s="304">
        <v>0</v>
      </c>
      <c r="K82" s="245"/>
      <c r="L82" s="339">
        <f>D82</f>
        <v>0</v>
      </c>
      <c r="M82" s="340">
        <f>SUM(M83:M112)</f>
        <v>0</v>
      </c>
      <c r="N82" s="351">
        <f t="shared" ref="N82:N113" si="8">H82+I82+G82</f>
        <v>0</v>
      </c>
      <c r="O82" s="340">
        <f>SUM(O83:O112)</f>
        <v>0</v>
      </c>
      <c r="P82" s="346">
        <f>E82</f>
        <v>0</v>
      </c>
    </row>
    <row r="83" spans="1:16" s="226" customFormat="1" ht="15" customHeight="1" x14ac:dyDescent="0.25">
      <c r="A83" s="271">
        <v>1</v>
      </c>
      <c r="B83" s="265">
        <v>60010</v>
      </c>
      <c r="C83" s="243" t="s">
        <v>68</v>
      </c>
      <c r="D83" s="166"/>
      <c r="E83" s="75"/>
      <c r="F83" s="75"/>
      <c r="G83" s="75"/>
      <c r="H83" s="75"/>
      <c r="I83" s="75"/>
      <c r="J83" s="307"/>
      <c r="K83" s="245"/>
      <c r="L83" s="281"/>
      <c r="M83" s="282"/>
      <c r="N83" s="353"/>
      <c r="O83" s="282"/>
      <c r="P83" s="284"/>
    </row>
    <row r="84" spans="1:16" s="226" customFormat="1" ht="15" customHeight="1" x14ac:dyDescent="0.25">
      <c r="A84" s="247">
        <v>2</v>
      </c>
      <c r="B84" s="260">
        <v>60020</v>
      </c>
      <c r="C84" s="243" t="s">
        <v>69</v>
      </c>
      <c r="D84" s="166"/>
      <c r="E84" s="70"/>
      <c r="F84" s="70"/>
      <c r="G84" s="70"/>
      <c r="H84" s="70"/>
      <c r="I84" s="70"/>
      <c r="J84" s="307"/>
      <c r="K84" s="245"/>
      <c r="L84" s="285"/>
      <c r="M84" s="286"/>
      <c r="N84" s="191"/>
      <c r="O84" s="286"/>
      <c r="P84" s="288"/>
    </row>
    <row r="85" spans="1:16" s="226" customFormat="1" ht="15" customHeight="1" x14ac:dyDescent="0.25">
      <c r="A85" s="247">
        <v>3</v>
      </c>
      <c r="B85" s="260">
        <v>60050</v>
      </c>
      <c r="C85" s="243" t="s">
        <v>70</v>
      </c>
      <c r="D85" s="166"/>
      <c r="E85" s="70"/>
      <c r="F85" s="70"/>
      <c r="G85" s="70"/>
      <c r="H85" s="70"/>
      <c r="I85" s="70"/>
      <c r="J85" s="307"/>
      <c r="K85" s="245"/>
      <c r="L85" s="285"/>
      <c r="M85" s="286"/>
      <c r="N85" s="191"/>
      <c r="O85" s="286"/>
      <c r="P85" s="288"/>
    </row>
    <row r="86" spans="1:16" s="226" customFormat="1" ht="15" customHeight="1" x14ac:dyDescent="0.25">
      <c r="A86" s="247">
        <v>4</v>
      </c>
      <c r="B86" s="260">
        <v>60070</v>
      </c>
      <c r="C86" s="243" t="s">
        <v>71</v>
      </c>
      <c r="D86" s="166"/>
      <c r="E86" s="70"/>
      <c r="F86" s="70"/>
      <c r="G86" s="70"/>
      <c r="H86" s="70"/>
      <c r="I86" s="70"/>
      <c r="J86" s="307"/>
      <c r="K86" s="245"/>
      <c r="L86" s="285"/>
      <c r="M86" s="286"/>
      <c r="N86" s="191"/>
      <c r="O86" s="286"/>
      <c r="P86" s="288"/>
    </row>
    <row r="87" spans="1:16" s="226" customFormat="1" ht="15" customHeight="1" x14ac:dyDescent="0.25">
      <c r="A87" s="247">
        <v>5</v>
      </c>
      <c r="B87" s="260">
        <v>60180</v>
      </c>
      <c r="C87" s="243" t="s">
        <v>72</v>
      </c>
      <c r="D87" s="166"/>
      <c r="E87" s="70"/>
      <c r="F87" s="70"/>
      <c r="G87" s="70"/>
      <c r="H87" s="70"/>
      <c r="I87" s="70"/>
      <c r="J87" s="307"/>
      <c r="K87" s="245"/>
      <c r="L87" s="285"/>
      <c r="M87" s="286"/>
      <c r="N87" s="287"/>
      <c r="O87" s="286"/>
      <c r="P87" s="288"/>
    </row>
    <row r="88" spans="1:16" s="226" customFormat="1" ht="15" customHeight="1" x14ac:dyDescent="0.25">
      <c r="A88" s="247">
        <v>6</v>
      </c>
      <c r="B88" s="260">
        <v>60240</v>
      </c>
      <c r="C88" s="243" t="s">
        <v>73</v>
      </c>
      <c r="D88" s="166"/>
      <c r="E88" s="70"/>
      <c r="F88" s="70"/>
      <c r="G88" s="70"/>
      <c r="H88" s="70"/>
      <c r="I88" s="70"/>
      <c r="J88" s="307"/>
      <c r="K88" s="245"/>
      <c r="L88" s="285"/>
      <c r="M88" s="286"/>
      <c r="N88" s="287"/>
      <c r="O88" s="112"/>
      <c r="P88" s="288"/>
    </row>
    <row r="89" spans="1:16" s="226" customFormat="1" ht="15" customHeight="1" x14ac:dyDescent="0.25">
      <c r="A89" s="247">
        <v>7</v>
      </c>
      <c r="B89" s="260">
        <v>60560</v>
      </c>
      <c r="C89" s="243" t="s">
        <v>74</v>
      </c>
      <c r="D89" s="166"/>
      <c r="E89" s="70"/>
      <c r="F89" s="70"/>
      <c r="G89" s="70"/>
      <c r="H89" s="70"/>
      <c r="I89" s="70"/>
      <c r="J89" s="307"/>
      <c r="K89" s="245"/>
      <c r="L89" s="285"/>
      <c r="M89" s="286"/>
      <c r="N89" s="287"/>
      <c r="O89" s="286"/>
      <c r="P89" s="288"/>
    </row>
    <row r="90" spans="1:16" s="226" customFormat="1" ht="15" customHeight="1" x14ac:dyDescent="0.25">
      <c r="A90" s="247">
        <v>8</v>
      </c>
      <c r="B90" s="260">
        <v>60660</v>
      </c>
      <c r="C90" s="243" t="s">
        <v>75</v>
      </c>
      <c r="D90" s="166"/>
      <c r="E90" s="70"/>
      <c r="F90" s="70"/>
      <c r="G90" s="70"/>
      <c r="H90" s="70"/>
      <c r="I90" s="70"/>
      <c r="J90" s="307"/>
      <c r="K90" s="245"/>
      <c r="L90" s="285"/>
      <c r="M90" s="286"/>
      <c r="N90" s="287"/>
      <c r="O90" s="299"/>
      <c r="P90" s="288"/>
    </row>
    <row r="91" spans="1:16" s="226" customFormat="1" ht="15" customHeight="1" x14ac:dyDescent="0.25">
      <c r="A91" s="247">
        <v>9</v>
      </c>
      <c r="B91" s="267">
        <v>60001</v>
      </c>
      <c r="C91" s="239" t="s">
        <v>67</v>
      </c>
      <c r="D91" s="166"/>
      <c r="E91" s="70"/>
      <c r="F91" s="70"/>
      <c r="G91" s="70"/>
      <c r="H91" s="70"/>
      <c r="I91" s="70"/>
      <c r="J91" s="307"/>
      <c r="K91" s="245"/>
      <c r="L91" s="285"/>
      <c r="M91" s="286"/>
      <c r="N91" s="287"/>
      <c r="O91" s="112"/>
      <c r="P91" s="288"/>
    </row>
    <row r="92" spans="1:16" s="226" customFormat="1" ht="15" customHeight="1" x14ac:dyDescent="0.25">
      <c r="A92" s="247">
        <v>10</v>
      </c>
      <c r="B92" s="260">
        <v>60850</v>
      </c>
      <c r="C92" s="243" t="s">
        <v>77</v>
      </c>
      <c r="D92" s="166"/>
      <c r="E92" s="70"/>
      <c r="F92" s="70"/>
      <c r="G92" s="70"/>
      <c r="H92" s="70"/>
      <c r="I92" s="70"/>
      <c r="J92" s="307"/>
      <c r="K92" s="245"/>
      <c r="L92" s="285"/>
      <c r="M92" s="286"/>
      <c r="N92" s="287"/>
      <c r="O92" s="286"/>
      <c r="P92" s="288"/>
    </row>
    <row r="93" spans="1:16" s="226" customFormat="1" ht="15" customHeight="1" x14ac:dyDescent="0.25">
      <c r="A93" s="247">
        <v>11</v>
      </c>
      <c r="B93" s="260">
        <v>60910</v>
      </c>
      <c r="C93" s="243" t="s">
        <v>78</v>
      </c>
      <c r="D93" s="166"/>
      <c r="E93" s="70"/>
      <c r="F93" s="70"/>
      <c r="G93" s="70"/>
      <c r="H93" s="70"/>
      <c r="I93" s="70"/>
      <c r="J93" s="307"/>
      <c r="K93" s="245"/>
      <c r="L93" s="285"/>
      <c r="M93" s="286"/>
      <c r="N93" s="287"/>
      <c r="O93" s="286"/>
      <c r="P93" s="288"/>
    </row>
    <row r="94" spans="1:16" s="226" customFormat="1" ht="15" customHeight="1" x14ac:dyDescent="0.25">
      <c r="A94" s="247">
        <v>12</v>
      </c>
      <c r="B94" s="260">
        <v>60980</v>
      </c>
      <c r="C94" s="243" t="s">
        <v>79</v>
      </c>
      <c r="D94" s="166"/>
      <c r="E94" s="70"/>
      <c r="F94" s="70"/>
      <c r="G94" s="70"/>
      <c r="H94" s="70"/>
      <c r="I94" s="70"/>
      <c r="J94" s="307"/>
      <c r="K94" s="245"/>
      <c r="L94" s="285"/>
      <c r="M94" s="286"/>
      <c r="N94" s="287"/>
      <c r="O94" s="286"/>
      <c r="P94" s="288"/>
    </row>
    <row r="95" spans="1:16" s="226" customFormat="1" ht="15" customHeight="1" x14ac:dyDescent="0.25">
      <c r="A95" s="247">
        <v>13</v>
      </c>
      <c r="B95" s="260">
        <v>61080</v>
      </c>
      <c r="C95" s="243" t="s">
        <v>80</v>
      </c>
      <c r="D95" s="166"/>
      <c r="E95" s="70"/>
      <c r="F95" s="70"/>
      <c r="G95" s="70"/>
      <c r="H95" s="70"/>
      <c r="I95" s="70"/>
      <c r="J95" s="307"/>
      <c r="K95" s="245"/>
      <c r="L95" s="285"/>
      <c r="M95" s="286"/>
      <c r="N95" s="287"/>
      <c r="O95" s="286"/>
      <c r="P95" s="288"/>
    </row>
    <row r="96" spans="1:16" s="226" customFormat="1" ht="15" customHeight="1" x14ac:dyDescent="0.25">
      <c r="A96" s="247">
        <v>14</v>
      </c>
      <c r="B96" s="260">
        <v>61150</v>
      </c>
      <c r="C96" s="243" t="s">
        <v>81</v>
      </c>
      <c r="D96" s="166"/>
      <c r="E96" s="70"/>
      <c r="F96" s="70"/>
      <c r="G96" s="70"/>
      <c r="H96" s="70"/>
      <c r="I96" s="70"/>
      <c r="J96" s="307"/>
      <c r="K96" s="245"/>
      <c r="L96" s="285"/>
      <c r="M96" s="286"/>
      <c r="N96" s="287"/>
      <c r="O96" s="286"/>
      <c r="P96" s="288"/>
    </row>
    <row r="97" spans="1:16" s="226" customFormat="1" ht="15" customHeight="1" x14ac:dyDescent="0.25">
      <c r="A97" s="247">
        <v>15</v>
      </c>
      <c r="B97" s="260">
        <v>61210</v>
      </c>
      <c r="C97" s="243" t="s">
        <v>82</v>
      </c>
      <c r="D97" s="166"/>
      <c r="E97" s="70"/>
      <c r="F97" s="70"/>
      <c r="G97" s="70"/>
      <c r="H97" s="70"/>
      <c r="I97" s="70"/>
      <c r="J97" s="307"/>
      <c r="K97" s="245"/>
      <c r="L97" s="285"/>
      <c r="M97" s="286"/>
      <c r="N97" s="287"/>
      <c r="O97" s="286"/>
      <c r="P97" s="288"/>
    </row>
    <row r="98" spans="1:16" s="226" customFormat="1" ht="15" customHeight="1" x14ac:dyDescent="0.25">
      <c r="A98" s="247">
        <v>16</v>
      </c>
      <c r="B98" s="260">
        <v>61290</v>
      </c>
      <c r="C98" s="243" t="s">
        <v>83</v>
      </c>
      <c r="D98" s="166"/>
      <c r="E98" s="70"/>
      <c r="F98" s="70"/>
      <c r="G98" s="70"/>
      <c r="H98" s="70"/>
      <c r="I98" s="70"/>
      <c r="J98" s="307"/>
      <c r="K98" s="245"/>
      <c r="L98" s="285"/>
      <c r="M98" s="286"/>
      <c r="N98" s="287"/>
      <c r="O98" s="286"/>
      <c r="P98" s="288"/>
    </row>
    <row r="99" spans="1:16" s="226" customFormat="1" ht="15" customHeight="1" x14ac:dyDescent="0.25">
      <c r="A99" s="247">
        <v>17</v>
      </c>
      <c r="B99" s="260">
        <v>61340</v>
      </c>
      <c r="C99" s="243" t="s">
        <v>84</v>
      </c>
      <c r="D99" s="166"/>
      <c r="E99" s="70"/>
      <c r="F99" s="70"/>
      <c r="G99" s="70"/>
      <c r="H99" s="70"/>
      <c r="I99" s="70"/>
      <c r="J99" s="307"/>
      <c r="K99" s="245"/>
      <c r="L99" s="285"/>
      <c r="M99" s="286"/>
      <c r="N99" s="287"/>
      <c r="O99" s="286"/>
      <c r="P99" s="288"/>
    </row>
    <row r="100" spans="1:16" s="226" customFormat="1" ht="15" customHeight="1" x14ac:dyDescent="0.25">
      <c r="A100" s="247">
        <v>18</v>
      </c>
      <c r="B100" s="260">
        <v>61390</v>
      </c>
      <c r="C100" s="243" t="s">
        <v>85</v>
      </c>
      <c r="D100" s="166"/>
      <c r="E100" s="70"/>
      <c r="F100" s="70"/>
      <c r="G100" s="70"/>
      <c r="H100" s="70"/>
      <c r="I100" s="70"/>
      <c r="J100" s="307"/>
      <c r="K100" s="245"/>
      <c r="L100" s="285"/>
      <c r="M100" s="286"/>
      <c r="N100" s="287"/>
      <c r="O100" s="286"/>
      <c r="P100" s="288"/>
    </row>
    <row r="101" spans="1:16" s="226" customFormat="1" ht="15" customHeight="1" x14ac:dyDescent="0.25">
      <c r="A101" s="271">
        <v>19</v>
      </c>
      <c r="B101" s="260">
        <v>61410</v>
      </c>
      <c r="C101" s="243" t="s">
        <v>86</v>
      </c>
      <c r="D101" s="166"/>
      <c r="E101" s="70"/>
      <c r="F101" s="70"/>
      <c r="G101" s="70"/>
      <c r="H101" s="70"/>
      <c r="I101" s="70"/>
      <c r="J101" s="307"/>
      <c r="K101" s="245"/>
      <c r="L101" s="285"/>
      <c r="M101" s="286"/>
      <c r="N101" s="287"/>
      <c r="O101" s="286"/>
      <c r="P101" s="288"/>
    </row>
    <row r="102" spans="1:16" s="226" customFormat="1" ht="15" customHeight="1" x14ac:dyDescent="0.25">
      <c r="A102" s="241">
        <v>20</v>
      </c>
      <c r="B102" s="260">
        <v>61430</v>
      </c>
      <c r="C102" s="243" t="s">
        <v>114</v>
      </c>
      <c r="D102" s="166"/>
      <c r="E102" s="70"/>
      <c r="F102" s="70"/>
      <c r="G102" s="70"/>
      <c r="H102" s="70"/>
      <c r="I102" s="70"/>
      <c r="J102" s="307"/>
      <c r="K102" s="245"/>
      <c r="L102" s="285"/>
      <c r="M102" s="286"/>
      <c r="N102" s="287"/>
      <c r="O102" s="286"/>
      <c r="P102" s="288"/>
    </row>
    <row r="103" spans="1:16" s="226" customFormat="1" ht="15" customHeight="1" x14ac:dyDescent="0.25">
      <c r="A103" s="236">
        <v>21</v>
      </c>
      <c r="B103" s="260">
        <v>61440</v>
      </c>
      <c r="C103" s="243" t="s">
        <v>87</v>
      </c>
      <c r="D103" s="166"/>
      <c r="E103" s="70"/>
      <c r="F103" s="70"/>
      <c r="G103" s="70"/>
      <c r="H103" s="70"/>
      <c r="I103" s="70"/>
      <c r="J103" s="307"/>
      <c r="K103" s="245"/>
      <c r="L103" s="285"/>
      <c r="M103" s="286"/>
      <c r="N103" s="287"/>
      <c r="O103" s="286"/>
      <c r="P103" s="288"/>
    </row>
    <row r="104" spans="1:16" s="226" customFormat="1" ht="15" customHeight="1" x14ac:dyDescent="0.25">
      <c r="A104" s="236">
        <v>22</v>
      </c>
      <c r="B104" s="260">
        <v>61450</v>
      </c>
      <c r="C104" s="243" t="s">
        <v>115</v>
      </c>
      <c r="D104" s="166"/>
      <c r="E104" s="70"/>
      <c r="F104" s="70"/>
      <c r="G104" s="70"/>
      <c r="H104" s="70"/>
      <c r="I104" s="70"/>
      <c r="J104" s="307"/>
      <c r="K104" s="245"/>
      <c r="L104" s="285"/>
      <c r="M104" s="286"/>
      <c r="N104" s="287"/>
      <c r="O104" s="286"/>
      <c r="P104" s="288"/>
    </row>
    <row r="105" spans="1:16" s="226" customFormat="1" ht="15" customHeight="1" x14ac:dyDescent="0.25">
      <c r="A105" s="236">
        <v>23</v>
      </c>
      <c r="B105" s="260">
        <v>61470</v>
      </c>
      <c r="C105" s="243" t="s">
        <v>88</v>
      </c>
      <c r="D105" s="166"/>
      <c r="E105" s="70"/>
      <c r="F105" s="70"/>
      <c r="G105" s="70"/>
      <c r="H105" s="70"/>
      <c r="I105" s="70"/>
      <c r="J105" s="307"/>
      <c r="K105" s="245"/>
      <c r="L105" s="285"/>
      <c r="M105" s="286"/>
      <c r="N105" s="287"/>
      <c r="O105" s="286"/>
      <c r="P105" s="288"/>
    </row>
    <row r="106" spans="1:16" s="226" customFormat="1" ht="15" customHeight="1" x14ac:dyDescent="0.25">
      <c r="A106" s="236">
        <v>24</v>
      </c>
      <c r="B106" s="260">
        <v>61490</v>
      </c>
      <c r="C106" s="243" t="s">
        <v>116</v>
      </c>
      <c r="D106" s="166"/>
      <c r="E106" s="70"/>
      <c r="F106" s="70"/>
      <c r="G106" s="70"/>
      <c r="H106" s="70"/>
      <c r="I106" s="70"/>
      <c r="J106" s="307"/>
      <c r="K106" s="245"/>
      <c r="L106" s="285"/>
      <c r="M106" s="286"/>
      <c r="N106" s="287"/>
      <c r="O106" s="286"/>
      <c r="P106" s="288"/>
    </row>
    <row r="107" spans="1:16" s="226" customFormat="1" ht="15" customHeight="1" x14ac:dyDescent="0.25">
      <c r="A107" s="236">
        <v>25</v>
      </c>
      <c r="B107" s="260">
        <v>61500</v>
      </c>
      <c r="C107" s="243" t="s">
        <v>117</v>
      </c>
      <c r="D107" s="166"/>
      <c r="E107" s="70"/>
      <c r="F107" s="70"/>
      <c r="G107" s="70"/>
      <c r="H107" s="70"/>
      <c r="I107" s="70"/>
      <c r="J107" s="307"/>
      <c r="K107" s="245"/>
      <c r="L107" s="285"/>
      <c r="M107" s="286"/>
      <c r="N107" s="287"/>
      <c r="O107" s="286"/>
      <c r="P107" s="288"/>
    </row>
    <row r="108" spans="1:16" s="226" customFormat="1" ht="15" customHeight="1" x14ac:dyDescent="0.25">
      <c r="A108" s="236">
        <v>26</v>
      </c>
      <c r="B108" s="260">
        <v>61510</v>
      </c>
      <c r="C108" s="243" t="s">
        <v>89</v>
      </c>
      <c r="D108" s="166"/>
      <c r="E108" s="70"/>
      <c r="F108" s="70"/>
      <c r="G108" s="70"/>
      <c r="H108" s="70"/>
      <c r="I108" s="70"/>
      <c r="J108" s="311"/>
      <c r="K108" s="245"/>
      <c r="L108" s="285"/>
      <c r="M108" s="286"/>
      <c r="N108" s="287"/>
      <c r="O108" s="286"/>
      <c r="P108" s="288"/>
    </row>
    <row r="109" spans="1:16" s="226" customFormat="1" ht="15" customHeight="1" x14ac:dyDescent="0.25">
      <c r="A109" s="236">
        <v>27</v>
      </c>
      <c r="B109" s="262">
        <v>61520</v>
      </c>
      <c r="C109" s="246" t="s">
        <v>118</v>
      </c>
      <c r="D109" s="166"/>
      <c r="E109" s="70"/>
      <c r="F109" s="70"/>
      <c r="G109" s="70"/>
      <c r="H109" s="70"/>
      <c r="I109" s="70"/>
      <c r="J109" s="307"/>
      <c r="K109" s="245"/>
      <c r="L109" s="285"/>
      <c r="M109" s="286"/>
      <c r="N109" s="287"/>
      <c r="O109" s="286"/>
      <c r="P109" s="288"/>
    </row>
    <row r="110" spans="1:16" s="226" customFormat="1" ht="15" customHeight="1" x14ac:dyDescent="0.25">
      <c r="A110" s="236">
        <v>28</v>
      </c>
      <c r="B110" s="262">
        <v>61540</v>
      </c>
      <c r="C110" s="246" t="s">
        <v>119</v>
      </c>
      <c r="D110" s="176"/>
      <c r="E110" s="79"/>
      <c r="F110" s="79"/>
      <c r="G110" s="79"/>
      <c r="H110" s="79"/>
      <c r="I110" s="80"/>
      <c r="J110" s="310"/>
      <c r="K110" s="245"/>
      <c r="L110" s="285"/>
      <c r="M110" s="286"/>
      <c r="N110" s="287"/>
      <c r="O110" s="286"/>
      <c r="P110" s="288"/>
    </row>
    <row r="111" spans="1:16" s="226" customFormat="1" ht="15" customHeight="1" x14ac:dyDescent="0.25">
      <c r="A111" s="240">
        <v>29</v>
      </c>
      <c r="B111" s="262">
        <v>61560</v>
      </c>
      <c r="C111" s="246" t="s">
        <v>121</v>
      </c>
      <c r="D111" s="166"/>
      <c r="E111" s="130"/>
      <c r="F111" s="130"/>
      <c r="G111" s="130"/>
      <c r="H111" s="129"/>
      <c r="I111" s="129"/>
      <c r="J111" s="310"/>
      <c r="K111" s="245"/>
      <c r="L111" s="285"/>
      <c r="M111" s="286"/>
      <c r="N111" s="287"/>
      <c r="O111" s="112"/>
      <c r="P111" s="288"/>
    </row>
    <row r="112" spans="1:16" s="226" customFormat="1" ht="15" customHeight="1" thickBot="1" x14ac:dyDescent="0.3">
      <c r="A112" s="240">
        <v>30</v>
      </c>
      <c r="B112" s="262">
        <v>61570</v>
      </c>
      <c r="C112" s="246" t="s">
        <v>123</v>
      </c>
      <c r="D112" s="165"/>
      <c r="E112" s="131"/>
      <c r="F112" s="135"/>
      <c r="G112" s="135"/>
      <c r="H112" s="131"/>
      <c r="I112" s="85"/>
      <c r="J112" s="309"/>
      <c r="K112" s="245"/>
      <c r="L112" s="289"/>
      <c r="M112" s="290"/>
      <c r="N112" s="291"/>
      <c r="O112" s="290"/>
      <c r="P112" s="292"/>
    </row>
    <row r="113" spans="1:16" s="226" customFormat="1" ht="15" customHeight="1" thickBot="1" x14ac:dyDescent="0.3">
      <c r="A113" s="259"/>
      <c r="B113" s="268"/>
      <c r="C113" s="258" t="s">
        <v>107</v>
      </c>
      <c r="D113" s="276">
        <f>SUM(D114:D122)</f>
        <v>0</v>
      </c>
      <c r="E113" s="303">
        <v>0</v>
      </c>
      <c r="F113" s="303">
        <v>0</v>
      </c>
      <c r="G113" s="303">
        <v>0</v>
      </c>
      <c r="H113" s="303">
        <v>0</v>
      </c>
      <c r="I113" s="303">
        <v>0</v>
      </c>
      <c r="J113" s="304">
        <v>0</v>
      </c>
      <c r="K113" s="245"/>
      <c r="L113" s="339">
        <f>D113</f>
        <v>0</v>
      </c>
      <c r="M113" s="340">
        <f>SUM(M114:M122)</f>
        <v>0</v>
      </c>
      <c r="N113" s="347">
        <f t="shared" si="8"/>
        <v>0</v>
      </c>
      <c r="O113" s="340">
        <f>SUM(O114:O122)</f>
        <v>0</v>
      </c>
      <c r="P113" s="346">
        <f>E113</f>
        <v>0</v>
      </c>
    </row>
    <row r="114" spans="1:16" s="226" customFormat="1" ht="15" customHeight="1" x14ac:dyDescent="0.25">
      <c r="A114" s="235">
        <v>1</v>
      </c>
      <c r="B114" s="261">
        <v>70020</v>
      </c>
      <c r="C114" s="238" t="s">
        <v>90</v>
      </c>
      <c r="D114" s="177"/>
      <c r="E114" s="77"/>
      <c r="F114" s="77"/>
      <c r="G114" s="77"/>
      <c r="H114" s="77"/>
      <c r="I114" s="77"/>
      <c r="J114" s="306"/>
      <c r="K114" s="245"/>
      <c r="L114" s="281"/>
      <c r="M114" s="282"/>
      <c r="N114" s="283"/>
      <c r="O114" s="282"/>
      <c r="P114" s="284"/>
    </row>
    <row r="115" spans="1:16" s="226" customFormat="1" ht="15" customHeight="1" x14ac:dyDescent="0.25">
      <c r="A115" s="241">
        <v>2</v>
      </c>
      <c r="B115" s="260">
        <v>70110</v>
      </c>
      <c r="C115" s="243" t="s">
        <v>93</v>
      </c>
      <c r="D115" s="166"/>
      <c r="E115" s="70"/>
      <c r="F115" s="70"/>
      <c r="G115" s="70"/>
      <c r="H115" s="70"/>
      <c r="I115" s="70"/>
      <c r="J115" s="307"/>
      <c r="K115" s="245"/>
      <c r="L115" s="285"/>
      <c r="M115" s="286"/>
      <c r="N115" s="287"/>
      <c r="O115" s="286"/>
      <c r="P115" s="288"/>
    </row>
    <row r="116" spans="1:16" s="226" customFormat="1" ht="15" customHeight="1" x14ac:dyDescent="0.25">
      <c r="A116" s="236">
        <v>3</v>
      </c>
      <c r="B116" s="260">
        <v>70021</v>
      </c>
      <c r="C116" s="243" t="s">
        <v>91</v>
      </c>
      <c r="D116" s="166"/>
      <c r="E116" s="70"/>
      <c r="F116" s="70"/>
      <c r="G116" s="70"/>
      <c r="H116" s="70"/>
      <c r="I116" s="70"/>
      <c r="J116" s="307"/>
      <c r="K116" s="245"/>
      <c r="L116" s="285"/>
      <c r="M116" s="286"/>
      <c r="N116" s="287"/>
      <c r="O116" s="286"/>
      <c r="P116" s="288"/>
    </row>
    <row r="117" spans="1:16" s="226" customFormat="1" ht="15" customHeight="1" x14ac:dyDescent="0.25">
      <c r="A117" s="236">
        <v>4</v>
      </c>
      <c r="B117" s="260">
        <v>70040</v>
      </c>
      <c r="C117" s="243" t="s">
        <v>92</v>
      </c>
      <c r="D117" s="166"/>
      <c r="E117" s="70"/>
      <c r="F117" s="70"/>
      <c r="G117" s="70"/>
      <c r="H117" s="70"/>
      <c r="I117" s="70"/>
      <c r="J117" s="307"/>
      <c r="K117" s="245"/>
      <c r="L117" s="285"/>
      <c r="M117" s="286"/>
      <c r="N117" s="287"/>
      <c r="O117" s="286"/>
      <c r="P117" s="288"/>
    </row>
    <row r="118" spans="1:16" s="226" customFormat="1" ht="15" customHeight="1" x14ac:dyDescent="0.25">
      <c r="A118" s="236">
        <v>5</v>
      </c>
      <c r="B118" s="260">
        <v>70100</v>
      </c>
      <c r="C118" s="243" t="s">
        <v>108</v>
      </c>
      <c r="D118" s="166"/>
      <c r="E118" s="70"/>
      <c r="F118" s="70"/>
      <c r="G118" s="70"/>
      <c r="H118" s="70"/>
      <c r="I118" s="70"/>
      <c r="J118" s="307"/>
      <c r="K118" s="245"/>
      <c r="L118" s="285"/>
      <c r="M118" s="286"/>
      <c r="N118" s="287"/>
      <c r="O118" s="286"/>
      <c r="P118" s="288"/>
    </row>
    <row r="119" spans="1:16" s="226" customFormat="1" ht="15" customHeight="1" x14ac:dyDescent="0.25">
      <c r="A119" s="236">
        <v>6</v>
      </c>
      <c r="B119" s="260">
        <v>70270</v>
      </c>
      <c r="C119" s="243" t="s">
        <v>94</v>
      </c>
      <c r="D119" s="166"/>
      <c r="E119" s="70"/>
      <c r="F119" s="70"/>
      <c r="G119" s="70"/>
      <c r="H119" s="70"/>
      <c r="I119" s="70"/>
      <c r="J119" s="307"/>
      <c r="K119" s="245"/>
      <c r="L119" s="285"/>
      <c r="M119" s="286"/>
      <c r="N119" s="287"/>
      <c r="O119" s="286"/>
      <c r="P119" s="288"/>
    </row>
    <row r="120" spans="1:16" s="226" customFormat="1" ht="15" customHeight="1" x14ac:dyDescent="0.25">
      <c r="A120" s="236">
        <v>7</v>
      </c>
      <c r="B120" s="260">
        <v>70510</v>
      </c>
      <c r="C120" s="243" t="s">
        <v>95</v>
      </c>
      <c r="D120" s="166"/>
      <c r="E120" s="70"/>
      <c r="F120" s="70"/>
      <c r="G120" s="70"/>
      <c r="H120" s="70"/>
      <c r="I120" s="70"/>
      <c r="J120" s="307"/>
      <c r="K120" s="245"/>
      <c r="L120" s="285"/>
      <c r="M120" s="286"/>
      <c r="N120" s="287"/>
      <c r="O120" s="286"/>
      <c r="P120" s="293"/>
    </row>
    <row r="121" spans="1:16" s="226" customFormat="1" ht="15" customHeight="1" x14ac:dyDescent="0.25">
      <c r="A121" s="240">
        <v>8</v>
      </c>
      <c r="B121" s="262">
        <v>10880</v>
      </c>
      <c r="C121" s="246" t="s">
        <v>120</v>
      </c>
      <c r="D121" s="166"/>
      <c r="E121" s="134"/>
      <c r="F121" s="134"/>
      <c r="G121" s="134"/>
      <c r="H121" s="134"/>
      <c r="I121" s="134"/>
      <c r="J121" s="310"/>
      <c r="K121" s="245"/>
      <c r="L121" s="285"/>
      <c r="M121" s="286"/>
      <c r="N121" s="287"/>
      <c r="O121" s="286"/>
      <c r="P121" s="288"/>
    </row>
    <row r="122" spans="1:16" s="226" customFormat="1" ht="15" customHeight="1" thickBot="1" x14ac:dyDescent="0.3">
      <c r="A122" s="237">
        <v>9</v>
      </c>
      <c r="B122" s="264">
        <v>10890</v>
      </c>
      <c r="C122" s="244" t="s">
        <v>122</v>
      </c>
      <c r="D122" s="167"/>
      <c r="E122" s="131"/>
      <c r="F122" s="131"/>
      <c r="G122" s="131"/>
      <c r="H122" s="131"/>
      <c r="I122" s="85"/>
      <c r="J122" s="309"/>
      <c r="K122" s="245"/>
      <c r="L122" s="294"/>
      <c r="M122" s="295"/>
      <c r="N122" s="296"/>
      <c r="O122" s="295"/>
      <c r="P122" s="297"/>
    </row>
    <row r="123" spans="1:16" ht="15" customHeight="1" x14ac:dyDescent="0.25">
      <c r="A123" s="231"/>
      <c r="B123" s="231"/>
      <c r="C123" s="231"/>
      <c r="D123" s="433" t="s">
        <v>98</v>
      </c>
      <c r="E123" s="433"/>
      <c r="F123" s="433"/>
      <c r="G123" s="433"/>
      <c r="H123" s="433"/>
      <c r="I123" s="433"/>
      <c r="J123" s="269">
        <f>AVERAGE(J8:J15,J17:J28,J30:J46,J48:J66,J68:J81,J83:J112,J114:J122)</f>
        <v>63</v>
      </c>
      <c r="K123" s="229"/>
      <c r="N123" s="298"/>
      <c r="O123" s="298"/>
      <c r="P123" s="298"/>
    </row>
    <row r="124" spans="1:16" ht="15" customHeight="1" x14ac:dyDescent="0.25">
      <c r="A124" s="231"/>
      <c r="B124" s="231"/>
      <c r="C124" s="231"/>
      <c r="D124" s="231"/>
      <c r="E124" s="232"/>
      <c r="F124" s="232"/>
      <c r="G124" s="232"/>
      <c r="H124" s="233"/>
      <c r="I124" s="233"/>
      <c r="J124" s="234"/>
      <c r="K124" s="229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116" priority="1">
      <formula>LEN(TRIM(O7))=0</formula>
    </cfRule>
    <cfRule type="cellIs" dxfId="115" priority="5" operator="equal">
      <formula>0</formula>
    </cfRule>
    <cfRule type="cellIs" dxfId="114" priority="6" operator="between">
      <formula>0.01</formula>
      <formula>10</formula>
    </cfRule>
    <cfRule type="cellIs" dxfId="113" priority="7" operator="greaterThanOrEqual">
      <formula>10</formula>
    </cfRule>
  </conditionalFormatting>
  <conditionalFormatting sqref="N7:N122">
    <cfRule type="containsBlanks" dxfId="112" priority="3">
      <formula>LEN(TRIM(N7))=0</formula>
    </cfRule>
    <cfRule type="cellIs" dxfId="111" priority="8" operator="lessThan">
      <formula>50</formula>
    </cfRule>
    <cfRule type="cellIs" dxfId="110" priority="9" operator="between">
      <formula>$N$6</formula>
      <formula>50</formula>
    </cfRule>
    <cfRule type="cellIs" dxfId="109" priority="10" operator="between">
      <formula>90</formula>
      <formula>$N$6</formula>
    </cfRule>
    <cfRule type="cellIs" dxfId="108" priority="11" operator="greaterThanOrEqual">
      <formula>90</formula>
    </cfRule>
  </conditionalFormatting>
  <conditionalFormatting sqref="O16:P18 O67:P70">
    <cfRule type="cellIs" dxfId="107" priority="4" operator="equal">
      <formula>0</formula>
    </cfRule>
  </conditionalFormatting>
  <conditionalFormatting sqref="J6:J123">
    <cfRule type="cellIs" dxfId="106" priority="12" operator="equal">
      <formula>$J$123</formula>
    </cfRule>
    <cfRule type="cellIs" dxfId="105" priority="13" stopIfTrue="1" operator="equal">
      <formula>0</formula>
    </cfRule>
    <cfRule type="containsBlanks" dxfId="104" priority="14" stopIfTrue="1">
      <formula>LEN(TRIM(J6))=0</formula>
    </cfRule>
    <cfRule type="cellIs" dxfId="103" priority="15" stopIfTrue="1" operator="lessThan">
      <formula>50</formula>
    </cfRule>
    <cfRule type="cellIs" dxfId="102" priority="16" stopIfTrue="1" operator="between">
      <formula>$J$123</formula>
      <formula>50</formula>
    </cfRule>
    <cfRule type="cellIs" dxfId="101" priority="17" stopIfTrue="1" operator="between">
      <formula>75</formula>
      <formula>$J$123</formula>
    </cfRule>
    <cfRule type="cellIs" dxfId="100" priority="18" stopIfTrue="1" operator="between">
      <formula>75</formula>
      <formula>100</formula>
    </cfRule>
  </conditionalFormatting>
  <conditionalFormatting sqref="N7:N66 N71:N122">
    <cfRule type="cellIs" dxfId="99" priority="2" operator="equal">
      <formula>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90" zoomScaleNormal="90" workbookViewId="0">
      <selection activeCell="C4" sqref="C4:C5"/>
    </sheetView>
  </sheetViews>
  <sheetFormatPr defaultRowHeight="15" x14ac:dyDescent="0.25"/>
  <cols>
    <col min="1" max="1" width="4.7109375" style="365" customWidth="1"/>
    <col min="2" max="2" width="10.7109375" style="365" customWidth="1"/>
    <col min="3" max="3" width="28.5703125" style="365" customWidth="1"/>
    <col min="4" max="10" width="9.140625" style="365"/>
    <col min="11" max="11" width="6.7109375" style="365" customWidth="1"/>
    <col min="12" max="16" width="10.7109375" style="365" customWidth="1"/>
    <col min="17" max="16384" width="9.140625" style="365"/>
  </cols>
  <sheetData>
    <row r="1" spans="1:16" x14ac:dyDescent="0.25">
      <c r="L1" s="314"/>
      <c r="M1" s="316" t="s">
        <v>132</v>
      </c>
      <c r="N1" s="225"/>
      <c r="O1" s="225"/>
      <c r="P1" s="225"/>
    </row>
    <row r="2" spans="1:16" ht="15.75" x14ac:dyDescent="0.25">
      <c r="A2" s="366"/>
      <c r="C2" s="445" t="s">
        <v>152</v>
      </c>
      <c r="D2" s="445"/>
      <c r="E2" s="367"/>
      <c r="F2" s="367"/>
      <c r="G2" s="367"/>
      <c r="H2" s="366"/>
      <c r="I2" s="366"/>
      <c r="J2" s="368">
        <v>2024</v>
      </c>
      <c r="L2" s="302"/>
      <c r="M2" s="316" t="s">
        <v>133</v>
      </c>
      <c r="N2" s="225"/>
      <c r="O2" s="225"/>
      <c r="P2" s="225"/>
    </row>
    <row r="3" spans="1:16" ht="15.75" thickBot="1" x14ac:dyDescent="0.3">
      <c r="A3" s="366"/>
      <c r="B3" s="366"/>
      <c r="C3" s="366"/>
      <c r="D3" s="366"/>
      <c r="E3" s="366"/>
      <c r="F3" s="366"/>
      <c r="G3" s="366"/>
      <c r="H3" s="366"/>
      <c r="I3" s="366"/>
      <c r="J3" s="366"/>
      <c r="L3" s="224"/>
      <c r="M3" s="316" t="s">
        <v>134</v>
      </c>
      <c r="N3" s="225"/>
      <c r="O3" s="225"/>
      <c r="P3" s="225"/>
    </row>
    <row r="4" spans="1:16" ht="16.5" customHeight="1" thickBot="1" x14ac:dyDescent="0.3">
      <c r="A4" s="446" t="s">
        <v>0</v>
      </c>
      <c r="B4" s="448" t="s">
        <v>1</v>
      </c>
      <c r="C4" s="448" t="s">
        <v>2</v>
      </c>
      <c r="D4" s="450" t="s">
        <v>3</v>
      </c>
      <c r="E4" s="452" t="s">
        <v>159</v>
      </c>
      <c r="F4" s="453"/>
      <c r="G4" s="453"/>
      <c r="H4" s="453"/>
      <c r="I4" s="454"/>
      <c r="J4" s="439" t="s">
        <v>99</v>
      </c>
      <c r="K4" s="369"/>
      <c r="L4" s="242"/>
      <c r="M4" s="316" t="s">
        <v>135</v>
      </c>
      <c r="N4" s="225"/>
      <c r="O4" s="225"/>
      <c r="P4" s="225"/>
    </row>
    <row r="5" spans="1:16" ht="41.25" customHeight="1" thickBot="1" x14ac:dyDescent="0.3">
      <c r="A5" s="447"/>
      <c r="B5" s="449" t="s">
        <v>153</v>
      </c>
      <c r="C5" s="449"/>
      <c r="D5" s="451"/>
      <c r="E5" s="370" t="s">
        <v>154</v>
      </c>
      <c r="F5" s="370" t="s">
        <v>155</v>
      </c>
      <c r="G5" s="370" t="s">
        <v>140</v>
      </c>
      <c r="H5" s="371" t="s">
        <v>126</v>
      </c>
      <c r="I5" s="371">
        <v>100</v>
      </c>
      <c r="J5" s="440"/>
      <c r="K5" s="369"/>
      <c r="L5" s="279" t="s">
        <v>124</v>
      </c>
      <c r="M5" s="280" t="s">
        <v>136</v>
      </c>
      <c r="N5" s="280" t="s">
        <v>138</v>
      </c>
      <c r="O5" s="280" t="s">
        <v>127</v>
      </c>
      <c r="P5" s="280" t="s">
        <v>128</v>
      </c>
    </row>
    <row r="6" spans="1:16" ht="15" customHeight="1" thickBot="1" x14ac:dyDescent="0.3">
      <c r="A6" s="372"/>
      <c r="B6" s="373"/>
      <c r="C6" s="374" t="s">
        <v>100</v>
      </c>
      <c r="D6" s="374">
        <f>D7+D9</f>
        <v>2</v>
      </c>
      <c r="E6" s="405">
        <f t="shared" ref="E6:I6" si="0">E7+E9</f>
        <v>0</v>
      </c>
      <c r="F6" s="405">
        <f t="shared" si="0"/>
        <v>100</v>
      </c>
      <c r="G6" s="405">
        <f t="shared" si="0"/>
        <v>0</v>
      </c>
      <c r="H6" s="406">
        <f t="shared" si="0"/>
        <v>100</v>
      </c>
      <c r="I6" s="406">
        <f t="shared" si="0"/>
        <v>0</v>
      </c>
      <c r="J6" s="375">
        <v>73.5</v>
      </c>
      <c r="K6" s="369"/>
      <c r="L6" s="334">
        <f>D6</f>
        <v>2</v>
      </c>
      <c r="M6" s="335">
        <f>M7+M9</f>
        <v>1</v>
      </c>
      <c r="N6" s="187">
        <f>G6+H6+I6</f>
        <v>100</v>
      </c>
      <c r="O6" s="335">
        <f>O7+O9</f>
        <v>0</v>
      </c>
      <c r="P6" s="345">
        <f>E6</f>
        <v>0</v>
      </c>
    </row>
    <row r="7" spans="1:16" ht="15" customHeight="1" thickBot="1" x14ac:dyDescent="0.3">
      <c r="A7" s="372"/>
      <c r="B7" s="441" t="s">
        <v>105</v>
      </c>
      <c r="C7" s="442"/>
      <c r="D7" s="376">
        <f>SUM(D8)</f>
        <v>1</v>
      </c>
      <c r="E7" s="407">
        <f t="shared" ref="E7:I7" si="1">SUM(E8)</f>
        <v>0</v>
      </c>
      <c r="F7" s="407">
        <f t="shared" si="1"/>
        <v>100</v>
      </c>
      <c r="G7" s="407">
        <f t="shared" si="1"/>
        <v>0</v>
      </c>
      <c r="H7" s="408">
        <f t="shared" si="1"/>
        <v>0</v>
      </c>
      <c r="I7" s="408">
        <f t="shared" si="1"/>
        <v>0</v>
      </c>
      <c r="J7" s="377">
        <f>AVERAGE(J8:J8)</f>
        <v>65</v>
      </c>
      <c r="K7" s="369"/>
      <c r="L7" s="387">
        <f>D7</f>
        <v>1</v>
      </c>
      <c r="M7" s="388">
        <f>SUM(M8)</f>
        <v>0</v>
      </c>
      <c r="N7" s="389">
        <f t="shared" ref="N7:N10" si="2">G7+H7+I7</f>
        <v>0</v>
      </c>
      <c r="O7" s="388">
        <f>SUM(O8)</f>
        <v>0</v>
      </c>
      <c r="P7" s="390">
        <f>E7</f>
        <v>0</v>
      </c>
    </row>
    <row r="8" spans="1:16" ht="15" customHeight="1" thickBot="1" x14ac:dyDescent="0.3">
      <c r="A8" s="378">
        <v>1</v>
      </c>
      <c r="B8" s="379">
        <v>50450</v>
      </c>
      <c r="C8" s="380" t="s">
        <v>156</v>
      </c>
      <c r="D8" s="381">
        <v>1</v>
      </c>
      <c r="E8" s="409"/>
      <c r="F8" s="409">
        <v>100</v>
      </c>
      <c r="G8" s="409"/>
      <c r="H8" s="410"/>
      <c r="I8" s="410"/>
      <c r="J8" s="382">
        <v>65</v>
      </c>
      <c r="K8" s="369"/>
      <c r="L8" s="391">
        <f t="shared" ref="L8:L10" si="3">D8</f>
        <v>1</v>
      </c>
      <c r="M8" s="392">
        <f>N8*L8/100</f>
        <v>0</v>
      </c>
      <c r="N8" s="397">
        <f t="shared" si="2"/>
        <v>0</v>
      </c>
      <c r="O8" s="404">
        <f>P8*L8/100</f>
        <v>0</v>
      </c>
      <c r="P8" s="400">
        <f>E8</f>
        <v>0</v>
      </c>
    </row>
    <row r="9" spans="1:16" ht="15" customHeight="1" thickBot="1" x14ac:dyDescent="0.3">
      <c r="A9" s="378"/>
      <c r="B9" s="441" t="s">
        <v>107</v>
      </c>
      <c r="C9" s="442"/>
      <c r="D9" s="376">
        <f>SUM(D10)</f>
        <v>1</v>
      </c>
      <c r="E9" s="407">
        <f t="shared" ref="E9:I9" si="4">SUM(E10)</f>
        <v>0</v>
      </c>
      <c r="F9" s="407">
        <f t="shared" si="4"/>
        <v>0</v>
      </c>
      <c r="G9" s="407">
        <f t="shared" si="4"/>
        <v>0</v>
      </c>
      <c r="H9" s="408">
        <f t="shared" si="4"/>
        <v>100</v>
      </c>
      <c r="I9" s="408">
        <f t="shared" si="4"/>
        <v>0</v>
      </c>
      <c r="J9" s="383">
        <f>AVERAGE(J10:J10)</f>
        <v>82</v>
      </c>
      <c r="K9" s="369"/>
      <c r="L9" s="395">
        <f t="shared" si="3"/>
        <v>1</v>
      </c>
      <c r="M9" s="396">
        <f>SUM(M10)</f>
        <v>1</v>
      </c>
      <c r="N9" s="398">
        <f t="shared" si="2"/>
        <v>100</v>
      </c>
      <c r="O9" s="396">
        <f>SUM(O10)</f>
        <v>0</v>
      </c>
      <c r="P9" s="401">
        <f t="shared" ref="P9" si="5">E9</f>
        <v>0</v>
      </c>
    </row>
    <row r="10" spans="1:16" ht="15" customHeight="1" thickBot="1" x14ac:dyDescent="0.3">
      <c r="A10" s="384">
        <v>1</v>
      </c>
      <c r="B10" s="385">
        <v>70020</v>
      </c>
      <c r="C10" s="380" t="s">
        <v>157</v>
      </c>
      <c r="D10" s="381">
        <v>1</v>
      </c>
      <c r="E10" s="409"/>
      <c r="F10" s="409"/>
      <c r="G10" s="409"/>
      <c r="H10" s="410">
        <v>100</v>
      </c>
      <c r="I10" s="410"/>
      <c r="J10" s="382">
        <v>82</v>
      </c>
      <c r="K10" s="369"/>
      <c r="L10" s="393">
        <f t="shared" si="3"/>
        <v>1</v>
      </c>
      <c r="M10" s="394">
        <f>N10*L10/100</f>
        <v>1</v>
      </c>
      <c r="N10" s="399">
        <f t="shared" si="2"/>
        <v>100</v>
      </c>
      <c r="O10" s="403">
        <f>P10*L10/100</f>
        <v>0</v>
      </c>
      <c r="P10" s="402">
        <f>E10</f>
        <v>0</v>
      </c>
    </row>
    <row r="11" spans="1:16" x14ac:dyDescent="0.25">
      <c r="A11" s="366"/>
      <c r="B11" s="366"/>
      <c r="C11" s="366"/>
      <c r="D11" s="443" t="s">
        <v>158</v>
      </c>
      <c r="E11" s="443"/>
      <c r="F11" s="443"/>
      <c r="G11" s="443"/>
      <c r="H11" s="443"/>
      <c r="I11" s="444"/>
      <c r="J11" s="386">
        <f>AVERAGE(J8,J10)</f>
        <v>73.5</v>
      </c>
      <c r="K11" s="369"/>
    </row>
    <row r="12" spans="1:16" x14ac:dyDescent="0.25">
      <c r="A12" s="366"/>
      <c r="B12" s="366"/>
      <c r="C12" s="366"/>
      <c r="D12" s="366"/>
      <c r="E12" s="366"/>
      <c r="F12" s="366"/>
      <c r="G12" s="366"/>
      <c r="H12" s="366"/>
      <c r="I12" s="366"/>
      <c r="J12" s="366"/>
      <c r="K12" s="369"/>
    </row>
    <row r="13" spans="1:16" x14ac:dyDescent="0.25">
      <c r="A13" s="366"/>
      <c r="B13" s="366"/>
      <c r="C13" s="366"/>
      <c r="D13" s="366"/>
      <c r="E13" s="366"/>
      <c r="F13" s="366"/>
      <c r="G13" s="366"/>
      <c r="H13" s="366"/>
      <c r="I13" s="366"/>
      <c r="J13" s="366"/>
      <c r="K13" s="369"/>
    </row>
    <row r="14" spans="1:16" x14ac:dyDescent="0.25">
      <c r="A14" s="366"/>
      <c r="B14" s="366"/>
      <c r="C14" s="366"/>
      <c r="D14" s="366"/>
      <c r="E14" s="366"/>
      <c r="F14" s="366"/>
      <c r="G14" s="366"/>
      <c r="H14" s="366"/>
      <c r="I14" s="366"/>
      <c r="J14" s="366"/>
      <c r="K14" s="369"/>
    </row>
  </sheetData>
  <mergeCells count="10">
    <mergeCell ref="A4:A5"/>
    <mergeCell ref="B4:B5"/>
    <mergeCell ref="C4:C5"/>
    <mergeCell ref="D4:D5"/>
    <mergeCell ref="E4:I4"/>
    <mergeCell ref="J4:J5"/>
    <mergeCell ref="B7:C7"/>
    <mergeCell ref="B9:C9"/>
    <mergeCell ref="D11:I11"/>
    <mergeCell ref="C2:D2"/>
  </mergeCells>
  <conditionalFormatting sqref="J6:J11">
    <cfRule type="cellIs" dxfId="98" priority="12" stopIfTrue="1" operator="equal">
      <formula>$J$11</formula>
    </cfRule>
    <cfRule type="cellIs" dxfId="97" priority="13" stopIfTrue="1" operator="lessThan">
      <formula>50</formula>
    </cfRule>
    <cfRule type="cellIs" dxfId="96" priority="14" stopIfTrue="1" operator="between">
      <formula>$J$11</formula>
      <formula>50</formula>
    </cfRule>
    <cfRule type="cellIs" dxfId="95" priority="15" stopIfTrue="1" operator="between">
      <formula>75</formula>
      <formula>$J$11</formula>
    </cfRule>
    <cfRule type="cellIs" dxfId="94" priority="16" stopIfTrue="1" operator="greaterThanOrEqual">
      <formula>75</formula>
    </cfRule>
  </conditionalFormatting>
  <conditionalFormatting sqref="O7:P10">
    <cfRule type="containsBlanks" dxfId="93" priority="4">
      <formula>LEN(TRIM(O7))=0</formula>
    </cfRule>
    <cfRule type="cellIs" dxfId="92" priority="5" operator="equal">
      <formula>0</formula>
    </cfRule>
    <cfRule type="cellIs" dxfId="91" priority="6" operator="between">
      <formula>0.01</formula>
      <formula>10</formula>
    </cfRule>
    <cfRule type="cellIs" dxfId="90" priority="17" operator="greaterThanOrEqual">
      <formula>10</formula>
    </cfRule>
  </conditionalFormatting>
  <conditionalFormatting sqref="N7:N10">
    <cfRule type="containsBlanks" dxfId="89" priority="3">
      <formula>LEN(TRIM(N7))=0</formula>
    </cfRule>
    <cfRule type="cellIs" dxfId="88" priority="7" operator="lessThan">
      <formula>50</formula>
    </cfRule>
    <cfRule type="cellIs" dxfId="87" priority="10" operator="greaterThanOrEqual">
      <formula>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zoomScale="90" zoomScaleNormal="90" workbookViewId="0">
      <selection activeCell="C4" sqref="C4:C5"/>
    </sheetView>
  </sheetViews>
  <sheetFormatPr defaultRowHeight="15" x14ac:dyDescent="0.25"/>
  <cols>
    <col min="1" max="1" width="4.7109375" style="365" customWidth="1"/>
    <col min="2" max="2" width="10.7109375" style="365" customWidth="1"/>
    <col min="3" max="3" width="28.5703125" style="365" customWidth="1"/>
    <col min="4" max="10" width="9.140625" style="365"/>
    <col min="11" max="11" width="6.7109375" style="365" customWidth="1"/>
    <col min="12" max="16" width="10.7109375" style="365" customWidth="1"/>
    <col min="17" max="16384" width="9.140625" style="365"/>
  </cols>
  <sheetData>
    <row r="1" spans="1:16" x14ac:dyDescent="0.25">
      <c r="L1" s="314"/>
      <c r="M1" s="316" t="s">
        <v>132</v>
      </c>
      <c r="N1" s="225"/>
      <c r="O1" s="225"/>
      <c r="P1" s="225"/>
    </row>
    <row r="2" spans="1:16" ht="15.75" x14ac:dyDescent="0.25">
      <c r="A2" s="366"/>
      <c r="C2" s="445" t="s">
        <v>152</v>
      </c>
      <c r="D2" s="445"/>
      <c r="E2" s="367"/>
      <c r="F2" s="367"/>
      <c r="G2" s="367"/>
      <c r="H2" s="366"/>
      <c r="I2" s="366"/>
      <c r="J2" s="368">
        <v>2025</v>
      </c>
      <c r="L2" s="302"/>
      <c r="M2" s="316" t="s">
        <v>133</v>
      </c>
      <c r="N2" s="225"/>
      <c r="O2" s="225"/>
      <c r="P2" s="225"/>
    </row>
    <row r="3" spans="1:16" ht="15.75" thickBot="1" x14ac:dyDescent="0.3">
      <c r="A3" s="366"/>
      <c r="B3" s="366"/>
      <c r="C3" s="366"/>
      <c r="D3" s="366"/>
      <c r="E3" s="366"/>
      <c r="F3" s="366"/>
      <c r="G3" s="366"/>
      <c r="H3" s="366"/>
      <c r="I3" s="366"/>
      <c r="J3" s="366"/>
      <c r="L3" s="224"/>
      <c r="M3" s="316" t="s">
        <v>134</v>
      </c>
      <c r="N3" s="225"/>
      <c r="O3" s="225"/>
      <c r="P3" s="225"/>
    </row>
    <row r="4" spans="1:16" ht="16.5" customHeight="1" thickBot="1" x14ac:dyDescent="0.3">
      <c r="A4" s="446" t="s">
        <v>0</v>
      </c>
      <c r="B4" s="448" t="s">
        <v>1</v>
      </c>
      <c r="C4" s="448" t="s">
        <v>2</v>
      </c>
      <c r="D4" s="450" t="s">
        <v>3</v>
      </c>
      <c r="E4" s="452" t="s">
        <v>161</v>
      </c>
      <c r="F4" s="453"/>
      <c r="G4" s="453"/>
      <c r="H4" s="453"/>
      <c r="I4" s="454"/>
      <c r="J4" s="439" t="s">
        <v>99</v>
      </c>
      <c r="K4" s="369"/>
      <c r="L4" s="242"/>
      <c r="M4" s="316" t="s">
        <v>135</v>
      </c>
      <c r="N4" s="225"/>
      <c r="O4" s="225"/>
      <c r="P4" s="225"/>
    </row>
    <row r="5" spans="1:16" ht="41.25" customHeight="1" thickBot="1" x14ac:dyDescent="0.3">
      <c r="A5" s="447"/>
      <c r="B5" s="449" t="s">
        <v>153</v>
      </c>
      <c r="C5" s="449"/>
      <c r="D5" s="451"/>
      <c r="E5" s="370" t="s">
        <v>154</v>
      </c>
      <c r="F5" s="370" t="s">
        <v>155</v>
      </c>
      <c r="G5" s="370" t="s">
        <v>140</v>
      </c>
      <c r="H5" s="371" t="s">
        <v>126</v>
      </c>
      <c r="I5" s="371">
        <v>100</v>
      </c>
      <c r="J5" s="440"/>
      <c r="K5" s="369"/>
      <c r="L5" s="279" t="s">
        <v>124</v>
      </c>
      <c r="M5" s="280" t="s">
        <v>136</v>
      </c>
      <c r="N5" s="280" t="s">
        <v>138</v>
      </c>
      <c r="O5" s="280" t="s">
        <v>127</v>
      </c>
      <c r="P5" s="280" t="s">
        <v>128</v>
      </c>
    </row>
    <row r="6" spans="1:16" ht="15" customHeight="1" thickBot="1" x14ac:dyDescent="0.3">
      <c r="A6" s="372"/>
      <c r="B6" s="373"/>
      <c r="C6" s="374" t="s">
        <v>100</v>
      </c>
      <c r="D6" s="374">
        <f>D7</f>
        <v>1</v>
      </c>
      <c r="E6" s="515">
        <f t="shared" ref="E6:I6" si="0">E7</f>
        <v>0</v>
      </c>
      <c r="F6" s="515">
        <f t="shared" si="0"/>
        <v>0</v>
      </c>
      <c r="G6" s="515">
        <f t="shared" si="0"/>
        <v>1</v>
      </c>
      <c r="H6" s="516">
        <f t="shared" si="0"/>
        <v>0</v>
      </c>
      <c r="I6" s="516">
        <f t="shared" si="0"/>
        <v>0</v>
      </c>
      <c r="J6" s="375">
        <f>AVERAGE(J8)</f>
        <v>74</v>
      </c>
      <c r="K6" s="369"/>
      <c r="L6" s="334">
        <f>D6</f>
        <v>1</v>
      </c>
      <c r="M6" s="335">
        <f>M7</f>
        <v>1</v>
      </c>
      <c r="N6" s="187">
        <f>AVERAGE(N8)</f>
        <v>100</v>
      </c>
      <c r="O6" s="335">
        <f>O7</f>
        <v>0</v>
      </c>
      <c r="P6" s="345">
        <f>AVERAGE(P8)</f>
        <v>0</v>
      </c>
    </row>
    <row r="7" spans="1:16" ht="15" customHeight="1" thickBot="1" x14ac:dyDescent="0.3">
      <c r="A7" s="372"/>
      <c r="B7" s="441" t="s">
        <v>104</v>
      </c>
      <c r="C7" s="442"/>
      <c r="D7" s="376">
        <f>SUM(D8)</f>
        <v>1</v>
      </c>
      <c r="E7" s="512">
        <f t="shared" ref="E7:I7" si="1">SUM(E8)</f>
        <v>0</v>
      </c>
      <c r="F7" s="512">
        <f t="shared" si="1"/>
        <v>0</v>
      </c>
      <c r="G7" s="512">
        <f t="shared" si="1"/>
        <v>1</v>
      </c>
      <c r="H7" s="513">
        <f t="shared" si="1"/>
        <v>0</v>
      </c>
      <c r="I7" s="513">
        <f t="shared" si="1"/>
        <v>0</v>
      </c>
      <c r="J7" s="501">
        <f>AVERAGE(J8:J8)</f>
        <v>74</v>
      </c>
      <c r="K7" s="369"/>
      <c r="L7" s="387">
        <f>D7</f>
        <v>1</v>
      </c>
      <c r="M7" s="388">
        <f>SUM(M8)</f>
        <v>1</v>
      </c>
      <c r="N7" s="389">
        <f>AVERAGE(N8)</f>
        <v>100</v>
      </c>
      <c r="O7" s="388">
        <f>SUM(O8)</f>
        <v>0</v>
      </c>
      <c r="P7" s="390">
        <f>AVERAGE(P8)</f>
        <v>0</v>
      </c>
    </row>
    <row r="8" spans="1:16" ht="15" customHeight="1" thickBot="1" x14ac:dyDescent="0.3">
      <c r="A8" s="378">
        <v>1</v>
      </c>
      <c r="B8" s="503">
        <v>40030</v>
      </c>
      <c r="C8" s="504" t="s">
        <v>160</v>
      </c>
      <c r="D8" s="508">
        <v>1</v>
      </c>
      <c r="E8" s="509"/>
      <c r="F8" s="509"/>
      <c r="G8" s="509">
        <v>1</v>
      </c>
      <c r="H8" s="510"/>
      <c r="I8" s="510"/>
      <c r="J8" s="511">
        <v>74</v>
      </c>
      <c r="K8" s="369"/>
      <c r="L8" s="514">
        <f t="shared" ref="L8" si="2">D8</f>
        <v>1</v>
      </c>
      <c r="M8" s="500">
        <f>G8+H8+I8</f>
        <v>1</v>
      </c>
      <c r="N8" s="502">
        <f>M8*100/L8</f>
        <v>100</v>
      </c>
      <c r="O8" s="500">
        <f>E8</f>
        <v>0</v>
      </c>
      <c r="P8" s="499">
        <f>O8*100/N8</f>
        <v>0</v>
      </c>
    </row>
    <row r="9" spans="1:16" x14ac:dyDescent="0.25">
      <c r="A9" s="366"/>
      <c r="B9" s="366"/>
      <c r="C9" s="366"/>
      <c r="D9" s="443" t="s">
        <v>158</v>
      </c>
      <c r="E9" s="443"/>
      <c r="F9" s="443"/>
      <c r="G9" s="443"/>
      <c r="H9" s="443"/>
      <c r="I9" s="444"/>
      <c r="J9" s="507">
        <f>AVERAGE(J8)</f>
        <v>74</v>
      </c>
      <c r="K9" s="506"/>
      <c r="L9" s="505"/>
      <c r="M9" s="505"/>
      <c r="N9" s="505"/>
      <c r="O9" s="505"/>
      <c r="P9" s="505"/>
    </row>
    <row r="10" spans="1:16" x14ac:dyDescent="0.25">
      <c r="A10" s="366"/>
      <c r="B10" s="366"/>
      <c r="C10" s="366"/>
      <c r="D10" s="366"/>
      <c r="E10" s="366"/>
      <c r="F10" s="366"/>
      <c r="G10" s="366"/>
      <c r="H10" s="366"/>
      <c r="I10" s="366"/>
      <c r="J10" s="366"/>
      <c r="K10" s="369"/>
    </row>
    <row r="11" spans="1:16" x14ac:dyDescent="0.25">
      <c r="A11" s="366"/>
      <c r="B11" s="366"/>
      <c r="C11" s="366"/>
      <c r="D11" s="366"/>
      <c r="E11" s="366"/>
      <c r="F11" s="366"/>
      <c r="G11" s="366"/>
      <c r="H11" s="366"/>
      <c r="I11" s="366"/>
      <c r="J11" s="366"/>
      <c r="K11" s="369"/>
    </row>
    <row r="12" spans="1:16" x14ac:dyDescent="0.25">
      <c r="A12" s="366"/>
      <c r="B12" s="366"/>
      <c r="C12" s="366"/>
      <c r="D12" s="366"/>
      <c r="E12" s="366"/>
      <c r="F12" s="366"/>
      <c r="G12" s="366"/>
      <c r="H12" s="366"/>
      <c r="I12" s="366"/>
      <c r="J12" s="366"/>
      <c r="K12" s="369"/>
    </row>
  </sheetData>
  <mergeCells count="9">
    <mergeCell ref="J4:J5"/>
    <mergeCell ref="D9:I9"/>
    <mergeCell ref="B7:C7"/>
    <mergeCell ref="C2:D2"/>
    <mergeCell ref="A4:A5"/>
    <mergeCell ref="B4:B5"/>
    <mergeCell ref="C4:C5"/>
    <mergeCell ref="D4:D5"/>
    <mergeCell ref="E4:I4"/>
  </mergeCells>
  <conditionalFormatting sqref="O7:P8">
    <cfRule type="containsBlanks" dxfId="86" priority="2">
      <formula>LEN(TRIM(O7))=0</formula>
    </cfRule>
    <cfRule type="cellIs" dxfId="85" priority="3" operator="equal">
      <formula>0</formula>
    </cfRule>
    <cfRule type="cellIs" dxfId="84" priority="4" operator="between">
      <formula>0.01</formula>
      <formula>10</formula>
    </cfRule>
    <cfRule type="cellIs" dxfId="83" priority="12" operator="greaterThanOrEqual">
      <formula>10</formula>
    </cfRule>
  </conditionalFormatting>
  <conditionalFormatting sqref="N7:N8">
    <cfRule type="containsBlanks" dxfId="82" priority="1">
      <formula>LEN(TRIM(N7))=0</formula>
    </cfRule>
    <cfRule type="cellIs" dxfId="81" priority="5" operator="lessThan">
      <formula>50</formula>
    </cfRule>
    <cfRule type="cellIs" dxfId="80" priority="6" operator="greaterThanOrEqual">
      <formula>90</formula>
    </cfRule>
  </conditionalFormatting>
  <conditionalFormatting sqref="J6:J9">
    <cfRule type="cellIs" dxfId="79" priority="478" stopIfTrue="1" operator="equal">
      <formula>$J$9</formula>
    </cfRule>
    <cfRule type="cellIs" dxfId="78" priority="479" stopIfTrue="1" operator="lessThan">
      <formula>50</formula>
    </cfRule>
    <cfRule type="cellIs" dxfId="77" priority="480" stopIfTrue="1" operator="between">
      <formula>$J$9</formula>
      <formula>50</formula>
    </cfRule>
    <cfRule type="cellIs" dxfId="76" priority="481" stopIfTrue="1" operator="between">
      <formula>75</formula>
      <formula>$J$9</formula>
    </cfRule>
    <cfRule type="cellIs" dxfId="75" priority="482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Немецкий-11 2020-2025</vt:lpstr>
      <vt:lpstr>Немецкий-11 2020 расклад</vt:lpstr>
      <vt:lpstr>Немецкий-11 2021 расклад</vt:lpstr>
      <vt:lpstr>Немецкий-11 2022 расклад</vt:lpstr>
      <vt:lpstr>Немецкий-11 2023 расклад</vt:lpstr>
      <vt:lpstr>немец. язык - 11 2024 расклад</vt:lpstr>
      <vt:lpstr>немец. язык - 11 2025 раскл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2025-09-26T13:42:00Z</dcterms:modified>
</cp:coreProperties>
</file>