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30" windowHeight="7950" tabRatio="651"/>
  </bookViews>
  <sheets>
    <sheet name="Биология-11 2020-2025" sheetId="11" r:id="rId1"/>
    <sheet name="Биология-11 2020 расклад" sheetId="10" r:id="rId2"/>
    <sheet name="Биология-11 2021 расклад" sheetId="9" r:id="rId3"/>
    <sheet name="Биология-11 2022 расклад" sheetId="14" r:id="rId4"/>
    <sheet name="биология-11 2023 расклад" sheetId="15" r:id="rId5"/>
    <sheet name="биология-11 2024 расклад" sheetId="16" r:id="rId6"/>
    <sheet name="биология-11 2025 расклад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90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8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7" i="11"/>
  <c r="AG36" i="11"/>
  <c r="AG35" i="11"/>
  <c r="AG34" i="11"/>
  <c r="AG33" i="11"/>
  <c r="AG32" i="11"/>
  <c r="AG31" i="11"/>
  <c r="AG30" i="11"/>
  <c r="AG29" i="11"/>
  <c r="AG28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8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7" i="11"/>
  <c r="AA36" i="11"/>
  <c r="AA35" i="11"/>
  <c r="AA34" i="11"/>
  <c r="AA33" i="11"/>
  <c r="AA32" i="11"/>
  <c r="AA31" i="11"/>
  <c r="AA30" i="11"/>
  <c r="AA29" i="11"/>
  <c r="AA28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90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8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7" i="11"/>
  <c r="U36" i="11"/>
  <c r="U35" i="11"/>
  <c r="U34" i="11"/>
  <c r="U33" i="11"/>
  <c r="U32" i="11"/>
  <c r="U31" i="11"/>
  <c r="U30" i="11"/>
  <c r="U29" i="11"/>
  <c r="U28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8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7" i="11"/>
  <c r="O36" i="11"/>
  <c r="O35" i="11"/>
  <c r="O34" i="11"/>
  <c r="O33" i="11"/>
  <c r="O32" i="11"/>
  <c r="O31" i="11"/>
  <c r="O30" i="11"/>
  <c r="O29" i="11"/>
  <c r="O28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8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7" i="11"/>
  <c r="I36" i="11"/>
  <c r="I35" i="11"/>
  <c r="I34" i="11"/>
  <c r="I33" i="11"/>
  <c r="I32" i="11"/>
  <c r="I31" i="11"/>
  <c r="I30" i="11"/>
  <c r="I29" i="11"/>
  <c r="I28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U6" i="11"/>
  <c r="O6" i="11"/>
  <c r="I6" i="11"/>
  <c r="O25" i="17"/>
  <c r="P25" i="17" s="1"/>
  <c r="M25" i="17"/>
  <c r="N25" i="17" s="1"/>
  <c r="L25" i="17"/>
  <c r="O24" i="17"/>
  <c r="M24" i="17"/>
  <c r="L24" i="17"/>
  <c r="P24" i="17" s="1"/>
  <c r="O36" i="17"/>
  <c r="M36" i="17"/>
  <c r="L36" i="17"/>
  <c r="P36" i="17" s="1"/>
  <c r="O56" i="17"/>
  <c r="P56" i="17" s="1"/>
  <c r="M56" i="17"/>
  <c r="L56" i="17"/>
  <c r="N56" i="17" s="1"/>
  <c r="O61" i="17"/>
  <c r="M61" i="17"/>
  <c r="L61" i="17"/>
  <c r="N61" i="17" s="1"/>
  <c r="O64" i="17"/>
  <c r="P64" i="17" s="1"/>
  <c r="M64" i="17"/>
  <c r="N64" i="17" s="1"/>
  <c r="L64" i="17"/>
  <c r="O75" i="17"/>
  <c r="M75" i="17"/>
  <c r="L75" i="17"/>
  <c r="P75" i="17" s="1"/>
  <c r="O90" i="17"/>
  <c r="P90" i="17" s="1"/>
  <c r="M90" i="17"/>
  <c r="N90" i="17" s="1"/>
  <c r="L90" i="17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O113" i="17"/>
  <c r="M113" i="17"/>
  <c r="L113" i="17"/>
  <c r="P113" i="17" s="1"/>
  <c r="J125" i="17"/>
  <c r="O124" i="17"/>
  <c r="M124" i="17"/>
  <c r="L124" i="17"/>
  <c r="P124" i="17" s="1"/>
  <c r="O123" i="17"/>
  <c r="M123" i="17"/>
  <c r="L123" i="17"/>
  <c r="O121" i="17"/>
  <c r="M121" i="17"/>
  <c r="L121" i="17"/>
  <c r="P121" i="17" s="1"/>
  <c r="O120" i="17"/>
  <c r="M120" i="17"/>
  <c r="L120" i="17"/>
  <c r="O119" i="17"/>
  <c r="M119" i="17"/>
  <c r="L119" i="17"/>
  <c r="P119" i="17" s="1"/>
  <c r="O118" i="17"/>
  <c r="M118" i="17"/>
  <c r="L118" i="17"/>
  <c r="O117" i="17"/>
  <c r="M117" i="17"/>
  <c r="L117" i="17"/>
  <c r="P117" i="17" s="1"/>
  <c r="O116" i="17"/>
  <c r="M116" i="17"/>
  <c r="L116" i="17"/>
  <c r="J115" i="17"/>
  <c r="I115" i="17"/>
  <c r="H115" i="17"/>
  <c r="G115" i="17"/>
  <c r="F115" i="17"/>
  <c r="E115" i="17"/>
  <c r="O115" i="17" s="1"/>
  <c r="D115" i="17"/>
  <c r="L115" i="17" s="1"/>
  <c r="O112" i="17"/>
  <c r="M112" i="17"/>
  <c r="L112" i="17"/>
  <c r="O111" i="17"/>
  <c r="M111" i="17"/>
  <c r="L111" i="17"/>
  <c r="P111" i="17" s="1"/>
  <c r="O110" i="17"/>
  <c r="M110" i="17"/>
  <c r="L110" i="17"/>
  <c r="O109" i="17"/>
  <c r="M109" i="17"/>
  <c r="L109" i="17"/>
  <c r="P109" i="17" s="1"/>
  <c r="O108" i="17"/>
  <c r="M108" i="17"/>
  <c r="L108" i="17"/>
  <c r="O107" i="17"/>
  <c r="M107" i="17"/>
  <c r="L107" i="17"/>
  <c r="P107" i="17" s="1"/>
  <c r="O106" i="17"/>
  <c r="M106" i="17"/>
  <c r="L106" i="17"/>
  <c r="O105" i="17"/>
  <c r="M105" i="17"/>
  <c r="L105" i="17"/>
  <c r="P105" i="17" s="1"/>
  <c r="O104" i="17"/>
  <c r="M104" i="17"/>
  <c r="L104" i="17"/>
  <c r="O103" i="17"/>
  <c r="M103" i="17"/>
  <c r="L103" i="17"/>
  <c r="P103" i="17" s="1"/>
  <c r="O102" i="17"/>
  <c r="M102" i="17"/>
  <c r="L102" i="17"/>
  <c r="O101" i="17"/>
  <c r="M101" i="17"/>
  <c r="L101" i="17"/>
  <c r="P101" i="17" s="1"/>
  <c r="O100" i="17"/>
  <c r="M100" i="17"/>
  <c r="L100" i="17"/>
  <c r="O99" i="17"/>
  <c r="M99" i="17"/>
  <c r="L99" i="17"/>
  <c r="P99" i="17" s="1"/>
  <c r="O98" i="17"/>
  <c r="M98" i="17"/>
  <c r="L98" i="17"/>
  <c r="O97" i="17"/>
  <c r="M97" i="17"/>
  <c r="L97" i="17"/>
  <c r="P97" i="17" s="1"/>
  <c r="O96" i="17"/>
  <c r="M96" i="17"/>
  <c r="L96" i="17"/>
  <c r="O95" i="17"/>
  <c r="M95" i="17"/>
  <c r="L95" i="17"/>
  <c r="P95" i="17" s="1"/>
  <c r="O94" i="17"/>
  <c r="M94" i="17"/>
  <c r="L94" i="17"/>
  <c r="O93" i="17"/>
  <c r="M93" i="17"/>
  <c r="L93" i="17"/>
  <c r="P93" i="17" s="1"/>
  <c r="O92" i="17"/>
  <c r="M92" i="17"/>
  <c r="L92" i="17"/>
  <c r="O91" i="17"/>
  <c r="M91" i="17"/>
  <c r="L91" i="17"/>
  <c r="P91" i="17" s="1"/>
  <c r="O89" i="17"/>
  <c r="M89" i="17"/>
  <c r="L89" i="17"/>
  <c r="O88" i="17"/>
  <c r="M88" i="17"/>
  <c r="L88" i="17"/>
  <c r="P88" i="17" s="1"/>
  <c r="O87" i="17"/>
  <c r="M87" i="17"/>
  <c r="L87" i="17"/>
  <c r="O86" i="17"/>
  <c r="M86" i="17"/>
  <c r="L86" i="17"/>
  <c r="P86" i="17" s="1"/>
  <c r="O84" i="17"/>
  <c r="M84" i="17"/>
  <c r="L84" i="17"/>
  <c r="P84" i="17" s="1"/>
  <c r="J83" i="17"/>
  <c r="I83" i="17"/>
  <c r="H83" i="17"/>
  <c r="G83" i="17"/>
  <c r="F83" i="17"/>
  <c r="E83" i="17"/>
  <c r="O83" i="17" s="1"/>
  <c r="D83" i="17"/>
  <c r="L83" i="17" s="1"/>
  <c r="O82" i="17"/>
  <c r="M82" i="17"/>
  <c r="L82" i="17"/>
  <c r="O81" i="17"/>
  <c r="M81" i="17"/>
  <c r="L81" i="17"/>
  <c r="P81" i="17" s="1"/>
  <c r="O80" i="17"/>
  <c r="M80" i="17"/>
  <c r="L80" i="17"/>
  <c r="O79" i="17"/>
  <c r="M79" i="17"/>
  <c r="L79" i="17"/>
  <c r="P79" i="17" s="1"/>
  <c r="O78" i="17"/>
  <c r="M78" i="17"/>
  <c r="L78" i="17"/>
  <c r="O77" i="17"/>
  <c r="M77" i="17"/>
  <c r="L77" i="17"/>
  <c r="P77" i="17" s="1"/>
  <c r="O76" i="17"/>
  <c r="M76" i="17"/>
  <c r="L76" i="17"/>
  <c r="O73" i="17"/>
  <c r="M73" i="17"/>
  <c r="L73" i="17"/>
  <c r="O72" i="17"/>
  <c r="M72" i="17"/>
  <c r="L72" i="17"/>
  <c r="P72" i="17" s="1"/>
  <c r="O71" i="17"/>
  <c r="M71" i="17"/>
  <c r="L71" i="17"/>
  <c r="O70" i="17"/>
  <c r="M70" i="17"/>
  <c r="L70" i="17"/>
  <c r="P70" i="17" s="1"/>
  <c r="O69" i="17"/>
  <c r="M69" i="17"/>
  <c r="L69" i="17"/>
  <c r="J68" i="17"/>
  <c r="I68" i="17"/>
  <c r="H68" i="17"/>
  <c r="G68" i="17"/>
  <c r="F68" i="17"/>
  <c r="E68" i="17"/>
  <c r="O68" i="17" s="1"/>
  <c r="D68" i="17"/>
  <c r="L68" i="17" s="1"/>
  <c r="O67" i="17"/>
  <c r="M67" i="17"/>
  <c r="L67" i="17"/>
  <c r="P67" i="17" s="1"/>
  <c r="O66" i="17"/>
  <c r="M66" i="17"/>
  <c r="L66" i="17"/>
  <c r="O65" i="17"/>
  <c r="M65" i="17"/>
  <c r="L65" i="17"/>
  <c r="O63" i="17"/>
  <c r="M63" i="17"/>
  <c r="L63" i="17"/>
  <c r="O62" i="17"/>
  <c r="M62" i="17"/>
  <c r="L62" i="17"/>
  <c r="P62" i="17" s="1"/>
  <c r="O60" i="17"/>
  <c r="M60" i="17"/>
  <c r="L60" i="17"/>
  <c r="O58" i="17"/>
  <c r="M58" i="17"/>
  <c r="L58" i="17"/>
  <c r="P58" i="17" s="1"/>
  <c r="O55" i="17"/>
  <c r="M55" i="17"/>
  <c r="L55" i="17"/>
  <c r="P55" i="17" s="1"/>
  <c r="O54" i="17"/>
  <c r="M54" i="17"/>
  <c r="L54" i="17"/>
  <c r="O53" i="17"/>
  <c r="M53" i="17"/>
  <c r="L53" i="17"/>
  <c r="P53" i="17" s="1"/>
  <c r="O52" i="17"/>
  <c r="M52" i="17"/>
  <c r="L52" i="17"/>
  <c r="O51" i="17"/>
  <c r="M51" i="17"/>
  <c r="L51" i="17"/>
  <c r="P51" i="17" s="1"/>
  <c r="O50" i="17"/>
  <c r="M50" i="17"/>
  <c r="L50" i="17"/>
  <c r="O49" i="17"/>
  <c r="M49" i="17"/>
  <c r="L49" i="17"/>
  <c r="P49" i="17" s="1"/>
  <c r="O48" i="17"/>
  <c r="M48" i="17"/>
  <c r="L48" i="17"/>
  <c r="J47" i="17"/>
  <c r="I47" i="17"/>
  <c r="H47" i="17"/>
  <c r="G47" i="17"/>
  <c r="F47" i="17"/>
  <c r="E47" i="17"/>
  <c r="O47" i="17" s="1"/>
  <c r="D47" i="17"/>
  <c r="L47" i="17" s="1"/>
  <c r="O46" i="17"/>
  <c r="M46" i="17"/>
  <c r="L46" i="17"/>
  <c r="P46" i="17" s="1"/>
  <c r="O45" i="17"/>
  <c r="M45" i="17"/>
  <c r="L45" i="17"/>
  <c r="O44" i="17"/>
  <c r="M44" i="17"/>
  <c r="L44" i="17"/>
  <c r="P44" i="17" s="1"/>
  <c r="O43" i="17"/>
  <c r="M43" i="17"/>
  <c r="L43" i="17"/>
  <c r="O42" i="17"/>
  <c r="M42" i="17"/>
  <c r="L42" i="17"/>
  <c r="P42" i="17" s="1"/>
  <c r="O41" i="17"/>
  <c r="M41" i="17"/>
  <c r="L41" i="17"/>
  <c r="O40" i="17"/>
  <c r="M40" i="17"/>
  <c r="L40" i="17"/>
  <c r="P40" i="17" s="1"/>
  <c r="O37" i="17"/>
  <c r="M37" i="17"/>
  <c r="L37" i="17"/>
  <c r="P37" i="17" s="1"/>
  <c r="O35" i="17"/>
  <c r="M35" i="17"/>
  <c r="L35" i="17"/>
  <c r="O34" i="17"/>
  <c r="M34" i="17"/>
  <c r="L34" i="17"/>
  <c r="P34" i="17" s="1"/>
  <c r="O33" i="17"/>
  <c r="M33" i="17"/>
  <c r="L33" i="17"/>
  <c r="O32" i="17"/>
  <c r="M32" i="17"/>
  <c r="L32" i="17"/>
  <c r="P32" i="17" s="1"/>
  <c r="O31" i="17"/>
  <c r="M31" i="17"/>
  <c r="L31" i="17"/>
  <c r="O30" i="17"/>
  <c r="M30" i="17"/>
  <c r="L30" i="17"/>
  <c r="P30" i="17" s="1"/>
  <c r="J29" i="17"/>
  <c r="I29" i="17"/>
  <c r="H29" i="17"/>
  <c r="G29" i="17"/>
  <c r="F29" i="17"/>
  <c r="E29" i="17"/>
  <c r="O29" i="17" s="1"/>
  <c r="D29" i="17"/>
  <c r="L29" i="17" s="1"/>
  <c r="O28" i="17"/>
  <c r="M28" i="17"/>
  <c r="L28" i="17"/>
  <c r="O27" i="17"/>
  <c r="M27" i="17"/>
  <c r="L27" i="17"/>
  <c r="P27" i="17" s="1"/>
  <c r="O23" i="17"/>
  <c r="M23" i="17"/>
  <c r="L23" i="17"/>
  <c r="P23" i="17" s="1"/>
  <c r="O22" i="17"/>
  <c r="M22" i="17"/>
  <c r="L22" i="17"/>
  <c r="O21" i="17"/>
  <c r="M21" i="17"/>
  <c r="L21" i="17"/>
  <c r="O20" i="17"/>
  <c r="M20" i="17"/>
  <c r="L20" i="17"/>
  <c r="O19" i="17"/>
  <c r="M19" i="17"/>
  <c r="L19" i="17"/>
  <c r="P19" i="17" s="1"/>
  <c r="O18" i="17"/>
  <c r="M18" i="17"/>
  <c r="L18" i="17"/>
  <c r="O17" i="17"/>
  <c r="M17" i="17"/>
  <c r="L17" i="17"/>
  <c r="P17" i="17" s="1"/>
  <c r="J16" i="17"/>
  <c r="I16" i="17"/>
  <c r="H16" i="17"/>
  <c r="G16" i="17"/>
  <c r="F16" i="17"/>
  <c r="E16" i="17"/>
  <c r="O16" i="17" s="1"/>
  <c r="D16" i="17"/>
  <c r="L16" i="17" s="1"/>
  <c r="O15" i="17"/>
  <c r="M15" i="17"/>
  <c r="L15" i="17"/>
  <c r="O14" i="17"/>
  <c r="M14" i="17"/>
  <c r="L14" i="17"/>
  <c r="P14" i="17" s="1"/>
  <c r="O13" i="17"/>
  <c r="M13" i="17"/>
  <c r="L13" i="17"/>
  <c r="O12" i="17"/>
  <c r="M12" i="17"/>
  <c r="L12" i="17"/>
  <c r="P12" i="17" s="1"/>
  <c r="O11" i="17"/>
  <c r="M11" i="17"/>
  <c r="L11" i="17"/>
  <c r="O10" i="17"/>
  <c r="M10" i="17"/>
  <c r="L10" i="17"/>
  <c r="P10" i="17" s="1"/>
  <c r="O9" i="17"/>
  <c r="M9" i="17"/>
  <c r="L9" i="17"/>
  <c r="O8" i="17"/>
  <c r="M8" i="17"/>
  <c r="L8" i="17"/>
  <c r="J7" i="17"/>
  <c r="I7" i="17"/>
  <c r="H7" i="17"/>
  <c r="G7" i="17"/>
  <c r="F7" i="17"/>
  <c r="E7" i="17"/>
  <c r="O7" i="17" s="1"/>
  <c r="D7" i="17"/>
  <c r="L7" i="17" s="1"/>
  <c r="N24" i="17" l="1"/>
  <c r="N36" i="17"/>
  <c r="P61" i="17"/>
  <c r="N75" i="17"/>
  <c r="P65" i="17"/>
  <c r="P8" i="17"/>
  <c r="N113" i="17"/>
  <c r="P83" i="17"/>
  <c r="E6" i="17"/>
  <c r="P7" i="17"/>
  <c r="M16" i="17"/>
  <c r="P28" i="17"/>
  <c r="P21" i="17"/>
  <c r="P45" i="17"/>
  <c r="P71" i="17"/>
  <c r="P80" i="17"/>
  <c r="I6" i="17"/>
  <c r="P115" i="17"/>
  <c r="M115" i="17"/>
  <c r="N115" i="17" s="1"/>
  <c r="N116" i="17"/>
  <c r="N118" i="17"/>
  <c r="N120" i="17"/>
  <c r="N123" i="17"/>
  <c r="P116" i="17"/>
  <c r="P118" i="17"/>
  <c r="P120" i="17"/>
  <c r="P123" i="17"/>
  <c r="G6" i="17"/>
  <c r="M83" i="17"/>
  <c r="N83" i="17" s="1"/>
  <c r="N87" i="17"/>
  <c r="N89" i="17"/>
  <c r="N92" i="17"/>
  <c r="N94" i="17"/>
  <c r="N96" i="17"/>
  <c r="N98" i="17"/>
  <c r="N100" i="17"/>
  <c r="N102" i="17"/>
  <c r="N104" i="17"/>
  <c r="N106" i="17"/>
  <c r="N108" i="17"/>
  <c r="N110" i="17"/>
  <c r="N112" i="17"/>
  <c r="P87" i="17"/>
  <c r="P89" i="17"/>
  <c r="P92" i="17"/>
  <c r="P94" i="17"/>
  <c r="P96" i="17"/>
  <c r="P98" i="17"/>
  <c r="P100" i="17"/>
  <c r="P102" i="17"/>
  <c r="P104" i="17"/>
  <c r="P106" i="17"/>
  <c r="P108" i="17"/>
  <c r="P110" i="17"/>
  <c r="P112" i="17"/>
  <c r="P69" i="17"/>
  <c r="P68" i="17"/>
  <c r="M68" i="17"/>
  <c r="N68" i="17" s="1"/>
  <c r="N69" i="17"/>
  <c r="N71" i="17"/>
  <c r="N73" i="17"/>
  <c r="N76" i="17"/>
  <c r="N78" i="17"/>
  <c r="N80" i="17"/>
  <c r="N82" i="17"/>
  <c r="P73" i="17"/>
  <c r="P76" i="17"/>
  <c r="P78" i="17"/>
  <c r="P82" i="17"/>
  <c r="P47" i="17"/>
  <c r="N48" i="17"/>
  <c r="N50" i="17"/>
  <c r="N52" i="17"/>
  <c r="N54" i="17"/>
  <c r="N60" i="17"/>
  <c r="N63" i="17"/>
  <c r="N66" i="17"/>
  <c r="P48" i="17"/>
  <c r="P50" i="17"/>
  <c r="P52" i="17"/>
  <c r="P54" i="17"/>
  <c r="P60" i="17"/>
  <c r="P63" i="17"/>
  <c r="P66" i="17"/>
  <c r="N45" i="17"/>
  <c r="M29" i="17"/>
  <c r="N29" i="17" s="1"/>
  <c r="N31" i="17"/>
  <c r="N33" i="17"/>
  <c r="N35" i="17"/>
  <c r="N41" i="17"/>
  <c r="N43" i="17"/>
  <c r="P31" i="17"/>
  <c r="P33" i="17"/>
  <c r="P41" i="17"/>
  <c r="P43" i="17"/>
  <c r="P18" i="17"/>
  <c r="P20" i="17"/>
  <c r="P22" i="17"/>
  <c r="F6" i="17"/>
  <c r="H6" i="17"/>
  <c r="N18" i="17"/>
  <c r="N20" i="17"/>
  <c r="N22" i="17"/>
  <c r="N28" i="17"/>
  <c r="N9" i="17"/>
  <c r="N11" i="17"/>
  <c r="N13" i="17"/>
  <c r="N15" i="17"/>
  <c r="P9" i="17"/>
  <c r="P11" i="17"/>
  <c r="P13" i="17"/>
  <c r="P15" i="17"/>
  <c r="P16" i="17"/>
  <c r="O6" i="17"/>
  <c r="N16" i="17"/>
  <c r="P29" i="17"/>
  <c r="M7" i="17"/>
  <c r="N8" i="17"/>
  <c r="N10" i="17"/>
  <c r="N12" i="17"/>
  <c r="N14" i="17"/>
  <c r="N17" i="17"/>
  <c r="N19" i="17"/>
  <c r="N21" i="17"/>
  <c r="N23" i="17"/>
  <c r="N27" i="17"/>
  <c r="N30" i="17"/>
  <c r="N32" i="17"/>
  <c r="N34" i="17"/>
  <c r="N37" i="17"/>
  <c r="N40" i="17"/>
  <c r="N42" i="17"/>
  <c r="N44" i="17"/>
  <c r="N46" i="17"/>
  <c r="M47" i="17"/>
  <c r="N47" i="17" s="1"/>
  <c r="D6" i="17"/>
  <c r="L6" i="17" s="1"/>
  <c r="P35" i="17"/>
  <c r="N49" i="17"/>
  <c r="N51" i="17"/>
  <c r="N53" i="17"/>
  <c r="N55" i="17"/>
  <c r="N58" i="17"/>
  <c r="N62" i="17"/>
  <c r="N65" i="17"/>
  <c r="N67" i="17"/>
  <c r="N70" i="17"/>
  <c r="N72" i="17"/>
  <c r="N77" i="17"/>
  <c r="N79" i="17"/>
  <c r="N81" i="17"/>
  <c r="N84" i="17"/>
  <c r="N86" i="17"/>
  <c r="N88" i="17"/>
  <c r="N91" i="17"/>
  <c r="N93" i="17"/>
  <c r="N95" i="17"/>
  <c r="N97" i="17"/>
  <c r="N99" i="17"/>
  <c r="N101" i="17"/>
  <c r="N103" i="17"/>
  <c r="N105" i="17"/>
  <c r="N107" i="17"/>
  <c r="N109" i="17"/>
  <c r="N111" i="17"/>
  <c r="N117" i="17"/>
  <c r="N119" i="17"/>
  <c r="N121" i="17"/>
  <c r="N124" i="17"/>
  <c r="AF123" i="11"/>
  <c r="AF122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89" i="11"/>
  <c r="AF88" i="11"/>
  <c r="AF87" i="11"/>
  <c r="AF86" i="11"/>
  <c r="AF85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0" i="11"/>
  <c r="AF58" i="11"/>
  <c r="AF57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8" i="11"/>
  <c r="AF37" i="11"/>
  <c r="AF35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3" i="11"/>
  <c r="Z122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91" i="11"/>
  <c r="Z89" i="11"/>
  <c r="Z88" i="11"/>
  <c r="Z87" i="11"/>
  <c r="Z86" i="11"/>
  <c r="Z85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2" i="11"/>
  <c r="Z60" i="11"/>
  <c r="Z58" i="11"/>
  <c r="Z57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8" i="11"/>
  <c r="Z37" i="11"/>
  <c r="Z35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123" i="11"/>
  <c r="T122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T91" i="11"/>
  <c r="T89" i="11"/>
  <c r="T88" i="11"/>
  <c r="T87" i="11"/>
  <c r="T86" i="11"/>
  <c r="T85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3" i="11"/>
  <c r="T62" i="11"/>
  <c r="T60" i="11"/>
  <c r="T58" i="11"/>
  <c r="T57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8" i="11"/>
  <c r="T37" i="11"/>
  <c r="T35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3" i="11"/>
  <c r="N122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3" i="11"/>
  <c r="N62" i="11"/>
  <c r="N60" i="11"/>
  <c r="N58" i="11"/>
  <c r="N57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3" i="11"/>
  <c r="H122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3" i="11"/>
  <c r="H62" i="11"/>
  <c r="H60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AE66" i="11"/>
  <c r="AD66" i="11"/>
  <c r="AC66" i="11"/>
  <c r="AB66" i="11"/>
  <c r="Y66" i="11"/>
  <c r="X66" i="11"/>
  <c r="W66" i="11"/>
  <c r="V66" i="11"/>
  <c r="S66" i="11"/>
  <c r="R66" i="11"/>
  <c r="Q66" i="11"/>
  <c r="M66" i="11"/>
  <c r="L66" i="11"/>
  <c r="K66" i="11"/>
  <c r="G66" i="11"/>
  <c r="F66" i="11"/>
  <c r="E66" i="11"/>
  <c r="D66" i="11"/>
  <c r="AF6" i="11"/>
  <c r="Z6" i="11"/>
  <c r="T6" i="11"/>
  <c r="N6" i="11"/>
  <c r="H6" i="11"/>
  <c r="P6" i="16"/>
  <c r="N6" i="16"/>
  <c r="O6" i="16"/>
  <c r="M6" i="16"/>
  <c r="O122" i="16"/>
  <c r="P122" i="16" s="1"/>
  <c r="M122" i="16"/>
  <c r="N122" i="16" s="1"/>
  <c r="L122" i="16"/>
  <c r="O121" i="16"/>
  <c r="P121" i="16" s="1"/>
  <c r="M121" i="16"/>
  <c r="N121" i="16" s="1"/>
  <c r="L121" i="16"/>
  <c r="O120" i="16"/>
  <c r="P120" i="16" s="1"/>
  <c r="M120" i="16"/>
  <c r="N120" i="16" s="1"/>
  <c r="L120" i="16"/>
  <c r="O119" i="16"/>
  <c r="P119" i="16" s="1"/>
  <c r="M119" i="16"/>
  <c r="N119" i="16" s="1"/>
  <c r="L119" i="16"/>
  <c r="O118" i="16"/>
  <c r="P118" i="16" s="1"/>
  <c r="M118" i="16"/>
  <c r="N118" i="16" s="1"/>
  <c r="L118" i="16"/>
  <c r="O117" i="16"/>
  <c r="P117" i="16" s="1"/>
  <c r="M117" i="16"/>
  <c r="N117" i="16" s="1"/>
  <c r="L117" i="16"/>
  <c r="O116" i="16"/>
  <c r="P116" i="16" s="1"/>
  <c r="M116" i="16"/>
  <c r="N116" i="16" s="1"/>
  <c r="L116" i="16"/>
  <c r="O115" i="16"/>
  <c r="P115" i="16" s="1"/>
  <c r="M115" i="16"/>
  <c r="N115" i="16" s="1"/>
  <c r="L115" i="16"/>
  <c r="O114" i="16"/>
  <c r="P114" i="16" s="1"/>
  <c r="M114" i="16"/>
  <c r="N114" i="16" s="1"/>
  <c r="L114" i="16"/>
  <c r="O113" i="16"/>
  <c r="P113" i="16" s="1"/>
  <c r="M113" i="16"/>
  <c r="N113" i="16" s="1"/>
  <c r="L113" i="16"/>
  <c r="O112" i="16"/>
  <c r="P112" i="16" s="1"/>
  <c r="M112" i="16"/>
  <c r="N112" i="16" s="1"/>
  <c r="L112" i="16"/>
  <c r="O111" i="16"/>
  <c r="P111" i="16" s="1"/>
  <c r="M111" i="16"/>
  <c r="N111" i="16" s="1"/>
  <c r="L111" i="16"/>
  <c r="O110" i="16"/>
  <c r="P110" i="16" s="1"/>
  <c r="M110" i="16"/>
  <c r="N110" i="16" s="1"/>
  <c r="L110" i="16"/>
  <c r="O109" i="16"/>
  <c r="P109" i="16" s="1"/>
  <c r="M109" i="16"/>
  <c r="N109" i="16" s="1"/>
  <c r="L109" i="16"/>
  <c r="O108" i="16"/>
  <c r="P108" i="16" s="1"/>
  <c r="M108" i="16"/>
  <c r="N108" i="16" s="1"/>
  <c r="L108" i="16"/>
  <c r="O107" i="16"/>
  <c r="P107" i="16" s="1"/>
  <c r="M107" i="16"/>
  <c r="N107" i="16" s="1"/>
  <c r="L107" i="16"/>
  <c r="O106" i="16"/>
  <c r="P106" i="16" s="1"/>
  <c r="M106" i="16"/>
  <c r="N106" i="16" s="1"/>
  <c r="L106" i="16"/>
  <c r="O105" i="16"/>
  <c r="P105" i="16" s="1"/>
  <c r="M105" i="16"/>
  <c r="N105" i="16" s="1"/>
  <c r="L105" i="16"/>
  <c r="O104" i="16"/>
  <c r="P104" i="16" s="1"/>
  <c r="M104" i="16"/>
  <c r="N104" i="16" s="1"/>
  <c r="L104" i="16"/>
  <c r="O103" i="16"/>
  <c r="P103" i="16" s="1"/>
  <c r="M103" i="16"/>
  <c r="N103" i="16" s="1"/>
  <c r="L103" i="16"/>
  <c r="O102" i="16"/>
  <c r="P102" i="16" s="1"/>
  <c r="M102" i="16"/>
  <c r="N102" i="16" s="1"/>
  <c r="L102" i="16"/>
  <c r="O101" i="16"/>
  <c r="P101" i="16" s="1"/>
  <c r="M101" i="16"/>
  <c r="N101" i="16" s="1"/>
  <c r="L101" i="16"/>
  <c r="O100" i="16"/>
  <c r="P100" i="16" s="1"/>
  <c r="M100" i="16"/>
  <c r="N100" i="16" s="1"/>
  <c r="L100" i="16"/>
  <c r="O99" i="16"/>
  <c r="P99" i="16" s="1"/>
  <c r="M99" i="16"/>
  <c r="N99" i="16" s="1"/>
  <c r="L99" i="16"/>
  <c r="O98" i="16"/>
  <c r="P98" i="16" s="1"/>
  <c r="M98" i="16"/>
  <c r="N98" i="16" s="1"/>
  <c r="L98" i="16"/>
  <c r="O97" i="16"/>
  <c r="P97" i="16" s="1"/>
  <c r="M97" i="16"/>
  <c r="N97" i="16" s="1"/>
  <c r="L97" i="16"/>
  <c r="O96" i="16"/>
  <c r="P96" i="16" s="1"/>
  <c r="M96" i="16"/>
  <c r="N96" i="16" s="1"/>
  <c r="L96" i="16"/>
  <c r="O95" i="16"/>
  <c r="P95" i="16" s="1"/>
  <c r="M95" i="16"/>
  <c r="N95" i="16" s="1"/>
  <c r="L95" i="16"/>
  <c r="O94" i="16"/>
  <c r="P94" i="16" s="1"/>
  <c r="M94" i="16"/>
  <c r="N94" i="16" s="1"/>
  <c r="L94" i="16"/>
  <c r="O93" i="16"/>
  <c r="P93" i="16" s="1"/>
  <c r="M93" i="16"/>
  <c r="N93" i="16" s="1"/>
  <c r="L93" i="16"/>
  <c r="O92" i="16"/>
  <c r="P92" i="16" s="1"/>
  <c r="M92" i="16"/>
  <c r="N92" i="16" s="1"/>
  <c r="L92" i="16"/>
  <c r="O91" i="16"/>
  <c r="P91" i="16" s="1"/>
  <c r="M91" i="16"/>
  <c r="N91" i="16" s="1"/>
  <c r="L91" i="16"/>
  <c r="O89" i="16"/>
  <c r="P89" i="16" s="1"/>
  <c r="M89" i="16"/>
  <c r="N89" i="16" s="1"/>
  <c r="L89" i="16"/>
  <c r="O88" i="16"/>
  <c r="P88" i="16" s="1"/>
  <c r="M88" i="16"/>
  <c r="N88" i="16" s="1"/>
  <c r="L88" i="16"/>
  <c r="O87" i="16"/>
  <c r="P87" i="16" s="1"/>
  <c r="M87" i="16"/>
  <c r="N87" i="16" s="1"/>
  <c r="L87" i="16"/>
  <c r="O86" i="16"/>
  <c r="P86" i="16" s="1"/>
  <c r="M86" i="16"/>
  <c r="N86" i="16" s="1"/>
  <c r="L86" i="16"/>
  <c r="O85" i="16"/>
  <c r="P85" i="16" s="1"/>
  <c r="M85" i="16"/>
  <c r="N85" i="16" s="1"/>
  <c r="L85" i="16"/>
  <c r="O84" i="16"/>
  <c r="P84" i="16" s="1"/>
  <c r="M84" i="16"/>
  <c r="N84" i="16" s="1"/>
  <c r="L84" i="16"/>
  <c r="O83" i="16"/>
  <c r="P83" i="16" s="1"/>
  <c r="M83" i="16"/>
  <c r="N83" i="16" s="1"/>
  <c r="L83" i="16"/>
  <c r="O82" i="16"/>
  <c r="P82" i="16" s="1"/>
  <c r="M82" i="16"/>
  <c r="N82" i="16" s="1"/>
  <c r="L82" i="16"/>
  <c r="O81" i="16"/>
  <c r="P81" i="16" s="1"/>
  <c r="M81" i="16"/>
  <c r="N81" i="16" s="1"/>
  <c r="L81" i="16"/>
  <c r="O80" i="16"/>
  <c r="M80" i="16"/>
  <c r="N80" i="16" s="1"/>
  <c r="L80" i="16"/>
  <c r="O79" i="16"/>
  <c r="P79" i="16" s="1"/>
  <c r="M79" i="16"/>
  <c r="N79" i="16" s="1"/>
  <c r="L79" i="16"/>
  <c r="O78" i="16"/>
  <c r="P78" i="16" s="1"/>
  <c r="M78" i="16"/>
  <c r="N78" i="16" s="1"/>
  <c r="L78" i="16"/>
  <c r="O77" i="16"/>
  <c r="P77" i="16" s="1"/>
  <c r="M77" i="16"/>
  <c r="N77" i="16" s="1"/>
  <c r="L77" i="16"/>
  <c r="O76" i="16"/>
  <c r="P76" i="16" s="1"/>
  <c r="M76" i="16"/>
  <c r="N76" i="16" s="1"/>
  <c r="L76" i="16"/>
  <c r="O74" i="16"/>
  <c r="P74" i="16" s="1"/>
  <c r="M74" i="16"/>
  <c r="N74" i="16" s="1"/>
  <c r="L74" i="16"/>
  <c r="O73" i="16"/>
  <c r="P73" i="16" s="1"/>
  <c r="M73" i="16"/>
  <c r="N73" i="16" s="1"/>
  <c r="L73" i="16"/>
  <c r="O72" i="16"/>
  <c r="P72" i="16" s="1"/>
  <c r="M72" i="16"/>
  <c r="N72" i="16" s="1"/>
  <c r="L72" i="16"/>
  <c r="O71" i="16"/>
  <c r="P71" i="16" s="1"/>
  <c r="M71" i="16"/>
  <c r="N71" i="16" s="1"/>
  <c r="L71" i="16"/>
  <c r="O70" i="16"/>
  <c r="P70" i="16" s="1"/>
  <c r="M70" i="16"/>
  <c r="N70" i="16" s="1"/>
  <c r="L70" i="16"/>
  <c r="O69" i="16"/>
  <c r="P69" i="16" s="1"/>
  <c r="M69" i="16"/>
  <c r="N69" i="16" s="1"/>
  <c r="L69" i="16"/>
  <c r="O68" i="16"/>
  <c r="P68" i="16" s="1"/>
  <c r="M68" i="16"/>
  <c r="N68" i="16" s="1"/>
  <c r="L68" i="16"/>
  <c r="O67" i="16"/>
  <c r="P67" i="16" s="1"/>
  <c r="M67" i="16"/>
  <c r="N67" i="16" s="1"/>
  <c r="L67" i="16"/>
  <c r="O66" i="16"/>
  <c r="P66" i="16" s="1"/>
  <c r="M66" i="16"/>
  <c r="N66" i="16" s="1"/>
  <c r="L66" i="16"/>
  <c r="O65" i="16"/>
  <c r="P65" i="16" s="1"/>
  <c r="M65" i="16"/>
  <c r="N65" i="16" s="1"/>
  <c r="L65" i="16"/>
  <c r="O63" i="16"/>
  <c r="P63" i="16" s="1"/>
  <c r="M63" i="16"/>
  <c r="N63" i="16" s="1"/>
  <c r="L63" i="16"/>
  <c r="O62" i="16"/>
  <c r="P62" i="16" s="1"/>
  <c r="M62" i="16"/>
  <c r="N62" i="16" s="1"/>
  <c r="L62" i="16"/>
  <c r="O60" i="16"/>
  <c r="P60" i="16" s="1"/>
  <c r="M60" i="16"/>
  <c r="N60" i="16" s="1"/>
  <c r="L60" i="16"/>
  <c r="O58" i="16"/>
  <c r="P58" i="16" s="1"/>
  <c r="M58" i="16"/>
  <c r="N58" i="16" s="1"/>
  <c r="L58" i="16"/>
  <c r="O57" i="16"/>
  <c r="P57" i="16" s="1"/>
  <c r="M57" i="16"/>
  <c r="N57" i="16" s="1"/>
  <c r="L57" i="16"/>
  <c r="O55" i="16"/>
  <c r="P55" i="16" s="1"/>
  <c r="M55" i="16"/>
  <c r="N55" i="16" s="1"/>
  <c r="L55" i="16"/>
  <c r="O54" i="16"/>
  <c r="P54" i="16" s="1"/>
  <c r="M54" i="16"/>
  <c r="N54" i="16" s="1"/>
  <c r="L54" i="16"/>
  <c r="O53" i="16"/>
  <c r="P53" i="16" s="1"/>
  <c r="M53" i="16"/>
  <c r="N53" i="16" s="1"/>
  <c r="L53" i="16"/>
  <c r="O52" i="16"/>
  <c r="P52" i="16" s="1"/>
  <c r="M52" i="16"/>
  <c r="N52" i="16" s="1"/>
  <c r="L52" i="16"/>
  <c r="O51" i="16"/>
  <c r="P51" i="16" s="1"/>
  <c r="M51" i="16"/>
  <c r="N51" i="16" s="1"/>
  <c r="L51" i="16"/>
  <c r="O50" i="16"/>
  <c r="P50" i="16" s="1"/>
  <c r="M50" i="16"/>
  <c r="N50" i="16" s="1"/>
  <c r="L50" i="16"/>
  <c r="O49" i="16"/>
  <c r="P49" i="16" s="1"/>
  <c r="M49" i="16"/>
  <c r="N49" i="16" s="1"/>
  <c r="L49" i="16"/>
  <c r="O48" i="16"/>
  <c r="P48" i="16" s="1"/>
  <c r="M48" i="16"/>
  <c r="N48" i="16" s="1"/>
  <c r="L48" i="16"/>
  <c r="O47" i="16"/>
  <c r="P47" i="16" s="1"/>
  <c r="M47" i="16"/>
  <c r="N47" i="16" s="1"/>
  <c r="L47" i="16"/>
  <c r="O46" i="16"/>
  <c r="P46" i="16" s="1"/>
  <c r="M46" i="16"/>
  <c r="N46" i="16" s="1"/>
  <c r="L46" i="16"/>
  <c r="O45" i="16"/>
  <c r="P45" i="16" s="1"/>
  <c r="M45" i="16"/>
  <c r="N45" i="16" s="1"/>
  <c r="L45" i="16"/>
  <c r="O44" i="16"/>
  <c r="P44" i="16" s="1"/>
  <c r="M44" i="16"/>
  <c r="N44" i="16" s="1"/>
  <c r="L44" i="16"/>
  <c r="O43" i="16"/>
  <c r="P43" i="16" s="1"/>
  <c r="M43" i="16"/>
  <c r="N43" i="16" s="1"/>
  <c r="L43" i="16"/>
  <c r="O42" i="16"/>
  <c r="P42" i="16" s="1"/>
  <c r="M42" i="16"/>
  <c r="N42" i="16" s="1"/>
  <c r="L42" i="16"/>
  <c r="O41" i="16"/>
  <c r="P41" i="16" s="1"/>
  <c r="M41" i="16"/>
  <c r="N41" i="16" s="1"/>
  <c r="L41" i="16"/>
  <c r="O40" i="16"/>
  <c r="P40" i="16" s="1"/>
  <c r="M40" i="16"/>
  <c r="N40" i="16" s="1"/>
  <c r="L40" i="16"/>
  <c r="O38" i="16"/>
  <c r="P38" i="16" s="1"/>
  <c r="M38" i="16"/>
  <c r="N38" i="16" s="1"/>
  <c r="L38" i="16"/>
  <c r="O37" i="16"/>
  <c r="P37" i="16" s="1"/>
  <c r="M37" i="16"/>
  <c r="N37" i="16" s="1"/>
  <c r="L37" i="16"/>
  <c r="O35" i="16"/>
  <c r="P35" i="16" s="1"/>
  <c r="M35" i="16"/>
  <c r="N35" i="16" s="1"/>
  <c r="L35" i="16"/>
  <c r="O34" i="16"/>
  <c r="P34" i="16" s="1"/>
  <c r="M34" i="16"/>
  <c r="N34" i="16" s="1"/>
  <c r="L34" i="16"/>
  <c r="O33" i="16"/>
  <c r="P33" i="16" s="1"/>
  <c r="M33" i="16"/>
  <c r="N33" i="16" s="1"/>
  <c r="L33" i="16"/>
  <c r="O32" i="16"/>
  <c r="P32" i="16" s="1"/>
  <c r="M32" i="16"/>
  <c r="N32" i="16" s="1"/>
  <c r="L32" i="16"/>
  <c r="O31" i="16"/>
  <c r="P31" i="16" s="1"/>
  <c r="M31" i="16"/>
  <c r="N31" i="16" s="1"/>
  <c r="L31" i="16"/>
  <c r="O30" i="16"/>
  <c r="P30" i="16" s="1"/>
  <c r="M30" i="16"/>
  <c r="N30" i="16" s="1"/>
  <c r="L30" i="16"/>
  <c r="O29" i="16"/>
  <c r="P29" i="16" s="1"/>
  <c r="M29" i="16"/>
  <c r="N29" i="16" s="1"/>
  <c r="L29" i="16"/>
  <c r="O28" i="16"/>
  <c r="P28" i="16" s="1"/>
  <c r="M28" i="16"/>
  <c r="N28" i="16" s="1"/>
  <c r="L28" i="16"/>
  <c r="O27" i="16"/>
  <c r="P27" i="16" s="1"/>
  <c r="M27" i="16"/>
  <c r="N27" i="16" s="1"/>
  <c r="L27" i="16"/>
  <c r="O26" i="16"/>
  <c r="P26" i="16" s="1"/>
  <c r="M26" i="16"/>
  <c r="N26" i="16" s="1"/>
  <c r="L26" i="16"/>
  <c r="O23" i="16"/>
  <c r="P23" i="16" s="1"/>
  <c r="M23" i="16"/>
  <c r="N23" i="16" s="1"/>
  <c r="L23" i="16"/>
  <c r="O22" i="16"/>
  <c r="P22" i="16" s="1"/>
  <c r="M22" i="16"/>
  <c r="N22" i="16" s="1"/>
  <c r="L22" i="16"/>
  <c r="O21" i="16"/>
  <c r="P21" i="16" s="1"/>
  <c r="M21" i="16"/>
  <c r="N21" i="16" s="1"/>
  <c r="L21" i="16"/>
  <c r="O20" i="16"/>
  <c r="P20" i="16" s="1"/>
  <c r="M20" i="16"/>
  <c r="N20" i="16" s="1"/>
  <c r="L20" i="16"/>
  <c r="O19" i="16"/>
  <c r="P19" i="16" s="1"/>
  <c r="M19" i="16"/>
  <c r="N19" i="16" s="1"/>
  <c r="L19" i="16"/>
  <c r="O18" i="16"/>
  <c r="P18" i="16" s="1"/>
  <c r="M18" i="16"/>
  <c r="N18" i="16" s="1"/>
  <c r="L18" i="16"/>
  <c r="O17" i="16"/>
  <c r="P17" i="16" s="1"/>
  <c r="M17" i="16"/>
  <c r="N17" i="16" s="1"/>
  <c r="L17" i="16"/>
  <c r="O15" i="16"/>
  <c r="P15" i="16" s="1"/>
  <c r="M15" i="16"/>
  <c r="N15" i="16" s="1"/>
  <c r="L15" i="16"/>
  <c r="O16" i="16"/>
  <c r="P16" i="16" s="1"/>
  <c r="M16" i="16"/>
  <c r="N16" i="16" s="1"/>
  <c r="L16" i="16"/>
  <c r="O14" i="16"/>
  <c r="P14" i="16" s="1"/>
  <c r="M14" i="16"/>
  <c r="N14" i="16" s="1"/>
  <c r="L14" i="16"/>
  <c r="O13" i="16"/>
  <c r="P13" i="16" s="1"/>
  <c r="M13" i="16"/>
  <c r="N13" i="16" s="1"/>
  <c r="L13" i="16"/>
  <c r="O12" i="16"/>
  <c r="P12" i="16" s="1"/>
  <c r="M12" i="16"/>
  <c r="N12" i="16" s="1"/>
  <c r="L12" i="16"/>
  <c r="O11" i="16"/>
  <c r="P11" i="16" s="1"/>
  <c r="M11" i="16"/>
  <c r="N11" i="16" s="1"/>
  <c r="L11" i="16"/>
  <c r="O10" i="16"/>
  <c r="P10" i="16" s="1"/>
  <c r="M10" i="16"/>
  <c r="N10" i="16" s="1"/>
  <c r="L10" i="16"/>
  <c r="O9" i="16"/>
  <c r="P9" i="16" s="1"/>
  <c r="M9" i="16"/>
  <c r="N9" i="16" s="1"/>
  <c r="L9" i="16"/>
  <c r="O8" i="16"/>
  <c r="P8" i="16" s="1"/>
  <c r="M8" i="16"/>
  <c r="N8" i="16" s="1"/>
  <c r="L8" i="16"/>
  <c r="O7" i="16"/>
  <c r="P7" i="16" s="1"/>
  <c r="M7" i="16"/>
  <c r="N7" i="16" s="1"/>
  <c r="L7" i="16"/>
  <c r="L6" i="16"/>
  <c r="J123" i="16"/>
  <c r="J114" i="16"/>
  <c r="I114" i="16"/>
  <c r="H114" i="16"/>
  <c r="G114" i="16"/>
  <c r="F114" i="16"/>
  <c r="E114" i="16"/>
  <c r="D114" i="16"/>
  <c r="J83" i="16"/>
  <c r="I83" i="16"/>
  <c r="H83" i="16"/>
  <c r="G83" i="16"/>
  <c r="F83" i="16"/>
  <c r="E83" i="16"/>
  <c r="D83" i="16"/>
  <c r="J68" i="16"/>
  <c r="I68" i="16"/>
  <c r="H68" i="16"/>
  <c r="G68" i="16"/>
  <c r="F68" i="16"/>
  <c r="E68" i="16"/>
  <c r="D68" i="16"/>
  <c r="J47" i="16"/>
  <c r="I47" i="16"/>
  <c r="H47" i="16"/>
  <c r="G47" i="16"/>
  <c r="F47" i="16"/>
  <c r="E47" i="16"/>
  <c r="D47" i="16"/>
  <c r="J29" i="16"/>
  <c r="I29" i="16"/>
  <c r="H29" i="16"/>
  <c r="G29" i="16"/>
  <c r="F29" i="16"/>
  <c r="E29" i="16"/>
  <c r="D29" i="16"/>
  <c r="J16" i="16"/>
  <c r="I16" i="16"/>
  <c r="H16" i="16"/>
  <c r="G16" i="16"/>
  <c r="F16" i="16"/>
  <c r="E16" i="16"/>
  <c r="D16" i="16"/>
  <c r="J7" i="16"/>
  <c r="I7" i="16"/>
  <c r="H7" i="16"/>
  <c r="G7" i="16"/>
  <c r="F7" i="16"/>
  <c r="E7" i="16"/>
  <c r="D7" i="16"/>
  <c r="I6" i="16"/>
  <c r="H6" i="16"/>
  <c r="G6" i="16"/>
  <c r="F6" i="16"/>
  <c r="E6" i="16"/>
  <c r="D6" i="16"/>
  <c r="N7" i="17" l="1"/>
  <c r="M6" i="17"/>
  <c r="N6" i="17" s="1"/>
  <c r="P6" i="17"/>
  <c r="P80" i="16"/>
  <c r="G124" i="11"/>
  <c r="G123" i="11"/>
  <c r="G121" i="11"/>
  <c r="G120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3" i="11"/>
  <c r="G72" i="11"/>
  <c r="G71" i="11"/>
  <c r="G70" i="11"/>
  <c r="G69" i="11"/>
  <c r="G68" i="11"/>
  <c r="G65" i="11"/>
  <c r="G64" i="11"/>
  <c r="G63" i="11"/>
  <c r="G62" i="11"/>
  <c r="G60" i="11"/>
  <c r="G58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8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1" i="11"/>
  <c r="M120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3" i="11"/>
  <c r="M72" i="11"/>
  <c r="M71" i="11"/>
  <c r="M70" i="11"/>
  <c r="M69" i="11"/>
  <c r="M68" i="11"/>
  <c r="M65" i="11"/>
  <c r="M64" i="11"/>
  <c r="M63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8" i="11"/>
  <c r="M35" i="11"/>
  <c r="M34" i="11"/>
  <c r="M33" i="11"/>
  <c r="M32" i="11"/>
  <c r="M31" i="11"/>
  <c r="M30" i="11"/>
  <c r="M29" i="11"/>
  <c r="M28" i="11"/>
  <c r="M27" i="11"/>
  <c r="M25" i="11"/>
  <c r="M24" i="11"/>
  <c r="M23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1" i="11"/>
  <c r="S120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3" i="11"/>
  <c r="S72" i="11"/>
  <c r="S71" i="11"/>
  <c r="S70" i="11"/>
  <c r="S69" i="11"/>
  <c r="S68" i="11"/>
  <c r="S65" i="11"/>
  <c r="S64" i="11"/>
  <c r="S63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8" i="11"/>
  <c r="S35" i="11"/>
  <c r="S34" i="11"/>
  <c r="S33" i="11"/>
  <c r="S32" i="11"/>
  <c r="S31" i="11"/>
  <c r="S30" i="11"/>
  <c r="S29" i="11"/>
  <c r="S28" i="11"/>
  <c r="S27" i="11"/>
  <c r="S25" i="11"/>
  <c r="S24" i="11"/>
  <c r="S23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1" i="11"/>
  <c r="Y120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3" i="11"/>
  <c r="Y72" i="11"/>
  <c r="Y71" i="11"/>
  <c r="Y70" i="11"/>
  <c r="Y69" i="11"/>
  <c r="Y68" i="11"/>
  <c r="Y65" i="11"/>
  <c r="Y64" i="11"/>
  <c r="Y63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8" i="11"/>
  <c r="Y35" i="11"/>
  <c r="Y34" i="11"/>
  <c r="Y33" i="11"/>
  <c r="Y32" i="11"/>
  <c r="Y31" i="11"/>
  <c r="Y30" i="11"/>
  <c r="Y29" i="11"/>
  <c r="Y28" i="11"/>
  <c r="Y27" i="11"/>
  <c r="Y25" i="11"/>
  <c r="Y24" i="11"/>
  <c r="Y23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1" i="11"/>
  <c r="AE120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3" i="11"/>
  <c r="AE72" i="11"/>
  <c r="AE71" i="11"/>
  <c r="AE70" i="11"/>
  <c r="AE69" i="11"/>
  <c r="AE68" i="11"/>
  <c r="AE65" i="11"/>
  <c r="AE64" i="11"/>
  <c r="AE63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8" i="11"/>
  <c r="AE35" i="11"/>
  <c r="AE34" i="11"/>
  <c r="AE33" i="11"/>
  <c r="AE32" i="11"/>
  <c r="AE31" i="11"/>
  <c r="AE30" i="11"/>
  <c r="AE29" i="11"/>
  <c r="AE28" i="11"/>
  <c r="AE27" i="11"/>
  <c r="AE25" i="11"/>
  <c r="AE24" i="11"/>
  <c r="AE23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P6" i="15"/>
  <c r="N6" i="15"/>
  <c r="O122" i="15"/>
  <c r="P122" i="15" s="1"/>
  <c r="M122" i="15"/>
  <c r="N122" i="15" s="1"/>
  <c r="L122" i="15"/>
  <c r="O121" i="15"/>
  <c r="P121" i="15" s="1"/>
  <c r="M121" i="15"/>
  <c r="N121" i="15" s="1"/>
  <c r="L121" i="15"/>
  <c r="O119" i="15"/>
  <c r="P119" i="15" s="1"/>
  <c r="M119" i="15"/>
  <c r="N119" i="15" s="1"/>
  <c r="L119" i="15"/>
  <c r="O118" i="15"/>
  <c r="P118" i="15" s="1"/>
  <c r="M118" i="15"/>
  <c r="N118" i="15" s="1"/>
  <c r="L118" i="15"/>
  <c r="O116" i="15"/>
  <c r="P116" i="15" s="1"/>
  <c r="M116" i="15"/>
  <c r="N116" i="15" s="1"/>
  <c r="L116" i="15"/>
  <c r="O115" i="15"/>
  <c r="P115" i="15" s="1"/>
  <c r="M115" i="15"/>
  <c r="N115" i="15" s="1"/>
  <c r="L115" i="15"/>
  <c r="O114" i="15"/>
  <c r="P114" i="15" s="1"/>
  <c r="M114" i="15"/>
  <c r="N114" i="15" s="1"/>
  <c r="L114" i="15"/>
  <c r="O113" i="15"/>
  <c r="P113" i="15" s="1"/>
  <c r="M113" i="15"/>
  <c r="N113" i="15" s="1"/>
  <c r="L113" i="15"/>
  <c r="O112" i="15"/>
  <c r="P112" i="15" s="1"/>
  <c r="M112" i="15"/>
  <c r="N112" i="15" s="1"/>
  <c r="L112" i="15"/>
  <c r="O111" i="15"/>
  <c r="P111" i="15" s="1"/>
  <c r="M111" i="15"/>
  <c r="N111" i="15" s="1"/>
  <c r="L111" i="15"/>
  <c r="O110" i="15"/>
  <c r="P110" i="15" s="1"/>
  <c r="M110" i="15"/>
  <c r="N110" i="15" s="1"/>
  <c r="L110" i="15"/>
  <c r="O109" i="15"/>
  <c r="P109" i="15" s="1"/>
  <c r="M109" i="15"/>
  <c r="N109" i="15" s="1"/>
  <c r="L109" i="15"/>
  <c r="O108" i="15"/>
  <c r="P108" i="15" s="1"/>
  <c r="M108" i="15"/>
  <c r="N108" i="15" s="1"/>
  <c r="L108" i="15"/>
  <c r="O107" i="15"/>
  <c r="P107" i="15" s="1"/>
  <c r="M107" i="15"/>
  <c r="N107" i="15" s="1"/>
  <c r="L107" i="15"/>
  <c r="O106" i="15"/>
  <c r="P106" i="15" s="1"/>
  <c r="M106" i="15"/>
  <c r="N106" i="15" s="1"/>
  <c r="L106" i="15"/>
  <c r="O105" i="15"/>
  <c r="P105" i="15" s="1"/>
  <c r="M105" i="15"/>
  <c r="N105" i="15" s="1"/>
  <c r="L105" i="15"/>
  <c r="O104" i="15"/>
  <c r="P104" i="15" s="1"/>
  <c r="M104" i="15"/>
  <c r="N104" i="15" s="1"/>
  <c r="L104" i="15"/>
  <c r="O103" i="15"/>
  <c r="P103" i="15" s="1"/>
  <c r="M103" i="15"/>
  <c r="N103" i="15" s="1"/>
  <c r="L103" i="15"/>
  <c r="O102" i="15"/>
  <c r="P102" i="15" s="1"/>
  <c r="M102" i="15"/>
  <c r="N102" i="15" s="1"/>
  <c r="L102" i="15"/>
  <c r="O101" i="15"/>
  <c r="P101" i="15" s="1"/>
  <c r="M101" i="15"/>
  <c r="N101" i="15" s="1"/>
  <c r="L101" i="15"/>
  <c r="O100" i="15"/>
  <c r="P100" i="15" s="1"/>
  <c r="M100" i="15"/>
  <c r="N100" i="15" s="1"/>
  <c r="L100" i="15"/>
  <c r="O99" i="15"/>
  <c r="P99" i="15" s="1"/>
  <c r="M99" i="15"/>
  <c r="N99" i="15" s="1"/>
  <c r="L99" i="15"/>
  <c r="O98" i="15"/>
  <c r="P98" i="15" s="1"/>
  <c r="M98" i="15"/>
  <c r="N98" i="15" s="1"/>
  <c r="L98" i="15"/>
  <c r="O97" i="15"/>
  <c r="P97" i="15" s="1"/>
  <c r="M97" i="15"/>
  <c r="N97" i="15" s="1"/>
  <c r="L97" i="15"/>
  <c r="O96" i="15"/>
  <c r="P96" i="15" s="1"/>
  <c r="M96" i="15"/>
  <c r="N96" i="15" s="1"/>
  <c r="L96" i="15"/>
  <c r="O95" i="15"/>
  <c r="P95" i="15" s="1"/>
  <c r="M95" i="15"/>
  <c r="N95" i="15" s="1"/>
  <c r="L95" i="15"/>
  <c r="O94" i="15"/>
  <c r="P94" i="15" s="1"/>
  <c r="M94" i="15"/>
  <c r="N94" i="15" s="1"/>
  <c r="L94" i="15"/>
  <c r="O93" i="15"/>
  <c r="P93" i="15" s="1"/>
  <c r="M93" i="15"/>
  <c r="N93" i="15" s="1"/>
  <c r="L93" i="15"/>
  <c r="O92" i="15"/>
  <c r="P92" i="15" s="1"/>
  <c r="M92" i="15"/>
  <c r="N92" i="15" s="1"/>
  <c r="L92" i="15"/>
  <c r="O91" i="15"/>
  <c r="P91" i="15" s="1"/>
  <c r="M91" i="15"/>
  <c r="N91" i="15" s="1"/>
  <c r="L91" i="15"/>
  <c r="O90" i="15"/>
  <c r="P90" i="15" s="1"/>
  <c r="M90" i="15"/>
  <c r="N90" i="15" s="1"/>
  <c r="L90" i="15"/>
  <c r="O89" i="15"/>
  <c r="P89" i="15" s="1"/>
  <c r="M89" i="15"/>
  <c r="N89" i="15" s="1"/>
  <c r="L89" i="15"/>
  <c r="O88" i="15"/>
  <c r="P88" i="15" s="1"/>
  <c r="M88" i="15"/>
  <c r="N88" i="15" s="1"/>
  <c r="L88" i="15"/>
  <c r="O87" i="15"/>
  <c r="P87" i="15" s="1"/>
  <c r="M87" i="15"/>
  <c r="N87" i="15" s="1"/>
  <c r="L87" i="15"/>
  <c r="O86" i="15"/>
  <c r="P86" i="15" s="1"/>
  <c r="M86" i="15"/>
  <c r="N86" i="15" s="1"/>
  <c r="L86" i="15"/>
  <c r="O85" i="15"/>
  <c r="P85" i="15" s="1"/>
  <c r="M85" i="15"/>
  <c r="N85" i="15" s="1"/>
  <c r="L85" i="15"/>
  <c r="O84" i="15"/>
  <c r="P84" i="15" s="1"/>
  <c r="M84" i="15"/>
  <c r="N84" i="15" s="1"/>
  <c r="L84" i="15"/>
  <c r="O83" i="15"/>
  <c r="P83" i="15" s="1"/>
  <c r="M83" i="15"/>
  <c r="N83" i="15" s="1"/>
  <c r="L83" i="15"/>
  <c r="O82" i="15"/>
  <c r="P82" i="15" s="1"/>
  <c r="M82" i="15"/>
  <c r="N82" i="15" s="1"/>
  <c r="L82" i="15"/>
  <c r="O81" i="15"/>
  <c r="P81" i="15" s="1"/>
  <c r="M81" i="15"/>
  <c r="N81" i="15" s="1"/>
  <c r="L81" i="15"/>
  <c r="O80" i="15"/>
  <c r="M80" i="15"/>
  <c r="N80" i="15" s="1"/>
  <c r="L80" i="15"/>
  <c r="O79" i="15"/>
  <c r="P79" i="15" s="1"/>
  <c r="M79" i="15"/>
  <c r="N79" i="15" s="1"/>
  <c r="L79" i="15"/>
  <c r="O78" i="15"/>
  <c r="P78" i="15" s="1"/>
  <c r="M78" i="15"/>
  <c r="N78" i="15" s="1"/>
  <c r="L78" i="15"/>
  <c r="O77" i="15"/>
  <c r="P77" i="15" s="1"/>
  <c r="M77" i="15"/>
  <c r="N77" i="15" s="1"/>
  <c r="L77" i="15"/>
  <c r="O76" i="15"/>
  <c r="P76" i="15" s="1"/>
  <c r="M76" i="15"/>
  <c r="N76" i="15" s="1"/>
  <c r="L76" i="15"/>
  <c r="O75" i="15"/>
  <c r="P75" i="15" s="1"/>
  <c r="M75" i="15"/>
  <c r="N75" i="15" s="1"/>
  <c r="L75" i="15"/>
  <c r="O74" i="15"/>
  <c r="P74" i="15" s="1"/>
  <c r="M74" i="15"/>
  <c r="N74" i="15" s="1"/>
  <c r="L74" i="15"/>
  <c r="O72" i="15"/>
  <c r="P72" i="15" s="1"/>
  <c r="M72" i="15"/>
  <c r="N72" i="15" s="1"/>
  <c r="L72" i="15"/>
  <c r="O71" i="15"/>
  <c r="P71" i="15" s="1"/>
  <c r="M71" i="15"/>
  <c r="N71" i="15" s="1"/>
  <c r="L71" i="15"/>
  <c r="O70" i="15"/>
  <c r="P70" i="15" s="1"/>
  <c r="M70" i="15"/>
  <c r="N70" i="15" s="1"/>
  <c r="L70" i="15"/>
  <c r="O69" i="15"/>
  <c r="P69" i="15" s="1"/>
  <c r="M69" i="15"/>
  <c r="N69" i="15" s="1"/>
  <c r="L69" i="15"/>
  <c r="O68" i="15"/>
  <c r="P68" i="15" s="1"/>
  <c r="M68" i="15"/>
  <c r="N68" i="15" s="1"/>
  <c r="L68" i="15"/>
  <c r="O67" i="15"/>
  <c r="P67" i="15" s="1"/>
  <c r="M67" i="15"/>
  <c r="N67" i="15" s="1"/>
  <c r="L67" i="15"/>
  <c r="O66" i="15"/>
  <c r="P66" i="15" s="1"/>
  <c r="M66" i="15"/>
  <c r="N66" i="15" s="1"/>
  <c r="L66" i="15"/>
  <c r="O65" i="15"/>
  <c r="P65" i="15" s="1"/>
  <c r="M65" i="15"/>
  <c r="N65" i="15" s="1"/>
  <c r="L65" i="15"/>
  <c r="O64" i="15"/>
  <c r="P64" i="15" s="1"/>
  <c r="M64" i="15"/>
  <c r="N64" i="15" s="1"/>
  <c r="L64" i="15"/>
  <c r="O63" i="15"/>
  <c r="P63" i="15" s="1"/>
  <c r="M63" i="15"/>
  <c r="N63" i="15" s="1"/>
  <c r="L63" i="15"/>
  <c r="O62" i="15"/>
  <c r="P62" i="15" s="1"/>
  <c r="M62" i="15"/>
  <c r="N62" i="15" s="1"/>
  <c r="L62" i="15"/>
  <c r="O60" i="15"/>
  <c r="P60" i="15" s="1"/>
  <c r="M60" i="15"/>
  <c r="N60" i="15" s="1"/>
  <c r="L60" i="15"/>
  <c r="O58" i="15"/>
  <c r="P58" i="15" s="1"/>
  <c r="M58" i="15"/>
  <c r="N58" i="15" s="1"/>
  <c r="L58" i="15"/>
  <c r="O56" i="15"/>
  <c r="P56" i="15" s="1"/>
  <c r="M56" i="15"/>
  <c r="N56" i="15" s="1"/>
  <c r="L56" i="15"/>
  <c r="O55" i="15"/>
  <c r="P55" i="15" s="1"/>
  <c r="M55" i="15"/>
  <c r="N55" i="15" s="1"/>
  <c r="L55" i="15"/>
  <c r="O54" i="15"/>
  <c r="P54" i="15" s="1"/>
  <c r="M54" i="15"/>
  <c r="N54" i="15" s="1"/>
  <c r="L54" i="15"/>
  <c r="O53" i="15"/>
  <c r="P53" i="15" s="1"/>
  <c r="M53" i="15"/>
  <c r="N53" i="15" s="1"/>
  <c r="L53" i="15"/>
  <c r="O52" i="15"/>
  <c r="P52" i="15" s="1"/>
  <c r="M52" i="15"/>
  <c r="N52" i="15" s="1"/>
  <c r="L52" i="15"/>
  <c r="O51" i="15"/>
  <c r="P51" i="15" s="1"/>
  <c r="M51" i="15"/>
  <c r="N51" i="15" s="1"/>
  <c r="L51" i="15"/>
  <c r="O50" i="15"/>
  <c r="P50" i="15" s="1"/>
  <c r="M50" i="15"/>
  <c r="N50" i="15" s="1"/>
  <c r="L50" i="15"/>
  <c r="O49" i="15"/>
  <c r="P49" i="15" s="1"/>
  <c r="M49" i="15"/>
  <c r="N49" i="15" s="1"/>
  <c r="L49" i="15"/>
  <c r="O48" i="15"/>
  <c r="P48" i="15" s="1"/>
  <c r="M48" i="15"/>
  <c r="N48" i="15" s="1"/>
  <c r="L48" i="15"/>
  <c r="O47" i="15"/>
  <c r="P47" i="15" s="1"/>
  <c r="M47" i="15"/>
  <c r="N47" i="15" s="1"/>
  <c r="L47" i="15"/>
  <c r="O46" i="15"/>
  <c r="P46" i="15" s="1"/>
  <c r="M46" i="15"/>
  <c r="N46" i="15" s="1"/>
  <c r="L46" i="15"/>
  <c r="O45" i="15"/>
  <c r="P45" i="15" s="1"/>
  <c r="M45" i="15"/>
  <c r="N45" i="15" s="1"/>
  <c r="L45" i="15"/>
  <c r="O44" i="15"/>
  <c r="P44" i="15" s="1"/>
  <c r="M44" i="15"/>
  <c r="N44" i="15" s="1"/>
  <c r="L44" i="15"/>
  <c r="O43" i="15"/>
  <c r="P43" i="15" s="1"/>
  <c r="M43" i="15"/>
  <c r="N43" i="15" s="1"/>
  <c r="L43" i="15"/>
  <c r="O42" i="15"/>
  <c r="P42" i="15" s="1"/>
  <c r="M42" i="15"/>
  <c r="N42" i="15" s="1"/>
  <c r="L42" i="15"/>
  <c r="O41" i="15"/>
  <c r="P41" i="15" s="1"/>
  <c r="M41" i="15"/>
  <c r="N41" i="15" s="1"/>
  <c r="L41" i="15"/>
  <c r="O40" i="15"/>
  <c r="P40" i="15" s="1"/>
  <c r="M40" i="15"/>
  <c r="N40" i="15" s="1"/>
  <c r="L40" i="15"/>
  <c r="O38" i="15"/>
  <c r="P38" i="15" s="1"/>
  <c r="M38" i="15"/>
  <c r="N38" i="15" s="1"/>
  <c r="L38" i="15"/>
  <c r="O35" i="15"/>
  <c r="P35" i="15" s="1"/>
  <c r="M35" i="15"/>
  <c r="N35" i="15" s="1"/>
  <c r="L35" i="15"/>
  <c r="O34" i="15"/>
  <c r="P34" i="15" s="1"/>
  <c r="M34" i="15"/>
  <c r="N34" i="15" s="1"/>
  <c r="L34" i="15"/>
  <c r="O33" i="15"/>
  <c r="P33" i="15" s="1"/>
  <c r="M33" i="15"/>
  <c r="N33" i="15" s="1"/>
  <c r="L33" i="15"/>
  <c r="O32" i="15"/>
  <c r="P32" i="15" s="1"/>
  <c r="M32" i="15"/>
  <c r="N32" i="15" s="1"/>
  <c r="L32" i="15"/>
  <c r="O31" i="15"/>
  <c r="P31" i="15" s="1"/>
  <c r="M31" i="15"/>
  <c r="N31" i="15" s="1"/>
  <c r="L31" i="15"/>
  <c r="O30" i="15"/>
  <c r="P30" i="15" s="1"/>
  <c r="M30" i="15"/>
  <c r="N30" i="15" s="1"/>
  <c r="L30" i="15"/>
  <c r="O29" i="15"/>
  <c r="P29" i="15" s="1"/>
  <c r="M29" i="15"/>
  <c r="N29" i="15" s="1"/>
  <c r="L29" i="15"/>
  <c r="O28" i="15"/>
  <c r="P28" i="15" s="1"/>
  <c r="M28" i="15"/>
  <c r="N28" i="15" s="1"/>
  <c r="L28" i="15"/>
  <c r="O27" i="15"/>
  <c r="P27" i="15" s="1"/>
  <c r="M27" i="15"/>
  <c r="N27" i="15" s="1"/>
  <c r="L27" i="15"/>
  <c r="O25" i="15"/>
  <c r="P25" i="15" s="1"/>
  <c r="M25" i="15"/>
  <c r="N25" i="15" s="1"/>
  <c r="L25" i="15"/>
  <c r="O24" i="15"/>
  <c r="P24" i="15" s="1"/>
  <c r="M24" i="15"/>
  <c r="N24" i="15" s="1"/>
  <c r="L24" i="15"/>
  <c r="O23" i="15"/>
  <c r="P23" i="15" s="1"/>
  <c r="M23" i="15"/>
  <c r="N23" i="15" s="1"/>
  <c r="L23" i="15"/>
  <c r="O22" i="15"/>
  <c r="P22" i="15" s="1"/>
  <c r="M22" i="15"/>
  <c r="N22" i="15" s="1"/>
  <c r="L22" i="15"/>
  <c r="O21" i="15"/>
  <c r="P21" i="15" s="1"/>
  <c r="M21" i="15"/>
  <c r="N21" i="15" s="1"/>
  <c r="L21" i="15"/>
  <c r="O20" i="15"/>
  <c r="P20" i="15" s="1"/>
  <c r="M20" i="15"/>
  <c r="N20" i="15" s="1"/>
  <c r="L20" i="15"/>
  <c r="O19" i="15"/>
  <c r="P19" i="15" s="1"/>
  <c r="M19" i="15"/>
  <c r="N19" i="15" s="1"/>
  <c r="L19" i="15"/>
  <c r="O18" i="15"/>
  <c r="P18" i="15" s="1"/>
  <c r="M18" i="15"/>
  <c r="N18" i="15" s="1"/>
  <c r="L18" i="15"/>
  <c r="O17" i="15"/>
  <c r="P17" i="15" s="1"/>
  <c r="M17" i="15"/>
  <c r="N17" i="15" s="1"/>
  <c r="L17" i="15"/>
  <c r="O16" i="15"/>
  <c r="P16" i="15" s="1"/>
  <c r="M16" i="15"/>
  <c r="N16" i="15" s="1"/>
  <c r="L16" i="15"/>
  <c r="O14" i="15"/>
  <c r="P14" i="15" s="1"/>
  <c r="M14" i="15"/>
  <c r="N14" i="15" s="1"/>
  <c r="L14" i="15"/>
  <c r="O13" i="15"/>
  <c r="P13" i="15" s="1"/>
  <c r="M13" i="15"/>
  <c r="N13" i="15" s="1"/>
  <c r="L13" i="15"/>
  <c r="O12" i="15"/>
  <c r="P12" i="15" s="1"/>
  <c r="M12" i="15"/>
  <c r="N12" i="15" s="1"/>
  <c r="L12" i="15"/>
  <c r="O11" i="15"/>
  <c r="P11" i="15" s="1"/>
  <c r="M11" i="15"/>
  <c r="N11" i="15" s="1"/>
  <c r="L11" i="15"/>
  <c r="O10" i="15"/>
  <c r="P10" i="15" s="1"/>
  <c r="M10" i="15"/>
  <c r="N10" i="15" s="1"/>
  <c r="L10" i="15"/>
  <c r="O9" i="15"/>
  <c r="P9" i="15" s="1"/>
  <c r="M9" i="15"/>
  <c r="N9" i="15" s="1"/>
  <c r="L9" i="15"/>
  <c r="O8" i="15"/>
  <c r="P8" i="15" s="1"/>
  <c r="M8" i="15"/>
  <c r="N8" i="15" s="1"/>
  <c r="L8" i="15"/>
  <c r="P7" i="15"/>
  <c r="O7" i="15"/>
  <c r="N7" i="15"/>
  <c r="M7" i="15"/>
  <c r="O6" i="15"/>
  <c r="L7" i="15"/>
  <c r="L6" i="15"/>
  <c r="J123" i="15"/>
  <c r="J113" i="15"/>
  <c r="I113" i="15"/>
  <c r="H113" i="15"/>
  <c r="G113" i="15"/>
  <c r="F113" i="15"/>
  <c r="E113" i="15"/>
  <c r="D113" i="15"/>
  <c r="J82" i="15"/>
  <c r="I82" i="15"/>
  <c r="H82" i="15"/>
  <c r="G82" i="15"/>
  <c r="F82" i="15"/>
  <c r="E82" i="15"/>
  <c r="D82" i="15"/>
  <c r="J67" i="15"/>
  <c r="I67" i="15"/>
  <c r="H67" i="15"/>
  <c r="G67" i="15"/>
  <c r="F67" i="15"/>
  <c r="E67" i="15"/>
  <c r="D67" i="15"/>
  <c r="J47" i="15"/>
  <c r="I47" i="15"/>
  <c r="H47" i="15"/>
  <c r="G47" i="15"/>
  <c r="F47" i="15"/>
  <c r="E47" i="15"/>
  <c r="D47" i="15"/>
  <c r="J29" i="15"/>
  <c r="I29" i="15"/>
  <c r="H29" i="15"/>
  <c r="G29" i="15"/>
  <c r="F29" i="15"/>
  <c r="E29" i="15"/>
  <c r="D29" i="15"/>
  <c r="J16" i="15"/>
  <c r="I16" i="15"/>
  <c r="H16" i="15"/>
  <c r="G16" i="15"/>
  <c r="F16" i="15"/>
  <c r="E16" i="15"/>
  <c r="D16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P80" i="15" l="1"/>
  <c r="R56" i="11"/>
  <c r="R58" i="11"/>
  <c r="X58" i="11"/>
  <c r="AD124" i="11"/>
  <c r="AD123" i="11"/>
  <c r="AD122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1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2" i="11"/>
  <c r="AD61" i="11"/>
  <c r="AD60" i="11"/>
  <c r="AD58" i="11"/>
  <c r="AD56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8" i="11"/>
  <c r="AD37" i="11"/>
  <c r="AD35" i="11"/>
  <c r="AD34" i="11"/>
  <c r="AD33" i="11"/>
  <c r="AD32" i="11"/>
  <c r="AD31" i="11"/>
  <c r="AD30" i="11"/>
  <c r="AD29" i="11"/>
  <c r="AD28" i="11"/>
  <c r="AD27" i="11"/>
  <c r="AD26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2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2" i="11"/>
  <c r="X61" i="11"/>
  <c r="X60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5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R124" i="11"/>
  <c r="R123" i="11"/>
  <c r="R122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2" i="11"/>
  <c r="R61" i="11"/>
  <c r="R60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8" i="11"/>
  <c r="R37" i="11"/>
  <c r="R35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2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2" i="11"/>
  <c r="L61" i="11"/>
  <c r="L60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5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2" i="11"/>
  <c r="F61" i="11"/>
  <c r="F60" i="11"/>
  <c r="F58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5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D6" i="11"/>
  <c r="R6" i="11"/>
  <c r="L6" i="11"/>
  <c r="F6" i="11"/>
  <c r="N113" i="14"/>
  <c r="N82" i="14"/>
  <c r="N67" i="14"/>
  <c r="N47" i="14"/>
  <c r="N16" i="14"/>
  <c r="N7" i="14"/>
  <c r="N6" i="14"/>
  <c r="M6" i="15" l="1"/>
  <c r="P37" i="14"/>
  <c r="N37" i="14"/>
  <c r="L37" i="14"/>
  <c r="O37" i="14" s="1"/>
  <c r="P35" i="14"/>
  <c r="N35" i="14"/>
  <c r="L35" i="14"/>
  <c r="O35" i="14" s="1"/>
  <c r="P58" i="14"/>
  <c r="N58" i="14"/>
  <c r="L58" i="14"/>
  <c r="O58" i="14" s="1"/>
  <c r="P56" i="14"/>
  <c r="N56" i="14"/>
  <c r="L56" i="14"/>
  <c r="O56" i="14" s="1"/>
  <c r="P61" i="14"/>
  <c r="N61" i="14"/>
  <c r="L61" i="14"/>
  <c r="O61" i="14" s="1"/>
  <c r="P64" i="14"/>
  <c r="N64" i="14"/>
  <c r="L64" i="14"/>
  <c r="O64" i="14" s="1"/>
  <c r="L65" i="14"/>
  <c r="L66" i="14"/>
  <c r="L68" i="14"/>
  <c r="P78" i="14"/>
  <c r="N78" i="14"/>
  <c r="L78" i="14"/>
  <c r="O78" i="14" s="1"/>
  <c r="P77" i="14"/>
  <c r="N77" i="14"/>
  <c r="L77" i="14"/>
  <c r="O77" i="14" s="1"/>
  <c r="P76" i="14"/>
  <c r="N76" i="14"/>
  <c r="L76" i="14"/>
  <c r="O76" i="14" s="1"/>
  <c r="P81" i="14"/>
  <c r="N81" i="14"/>
  <c r="L81" i="14"/>
  <c r="O81" i="14" s="1"/>
  <c r="P112" i="14"/>
  <c r="N112" i="14"/>
  <c r="L112" i="14"/>
  <c r="O112" i="14" s="1"/>
  <c r="P120" i="14"/>
  <c r="N120" i="14"/>
  <c r="L120" i="14"/>
  <c r="O120" i="14" s="1"/>
  <c r="J123" i="14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J113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1" i="14"/>
  <c r="N71" i="14"/>
  <c r="L71" i="14"/>
  <c r="O71" i="14" s="1"/>
  <c r="P70" i="14"/>
  <c r="N70" i="14"/>
  <c r="L70" i="14"/>
  <c r="O70" i="14" s="1"/>
  <c r="P69" i="14"/>
  <c r="N69" i="14"/>
  <c r="L69" i="14"/>
  <c r="O69" i="14" s="1"/>
  <c r="P68" i="14"/>
  <c r="N68" i="14"/>
  <c r="O68" i="14"/>
  <c r="P67" i="14"/>
  <c r="J67" i="14"/>
  <c r="D67" i="14"/>
  <c r="L67" i="14" s="1"/>
  <c r="P66" i="14"/>
  <c r="N66" i="14"/>
  <c r="O66" i="14"/>
  <c r="P65" i="14"/>
  <c r="N65" i="14"/>
  <c r="O65" i="14"/>
  <c r="P63" i="14"/>
  <c r="N63" i="14"/>
  <c r="L63" i="14"/>
  <c r="O63" i="14" s="1"/>
  <c r="P62" i="14"/>
  <c r="N62" i="14"/>
  <c r="L62" i="14"/>
  <c r="O62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2" i="14"/>
  <c r="N42" i="14"/>
  <c r="L42" i="14"/>
  <c r="O42" i="14" s="1"/>
  <c r="P41" i="14"/>
  <c r="N41" i="14"/>
  <c r="L41" i="14"/>
  <c r="O41" i="14" s="1"/>
  <c r="P40" i="14"/>
  <c r="N40" i="14"/>
  <c r="L40" i="14"/>
  <c r="O40" i="14" s="1"/>
  <c r="P38" i="14"/>
  <c r="N38" i="14"/>
  <c r="L38" i="14"/>
  <c r="O38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6" i="14"/>
  <c r="N26" i="14"/>
  <c r="L26" i="14"/>
  <c r="O26" i="14" s="1"/>
  <c r="P23" i="14"/>
  <c r="N23" i="14"/>
  <c r="L23" i="14"/>
  <c r="O23" i="14" s="1"/>
  <c r="P22" i="14"/>
  <c r="N22" i="14"/>
  <c r="L22" i="14"/>
  <c r="O22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O16" i="14" s="1"/>
  <c r="P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J7" i="14"/>
  <c r="D7" i="14"/>
  <c r="L7" i="14" s="1"/>
  <c r="P6" i="14"/>
  <c r="A6" i="11"/>
  <c r="O29" i="14" l="1"/>
  <c r="M35" i="14"/>
  <c r="M37" i="14"/>
  <c r="M56" i="14"/>
  <c r="M58" i="14"/>
  <c r="M61" i="14"/>
  <c r="O47" i="14"/>
  <c r="M64" i="14"/>
  <c r="M76" i="14"/>
  <c r="M77" i="14"/>
  <c r="M78" i="14"/>
  <c r="O67" i="14"/>
  <c r="M81" i="14"/>
  <c r="O82" i="14"/>
  <c r="M112" i="14"/>
  <c r="O113" i="14"/>
  <c r="O6" i="14" s="1"/>
  <c r="M120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2" i="14"/>
  <c r="M23" i="14"/>
  <c r="M26" i="14"/>
  <c r="M27" i="14"/>
  <c r="M28" i="14"/>
  <c r="M30" i="14"/>
  <c r="M31" i="14"/>
  <c r="M32" i="14"/>
  <c r="M33" i="14"/>
  <c r="M34" i="14"/>
  <c r="M38" i="14"/>
  <c r="M40" i="14"/>
  <c r="M41" i="14"/>
  <c r="M42" i="14"/>
  <c r="M43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2" i="14"/>
  <c r="M63" i="14"/>
  <c r="M65" i="14"/>
  <c r="M66" i="14"/>
  <c r="M68" i="14"/>
  <c r="M69" i="14"/>
  <c r="M70" i="14"/>
  <c r="M71" i="14"/>
  <c r="M72" i="14"/>
  <c r="M73" i="14"/>
  <c r="M74" i="14"/>
  <c r="M75" i="14"/>
  <c r="M79" i="14"/>
  <c r="M80" i="14"/>
  <c r="M83" i="14"/>
  <c r="M85" i="14"/>
  <c r="M86" i="14"/>
  <c r="M87" i="14"/>
  <c r="M88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J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1" i="11"/>
  <c r="AB91" i="11"/>
  <c r="W91" i="11"/>
  <c r="V91" i="11"/>
  <c r="Q91" i="11"/>
  <c r="K91" i="11"/>
  <c r="E91" i="11"/>
  <c r="D91" i="11"/>
  <c r="AC90" i="11"/>
  <c r="AB90" i="11"/>
  <c r="W90" i="11"/>
  <c r="V90" i="11"/>
  <c r="Q90" i="11"/>
  <c r="K90" i="11"/>
  <c r="E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J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AB76" i="11"/>
  <c r="W76" i="11"/>
  <c r="V76" i="11"/>
  <c r="Q76" i="11"/>
  <c r="K76" i="11"/>
  <c r="E76" i="11"/>
  <c r="D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J68" i="11"/>
  <c r="E68" i="11"/>
  <c r="D68" i="11"/>
  <c r="AC65" i="11"/>
  <c r="AB65" i="11"/>
  <c r="W65" i="11"/>
  <c r="V65" i="11"/>
  <c r="Q65" i="11"/>
  <c r="K65" i="11"/>
  <c r="E65" i="11"/>
  <c r="D65" i="11"/>
  <c r="AB64" i="11"/>
  <c r="V64" i="11"/>
  <c r="D64" i="11"/>
  <c r="AC63" i="11"/>
  <c r="AB63" i="11"/>
  <c r="W63" i="11"/>
  <c r="V63" i="11"/>
  <c r="Q63" i="11"/>
  <c r="K63" i="11"/>
  <c r="E63" i="11"/>
  <c r="D63" i="11"/>
  <c r="AC62" i="11"/>
  <c r="AB62" i="11"/>
  <c r="W62" i="11"/>
  <c r="V62" i="11"/>
  <c r="Q62" i="11"/>
  <c r="K62" i="11"/>
  <c r="E62" i="11"/>
  <c r="D62" i="11"/>
  <c r="AB61" i="11"/>
  <c r="V61" i="11"/>
  <c r="D61" i="11"/>
  <c r="AC60" i="11"/>
  <c r="AB60" i="11"/>
  <c r="W60" i="11"/>
  <c r="V60" i="11"/>
  <c r="Q60" i="11"/>
  <c r="K60" i="11"/>
  <c r="E60" i="11"/>
  <c r="D60" i="11"/>
  <c r="AC59" i="11"/>
  <c r="W59" i="11"/>
  <c r="Q59" i="11"/>
  <c r="K59" i="11"/>
  <c r="E59" i="11"/>
  <c r="AB57" i="11"/>
  <c r="V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J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W44" i="11"/>
  <c r="Q44" i="11"/>
  <c r="K44" i="11"/>
  <c r="E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9" i="11"/>
  <c r="W39" i="11"/>
  <c r="Q39" i="11"/>
  <c r="K39" i="11"/>
  <c r="E39" i="11"/>
  <c r="AC38" i="11"/>
  <c r="AB38" i="11"/>
  <c r="W38" i="11"/>
  <c r="V38" i="11"/>
  <c r="Q38" i="11"/>
  <c r="K38" i="11"/>
  <c r="E38" i="11"/>
  <c r="D38" i="11"/>
  <c r="AB37" i="11"/>
  <c r="V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J29" i="11"/>
  <c r="E29" i="11"/>
  <c r="D29" i="11"/>
  <c r="AC28" i="11"/>
  <c r="AB28" i="11"/>
  <c r="W28" i="11"/>
  <c r="V28" i="11"/>
  <c r="Q28" i="11"/>
  <c r="K28" i="11"/>
  <c r="E28" i="11"/>
  <c r="D28" i="11"/>
  <c r="AC27" i="11"/>
  <c r="AB27" i="11"/>
  <c r="W27" i="11"/>
  <c r="V27" i="11"/>
  <c r="Q27" i="11"/>
  <c r="K27" i="11"/>
  <c r="E27" i="11"/>
  <c r="D27" i="11"/>
  <c r="AC26" i="11"/>
  <c r="AB26" i="11"/>
  <c r="W26" i="11"/>
  <c r="V26" i="11"/>
  <c r="Q26" i="11"/>
  <c r="K26" i="11"/>
  <c r="E26" i="11"/>
  <c r="D26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J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J7" i="11"/>
  <c r="E7" i="11"/>
  <c r="D7" i="11"/>
  <c r="M113" i="14" l="1"/>
  <c r="M82" i="14"/>
  <c r="M67" i="14"/>
  <c r="M47" i="14"/>
  <c r="M29" i="14"/>
  <c r="M16" i="14"/>
  <c r="M7" i="14"/>
  <c r="M6" i="14" s="1"/>
  <c r="J17" i="10"/>
  <c r="N6" i="10"/>
  <c r="J17" i="9" l="1"/>
  <c r="N6" i="9" l="1"/>
  <c r="Q6" i="11" s="1"/>
  <c r="N115" i="10"/>
  <c r="N83" i="10"/>
  <c r="N68" i="10"/>
  <c r="N48" i="10"/>
  <c r="N30" i="10"/>
  <c r="N17" i="10"/>
  <c r="N8" i="10"/>
  <c r="P6" i="11"/>
  <c r="P112" i="10" l="1"/>
  <c r="P80" i="10"/>
  <c r="L80" i="10"/>
  <c r="O80" i="10" l="1"/>
  <c r="M80" i="10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2" i="9"/>
  <c r="N91" i="9"/>
  <c r="N90" i="9"/>
  <c r="N89" i="9"/>
  <c r="N88" i="9"/>
  <c r="N87" i="9"/>
  <c r="N86" i="9"/>
  <c r="N84" i="9"/>
  <c r="N81" i="9"/>
  <c r="N80" i="9"/>
  <c r="N78" i="9"/>
  <c r="N76" i="9"/>
  <c r="N75" i="9"/>
  <c r="N74" i="9"/>
  <c r="N73" i="9"/>
  <c r="N72" i="9"/>
  <c r="N71" i="9"/>
  <c r="N70" i="9"/>
  <c r="N69" i="9"/>
  <c r="N67" i="9"/>
  <c r="N66" i="9"/>
  <c r="N64" i="9"/>
  <c r="N63" i="9"/>
  <c r="N61" i="9"/>
  <c r="N60" i="9"/>
  <c r="N56" i="9"/>
  <c r="N55" i="9"/>
  <c r="N54" i="9"/>
  <c r="N53" i="9"/>
  <c r="N52" i="9"/>
  <c r="N51" i="9"/>
  <c r="N50" i="9"/>
  <c r="N49" i="9"/>
  <c r="N47" i="9"/>
  <c r="N46" i="9"/>
  <c r="N45" i="9"/>
  <c r="N44" i="9"/>
  <c r="N43" i="9"/>
  <c r="N42" i="9"/>
  <c r="N41" i="9"/>
  <c r="N40" i="9"/>
  <c r="N39" i="9"/>
  <c r="N37" i="9"/>
  <c r="N35" i="9"/>
  <c r="N34" i="9"/>
  <c r="N33" i="9"/>
  <c r="N32" i="9"/>
  <c r="N31" i="9"/>
  <c r="N29" i="9"/>
  <c r="N28" i="9"/>
  <c r="N27" i="9"/>
  <c r="N26" i="9"/>
  <c r="N25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89" i="10"/>
  <c r="P88" i="10"/>
  <c r="P87" i="10"/>
  <c r="P86" i="10"/>
  <c r="P81" i="10"/>
  <c r="P75" i="10"/>
  <c r="P74" i="10"/>
  <c r="P73" i="10"/>
  <c r="P72" i="10"/>
  <c r="P71" i="10"/>
  <c r="P63" i="10"/>
  <c r="P62" i="10"/>
  <c r="P61" i="10"/>
  <c r="P56" i="10"/>
  <c r="P55" i="10"/>
  <c r="P54" i="10"/>
  <c r="P53" i="10"/>
  <c r="P52" i="10"/>
  <c r="P51" i="10"/>
  <c r="P50" i="10"/>
  <c r="P49" i="10"/>
  <c r="P47" i="10"/>
  <c r="P46" i="10"/>
  <c r="P42" i="10"/>
  <c r="P41" i="10"/>
  <c r="P39" i="10"/>
  <c r="P38" i="10"/>
  <c r="P37" i="10"/>
  <c r="P32" i="10"/>
  <c r="P29" i="10"/>
  <c r="P28" i="10"/>
  <c r="P27" i="10"/>
  <c r="P24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78" i="10"/>
  <c r="L77" i="10"/>
  <c r="L76" i="10"/>
  <c r="L75" i="10"/>
  <c r="L74" i="10"/>
  <c r="L73" i="10"/>
  <c r="L72" i="10"/>
  <c r="L71" i="10"/>
  <c r="L63" i="10"/>
  <c r="L62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2" i="10"/>
  <c r="L41" i="10"/>
  <c r="L39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L29" i="10"/>
  <c r="L28" i="10"/>
  <c r="L27" i="10"/>
  <c r="D17" i="10"/>
  <c r="D8" i="10"/>
  <c r="M87" i="10" l="1"/>
  <c r="M112" i="10"/>
  <c r="M89" i="10"/>
  <c r="O112" i="10"/>
  <c r="O116" i="10"/>
  <c r="O118" i="10"/>
  <c r="O120" i="10"/>
  <c r="M104" i="10"/>
  <c r="M106" i="10"/>
  <c r="M98" i="10"/>
  <c r="M100" i="10"/>
  <c r="M102" i="10"/>
  <c r="M72" i="10"/>
  <c r="M74" i="10"/>
  <c r="M61" i="10"/>
  <c r="M63" i="10"/>
  <c r="M51" i="10"/>
  <c r="M53" i="10"/>
  <c r="M55" i="10"/>
  <c r="M47" i="10"/>
  <c r="M41" i="10"/>
  <c r="M38" i="10"/>
  <c r="M27" i="10"/>
  <c r="M29" i="10"/>
  <c r="M19" i="10"/>
  <c r="M24" i="10"/>
  <c r="M9" i="10"/>
  <c r="M14" i="10"/>
  <c r="O119" i="10"/>
  <c r="O117" i="10"/>
  <c r="M116" i="10"/>
  <c r="M117" i="10"/>
  <c r="M118" i="10"/>
  <c r="M119" i="10"/>
  <c r="M120" i="10"/>
  <c r="M101" i="10"/>
  <c r="M105" i="10"/>
  <c r="O86" i="10"/>
  <c r="O87" i="10"/>
  <c r="O88" i="10"/>
  <c r="O89" i="10"/>
  <c r="O95" i="10"/>
  <c r="O98" i="10"/>
  <c r="O99" i="10"/>
  <c r="O100" i="10"/>
  <c r="O101" i="10"/>
  <c r="O102" i="10"/>
  <c r="O103" i="10"/>
  <c r="O104" i="10"/>
  <c r="O105" i="10"/>
  <c r="O106" i="10"/>
  <c r="O107" i="10"/>
  <c r="M86" i="10"/>
  <c r="M88" i="10"/>
  <c r="M95" i="10"/>
  <c r="M99" i="10"/>
  <c r="M103" i="10"/>
  <c r="M107" i="10"/>
  <c r="M73" i="10"/>
  <c r="M75" i="10"/>
  <c r="O71" i="10"/>
  <c r="O72" i="10"/>
  <c r="O73" i="10"/>
  <c r="O74" i="10"/>
  <c r="O75" i="10"/>
  <c r="O81" i="10"/>
  <c r="M71" i="10"/>
  <c r="M81" i="10"/>
  <c r="M52" i="10"/>
  <c r="M56" i="10"/>
  <c r="M62" i="10"/>
  <c r="O50" i="10"/>
  <c r="O51" i="10"/>
  <c r="O52" i="10"/>
  <c r="O53" i="10"/>
  <c r="O54" i="10"/>
  <c r="O55" i="10"/>
  <c r="O56" i="10"/>
  <c r="O61" i="10"/>
  <c r="O62" i="10"/>
  <c r="O63" i="10"/>
  <c r="M50" i="10"/>
  <c r="M54" i="10"/>
  <c r="M32" i="10"/>
  <c r="M37" i="10"/>
  <c r="M39" i="10"/>
  <c r="M42" i="10"/>
  <c r="O32" i="10"/>
  <c r="O37" i="10"/>
  <c r="O38" i="10"/>
  <c r="O39" i="10"/>
  <c r="O41" i="10"/>
  <c r="O42" i="10"/>
  <c r="O46" i="10"/>
  <c r="O47" i="10"/>
  <c r="M46" i="10"/>
  <c r="M20" i="10"/>
  <c r="O18" i="10"/>
  <c r="O19" i="10"/>
  <c r="O20" i="10"/>
  <c r="O24" i="10"/>
  <c r="O27" i="10"/>
  <c r="O28" i="10"/>
  <c r="O29" i="10"/>
  <c r="M18" i="10"/>
  <c r="M28" i="10"/>
  <c r="O9" i="10"/>
  <c r="O10" i="10"/>
  <c r="O14" i="10"/>
  <c r="M10" i="10"/>
  <c r="O7" i="10"/>
  <c r="M7" i="10"/>
  <c r="P25" i="9"/>
  <c r="L49" i="10" l="1"/>
  <c r="P57" i="10"/>
  <c r="P58" i="10"/>
  <c r="L64" i="10"/>
  <c r="P64" i="10"/>
  <c r="L65" i="10"/>
  <c r="P65" i="10"/>
  <c r="L66" i="10"/>
  <c r="P66" i="10"/>
  <c r="L67" i="10"/>
  <c r="P67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92" i="10"/>
  <c r="L92" i="10"/>
  <c r="P91" i="10"/>
  <c r="L91" i="10"/>
  <c r="P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AB6" i="11" s="1"/>
  <c r="M93" i="10" l="1"/>
  <c r="M91" i="10"/>
  <c r="O91" i="10"/>
  <c r="O93" i="10"/>
  <c r="O57" i="10"/>
  <c r="O67" i="10"/>
  <c r="O66" i="10"/>
  <c r="O65" i="10"/>
  <c r="O64" i="10"/>
  <c r="O58" i="10"/>
  <c r="O21" i="10"/>
  <c r="O11" i="10"/>
  <c r="O90" i="10"/>
  <c r="O92" i="10"/>
  <c r="M97" i="10"/>
  <c r="O97" i="10"/>
  <c r="M90" i="10"/>
  <c r="M92" i="10"/>
  <c r="O96" i="10"/>
  <c r="M96" i="10"/>
  <c r="M49" i="10"/>
  <c r="O49" i="10"/>
  <c r="M94" i="10"/>
  <c r="M84" i="10"/>
  <c r="M108" i="10"/>
  <c r="M121" i="10"/>
  <c r="M123" i="10"/>
  <c r="O84" i="10"/>
  <c r="O94" i="10"/>
  <c r="J30" i="10"/>
  <c r="O121" i="10"/>
  <c r="O123" i="10"/>
  <c r="J83" i="10"/>
  <c r="M67" i="10"/>
  <c r="M65" i="10"/>
  <c r="J48" i="10"/>
  <c r="M57" i="10"/>
  <c r="M26" i="10"/>
  <c r="O108" i="10"/>
  <c r="O26" i="10"/>
  <c r="M11" i="10"/>
  <c r="M12" i="10"/>
  <c r="M13" i="10"/>
  <c r="M15" i="10"/>
  <c r="M31" i="10"/>
  <c r="M33" i="10"/>
  <c r="M34" i="10"/>
  <c r="M35" i="10"/>
  <c r="M69" i="10"/>
  <c r="M70" i="10"/>
  <c r="M76" i="10"/>
  <c r="M77" i="10"/>
  <c r="M78" i="10"/>
  <c r="O109" i="10"/>
  <c r="O110" i="10"/>
  <c r="O111" i="10"/>
  <c r="M109" i="10"/>
  <c r="M110" i="10"/>
  <c r="M111" i="10"/>
  <c r="O69" i="10"/>
  <c r="O70" i="10"/>
  <c r="O76" i="10"/>
  <c r="O77" i="10"/>
  <c r="O78" i="10"/>
  <c r="M66" i="10"/>
  <c r="M64" i="10"/>
  <c r="M58" i="10"/>
  <c r="D6" i="10"/>
  <c r="L6" i="10" s="1"/>
  <c r="D6" i="11" s="1"/>
  <c r="O31" i="10"/>
  <c r="O33" i="10"/>
  <c r="O34" i="10"/>
  <c r="O35" i="10"/>
  <c r="O22" i="10"/>
  <c r="O23" i="10"/>
  <c r="M22" i="10"/>
  <c r="M23" i="10"/>
  <c r="M16" i="10"/>
  <c r="O12" i="10"/>
  <c r="O13" i="10"/>
  <c r="O15" i="10"/>
  <c r="O16" i="10"/>
  <c r="M21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1" i="9"/>
  <c r="L101" i="9"/>
  <c r="P100" i="9"/>
  <c r="L100" i="9"/>
  <c r="P99" i="9"/>
  <c r="L99" i="9"/>
  <c r="P98" i="9"/>
  <c r="L98" i="9"/>
  <c r="P97" i="9"/>
  <c r="L97" i="9"/>
  <c r="P96" i="9"/>
  <c r="L96" i="9"/>
  <c r="P95" i="9"/>
  <c r="L95" i="9"/>
  <c r="P94" i="9"/>
  <c r="L94" i="9"/>
  <c r="P92" i="9"/>
  <c r="L92" i="9"/>
  <c r="P91" i="9"/>
  <c r="L91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4" i="9"/>
  <c r="L74" i="9"/>
  <c r="P73" i="9"/>
  <c r="L73" i="9"/>
  <c r="P72" i="9"/>
  <c r="L72" i="9"/>
  <c r="P71" i="9"/>
  <c r="L71" i="9"/>
  <c r="P70" i="9"/>
  <c r="L70" i="9"/>
  <c r="P69" i="9"/>
  <c r="L69" i="9"/>
  <c r="P67" i="9"/>
  <c r="L67" i="9"/>
  <c r="P66" i="9"/>
  <c r="L66" i="9"/>
  <c r="P64" i="9"/>
  <c r="L64" i="9"/>
  <c r="P63" i="9"/>
  <c r="L63" i="9"/>
  <c r="P61" i="9"/>
  <c r="L61" i="9"/>
  <c r="P60" i="9"/>
  <c r="L60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3" i="9"/>
  <c r="L43" i="9"/>
  <c r="P42" i="9"/>
  <c r="L42" i="9"/>
  <c r="P41" i="9"/>
  <c r="L41" i="9"/>
  <c r="P40" i="9"/>
  <c r="L40" i="9"/>
  <c r="P39" i="9"/>
  <c r="L39" i="9"/>
  <c r="P37" i="9"/>
  <c r="L37" i="9"/>
  <c r="P35" i="9"/>
  <c r="L35" i="9"/>
  <c r="P34" i="9"/>
  <c r="L34" i="9"/>
  <c r="P33" i="9"/>
  <c r="L33" i="9"/>
  <c r="P32" i="9"/>
  <c r="L32" i="9"/>
  <c r="P31" i="9"/>
  <c r="L31" i="9"/>
  <c r="P29" i="9"/>
  <c r="L29" i="9"/>
  <c r="P28" i="9"/>
  <c r="L28" i="9"/>
  <c r="P27" i="9"/>
  <c r="L27" i="9"/>
  <c r="P26" i="9"/>
  <c r="L26" i="9"/>
  <c r="L25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O48" i="10" l="1"/>
  <c r="M24" i="9"/>
  <c r="M27" i="9"/>
  <c r="M35" i="9"/>
  <c r="M119" i="9"/>
  <c r="M123" i="9"/>
  <c r="M111" i="9"/>
  <c r="M113" i="9"/>
  <c r="M91" i="9"/>
  <c r="M95" i="9"/>
  <c r="M99" i="9"/>
  <c r="M74" i="9"/>
  <c r="M52" i="9"/>
  <c r="M31" i="9"/>
  <c r="M33" i="9"/>
  <c r="M28" i="9"/>
  <c r="M22" i="9"/>
  <c r="M9" i="9"/>
  <c r="M13" i="9"/>
  <c r="O27" i="9"/>
  <c r="M19" i="9"/>
  <c r="M120" i="9"/>
  <c r="M117" i="9"/>
  <c r="O119" i="9"/>
  <c r="O120" i="9"/>
  <c r="M121" i="9"/>
  <c r="M71" i="9"/>
  <c r="M69" i="9"/>
  <c r="O71" i="9"/>
  <c r="M72" i="9"/>
  <c r="O74" i="9"/>
  <c r="M78" i="9"/>
  <c r="M67" i="9"/>
  <c r="M60" i="9"/>
  <c r="M47" i="9"/>
  <c r="M42" i="9"/>
  <c r="M25" i="9"/>
  <c r="O25" i="9"/>
  <c r="O9" i="9"/>
  <c r="M10" i="9"/>
  <c r="O35" i="9"/>
  <c r="M115" i="10"/>
  <c r="M8" i="10"/>
  <c r="M96" i="9"/>
  <c r="M102" i="9"/>
  <c r="M112" i="9"/>
  <c r="M63" i="9"/>
  <c r="M55" i="9"/>
  <c r="M40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O91" i="9"/>
  <c r="M92" i="9"/>
  <c r="M104" i="9"/>
  <c r="M106" i="9"/>
  <c r="M108" i="9"/>
  <c r="M75" i="9"/>
  <c r="M80" i="9"/>
  <c r="M76" i="9"/>
  <c r="O78" i="9"/>
  <c r="M81" i="9"/>
  <c r="O67" i="9"/>
  <c r="M49" i="9"/>
  <c r="M53" i="9"/>
  <c r="O55" i="9"/>
  <c r="M56" i="9"/>
  <c r="M61" i="9"/>
  <c r="O63" i="9"/>
  <c r="M64" i="9"/>
  <c r="M37" i="9"/>
  <c r="O39" i="9"/>
  <c r="O40" i="9"/>
  <c r="M41" i="9"/>
  <c r="M43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M26" i="9"/>
  <c r="O28" i="9"/>
  <c r="M29" i="9"/>
  <c r="O31" i="9"/>
  <c r="M32" i="9"/>
  <c r="O33" i="9"/>
  <c r="M34" i="9"/>
  <c r="O37" i="9"/>
  <c r="O41" i="9"/>
  <c r="O42" i="9"/>
  <c r="O43" i="9"/>
  <c r="M44" i="9"/>
  <c r="O46" i="9"/>
  <c r="M50" i="9"/>
  <c r="O51" i="9"/>
  <c r="O23" i="9"/>
  <c r="O26" i="9"/>
  <c r="O29" i="9"/>
  <c r="O32" i="9"/>
  <c r="O34" i="9"/>
  <c r="O44" i="9"/>
  <c r="O54" i="9"/>
  <c r="O66" i="9"/>
  <c r="O70" i="9"/>
  <c r="O73" i="9"/>
  <c r="O87" i="9"/>
  <c r="O90" i="9"/>
  <c r="O94" i="9"/>
  <c r="O98" i="9"/>
  <c r="O101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O60" i="9"/>
  <c r="O61" i="9"/>
  <c r="O64" i="9"/>
  <c r="M66" i="9"/>
  <c r="O69" i="9"/>
  <c r="M70" i="9"/>
  <c r="O72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M98" i="9"/>
  <c r="O100" i="9"/>
  <c r="M101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M30" i="10"/>
  <c r="M17" i="10"/>
  <c r="O17" i="10"/>
  <c r="M68" i="10"/>
  <c r="O8" i="10"/>
  <c r="O83" i="10"/>
  <c r="M83" i="10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<sst xmlns="http://schemas.openxmlformats.org/spreadsheetml/2006/main" count="1102" uniqueCount="211">
  <si>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</si>
  <si>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</si>
  <si>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</si>
  <si>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</si>
  <si>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</si>
  <si>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</si>
  <si>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</si>
  <si>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</si>
  <si>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</si>
  <si>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</si>
  <si>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</si>
  <si>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</si>
  <si>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</si>
  <si>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</si>
  <si>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</si>
  <si>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</si>
  <si>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</si>
  <si>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</si>
  <si>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</si>
  <si>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</si>
  <si>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</si>
  <si>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</si>
  <si>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</si>
  <si>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</si>
  <si>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</si>
  <si>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</si>
  <si>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</si>
  <si>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</si>
  <si>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</si>
  <si>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</si>
  <si>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</si>
  <si>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</si>
  <si>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</si>
  <si>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</si>
  <si>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</si>
  <si>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</si>
  <si>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</si>
  <si>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</si>
  <si>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</si>
  <si>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</si>
  <si>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</si>
  <si>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</si>
  <si>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</si>
  <si>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</si>
  <si>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</si>
  <si>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</si>
  <si>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</si>
  <si>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</si>
  <si>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</si>
  <si>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</si>
  <si>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</si>
  <si>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</si>
  <si>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</si>
  <si>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</si>
  <si>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</si>
  <si>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</si>
  <si>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</si>
  <si>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</si>
  <si>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</si>
  <si>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</si>
  <si>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</si>
  <si>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</si>
  <si>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</si>
  <si>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</si>
  <si>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</si>
  <si>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</si>
  <si>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</si>
  <si>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</si>
  <si>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</si>
  <si>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</si>
  <si>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</si>
  <si>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</si>
  <si>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</si>
  <si>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</si>
  <si>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</si>
  <si>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</si>
  <si>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</si>
  <si>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</si>
  <si>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</si>
  <si>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</si>
  <si>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</si>
  <si>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</si>
  <si>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</si>
  <si>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</si>
  <si>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</si>
  <si>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</si>
  <si>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</si>
  <si>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</si>
  <si>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</si>
  <si>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</si>
  <si>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</si>
  <si>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</si>
  <si>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</si>
  <si>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</si>
  <si>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</si>
  <si>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</si>
  <si>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</si>
  <si>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</si>
  <si>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</si>
  <si>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</si>
  <si>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</si>
  <si>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</si>
  <si>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</si>
  <si>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</si>
  <si>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</si>
  <si>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</si>
  <si>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</si>
  <si>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</si>
  <si>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</si>
  <si>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</si>
  <si>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</si>
  <si>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</si>
  <si>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</si>
  <si>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</si>
  <si>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</si>
  <si>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</si>
  <si>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</si>
  <si>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</si>
  <si>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</si>
  <si>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</si>
  <si>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</si>
  <si>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</si>
  <si>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</si>
  <si>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</si>
  <si>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</si>
  <si>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</si>
  <si>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</si>
  <si>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</si>
  <si>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</si>
  <si>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</si>
  <si>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</si>
  <si>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</si>
  <si>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</si>
  <si>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</si>
  <si>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</si>
  <si>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</si>
  <si>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</si>
  <si>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</si>
  <si>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</si>
  <si>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</si>
  <si>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69-79</t>
  </si>
  <si>
    <t>БИОЛОГИЯ, 11 класс</t>
  </si>
  <si>
    <t>27-68</t>
  </si>
  <si>
    <t>МАОУ СШ № 158 "Грани"</t>
  </si>
  <si>
    <t xml:space="preserve">Биология 11 кл. </t>
  </si>
  <si>
    <t>Получено баллов</t>
  </si>
  <si>
    <t>Код ОУ            (по КИАСУО)</t>
  </si>
  <si>
    <t>ниже 36</t>
  </si>
  <si>
    <t>36-69</t>
  </si>
  <si>
    <t>70-79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</si>
  <si>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</si>
  <si>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</si>
  <si>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</si>
  <si>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</si>
  <si>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</si>
  <si>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</si>
  <si>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</si>
  <si>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</si>
  <si>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</si>
  <si>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СШ № 135</t>
  </si>
  <si>
    <t>МАОУ Лицей № 3</t>
  </si>
  <si>
    <t>МАОУ СШ № 53</t>
  </si>
  <si>
    <t>МАОУ СШ № 65</t>
  </si>
  <si>
    <t>МАОУ СШ № 89</t>
  </si>
  <si>
    <t>МАОУ "КУГ № 1 - Универс"</t>
  </si>
  <si>
    <t xml:space="preserve">МАОУ Школа-интернат № 1 </t>
  </si>
  <si>
    <t>МБОУ СШ № 3</t>
  </si>
  <si>
    <t>МАОУ СШ № 82</t>
  </si>
  <si>
    <t xml:space="preserve">МБОУ СШ № 133 </t>
  </si>
  <si>
    <t>МАОУ СШ № 6</t>
  </si>
  <si>
    <t>МАОУ СШ № 17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</si>
  <si>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</si>
  <si>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</si>
  <si>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</si>
  <si>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</si>
  <si>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</si>
  <si>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</si>
  <si>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</si>
  <si>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</si>
  <si>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</si>
  <si>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</si>
  <si>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</si>
  <si>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</si>
  <si>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</si>
  <si>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</si>
  <si>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</si>
  <si>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</si>
  <si>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</si>
  <si>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</si>
  <si>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</si>
  <si>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</si>
  <si>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</si>
  <si>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</si>
  <si>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</si>
  <si>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</si>
  <si>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 xml:space="preserve">Расчётное среднее значение </t>
  </si>
  <si>
    <t>МАОУ СШ № 81</t>
  </si>
  <si>
    <t>МАОУ СШ № 16</t>
  </si>
  <si>
    <t>МАОУ СШ № 50</t>
  </si>
  <si>
    <t xml:space="preserve">МБОУ СОШ № 10 </t>
  </si>
  <si>
    <t>МАОУ Лицей № 28</t>
  </si>
  <si>
    <t>МБОУ СШ № 159</t>
  </si>
  <si>
    <t>МАОУ СШ № 34</t>
  </si>
  <si>
    <t>МБОУ СОШ № 10</t>
  </si>
  <si>
    <t>МАОУ СШ № 72</t>
  </si>
  <si>
    <t>МАОУ СШ № 147</t>
  </si>
  <si>
    <t>МАОУ СШ № 129</t>
  </si>
  <si>
    <t>МАОУ СШ № 98</t>
  </si>
  <si>
    <t>МАОУ СШ № 91</t>
  </si>
  <si>
    <t>МАОУ СШ № 63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</si>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</sst>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669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0" fontId="10" fillId="0" borderId="34" xfId="8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0" fillId="0" borderId="34" xfId="11" applyNumberFormat="1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1" fillId="0" borderId="50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2" fillId="0" borderId="5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8" xfId="0" applyFont="1" applyFill="1" applyBorder="1" applyAlignment="1">
      <alignment wrapText="1"/>
    </xf>
    <xf numFmtId="0" fontId="4" fillId="3" borderId="59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2" fontId="13" fillId="0" borderId="54" xfId="10" applyNumberFormat="1" applyBorder="1"/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5" fillId="0" borderId="31" xfId="1" applyNumberFormat="1" applyFont="1" applyBorder="1" applyAlignment="1">
      <alignment horizontal="center" vertical="center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7" fillId="0" borderId="7" xfId="0" applyFont="1" applyBorder="1"/>
    <xf numFmtId="0" fontId="7" fillId="0" borderId="0" xfId="0" applyFont="1"/>
    <xf numFmtId="2" fontId="1" fillId="0" borderId="62" xfId="13" applyNumberFormat="1" applyFont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2" fontId="1" fillId="0" borderId="56" xfId="13" applyNumberFormat="1" applyFont="1" applyBorder="1" applyAlignment="1">
      <alignment horizontal="right" vertical="center"/>
    </xf>
    <xf numFmtId="0" fontId="1" fillId="0" borderId="29" xfId="1" applyFont="1" applyBorder="1" applyAlignment="1"/>
    <xf numFmtId="2" fontId="1" fillId="0" borderId="30" xfId="1" applyNumberFormat="1" applyFont="1" applyBorder="1" applyAlignment="1"/>
    <xf numFmtId="0" fontId="11" fillId="0" borderId="18" xfId="1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2" fillId="0" borderId="28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3" xfId="0" applyFont="1" applyFill="1" applyBorder="1" applyAlignment="1">
      <alignment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top"/>
    </xf>
    <xf numFmtId="0" fontId="7" fillId="10" borderId="0" xfId="1" applyFont="1" applyFill="1"/>
    <xf numFmtId="0" fontId="15" fillId="0" borderId="0" xfId="1" applyFont="1" applyAlignment="1"/>
    <xf numFmtId="0" fontId="2" fillId="0" borderId="0" xfId="1" applyFont="1" applyAlignment="1">
      <alignment horizontal="center" vertical="center"/>
    </xf>
    <xf numFmtId="0" fontId="7" fillId="5" borderId="0" xfId="1" applyFont="1" applyFill="1"/>
    <xf numFmtId="0" fontId="7" fillId="4" borderId="0" xfId="1" applyFont="1" applyFill="1"/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2" fontId="11" fillId="0" borderId="18" xfId="1" applyNumberFormat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/>
    </xf>
    <xf numFmtId="2" fontId="2" fillId="0" borderId="30" xfId="1" applyNumberFormat="1" applyFont="1" applyBorder="1" applyAlignment="1">
      <alignment horizontal="left" vertical="center" wrapText="1"/>
    </xf>
    <xf numFmtId="0" fontId="1" fillId="0" borderId="20" xfId="1" applyFont="1" applyBorder="1" applyAlignment="1"/>
    <xf numFmtId="0" fontId="1" fillId="0" borderId="7" xfId="1" applyFont="1" applyBorder="1" applyAlignment="1">
      <alignment horizontal="center"/>
    </xf>
    <xf numFmtId="0" fontId="1" fillId="0" borderId="7" xfId="1" applyFont="1" applyBorder="1" applyAlignment="1">
      <alignment wrapText="1"/>
    </xf>
    <xf numFmtId="0" fontId="1" fillId="0" borderId="7" xfId="1" applyFont="1" applyBorder="1" applyAlignment="1"/>
    <xf numFmtId="2" fontId="1" fillId="0" borderId="21" xfId="88" applyNumberFormat="1" applyFont="1" applyBorder="1" applyAlignment="1">
      <alignment horizontal="right" vertical="center" wrapText="1"/>
    </xf>
    <xf numFmtId="0" fontId="1" fillId="0" borderId="11" xfId="1" applyFont="1" applyBorder="1" applyAlignment="1">
      <alignment horizontal="center"/>
    </xf>
    <xf numFmtId="0" fontId="1" fillId="0" borderId="11" xfId="1" applyFont="1" applyBorder="1" applyAlignment="1">
      <alignment wrapText="1"/>
    </xf>
    <xf numFmtId="0" fontId="1" fillId="0" borderId="11" xfId="1" applyFont="1" applyBorder="1" applyAlignment="1"/>
    <xf numFmtId="2" fontId="1" fillId="0" borderId="26" xfId="88" applyNumberFormat="1" applyFont="1" applyBorder="1" applyAlignment="1">
      <alignment horizontal="right" vertical="center" wrapText="1"/>
    </xf>
    <xf numFmtId="0" fontId="1" fillId="0" borderId="28" xfId="1" applyFont="1" applyBorder="1" applyAlignment="1"/>
    <xf numFmtId="0" fontId="1" fillId="0" borderId="29" xfId="1" applyFont="1" applyBorder="1" applyAlignment="1">
      <alignment horizontal="center"/>
    </xf>
    <xf numFmtId="0" fontId="2" fillId="0" borderId="29" xfId="1" applyFont="1" applyBorder="1" applyAlignment="1">
      <alignment horizontal="left" wrapText="1"/>
    </xf>
    <xf numFmtId="0" fontId="2" fillId="0" borderId="29" xfId="1" applyFont="1" applyBorder="1" applyAlignment="1">
      <alignment horizontal="left"/>
    </xf>
    <xf numFmtId="2" fontId="2" fillId="0" borderId="30" xfId="1" applyNumberFormat="1" applyFont="1" applyBorder="1" applyAlignment="1">
      <alignment horizontal="left"/>
    </xf>
    <xf numFmtId="0" fontId="4" fillId="0" borderId="25" xfId="1" applyFont="1" applyBorder="1" applyAlignment="1"/>
    <xf numFmtId="2" fontId="1" fillId="0" borderId="26" xfId="1" applyNumberFormat="1" applyFont="1" applyBorder="1" applyAlignment="1"/>
    <xf numFmtId="0" fontId="4" fillId="0" borderId="20" xfId="1" applyFont="1" applyBorder="1" applyAlignment="1"/>
    <xf numFmtId="2" fontId="1" fillId="0" borderId="21" xfId="1" applyNumberFormat="1" applyFont="1" applyBorder="1" applyAlignment="1"/>
    <xf numFmtId="0" fontId="17" fillId="0" borderId="7" xfId="1" applyFont="1" applyBorder="1" applyAlignment="1">
      <alignment wrapText="1"/>
    </xf>
    <xf numFmtId="0" fontId="4" fillId="0" borderId="28" xfId="1" applyFont="1" applyBorder="1" applyAlignment="1"/>
    <xf numFmtId="0" fontId="1" fillId="0" borderId="11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>
      <alignment wrapText="1"/>
    </xf>
    <xf numFmtId="0" fontId="1" fillId="0" borderId="10" xfId="1" applyFont="1" applyBorder="1" applyAlignment="1"/>
    <xf numFmtId="2" fontId="1" fillId="0" borderId="22" xfId="1" applyNumberFormat="1" applyFont="1" applyBorder="1" applyAlignment="1"/>
    <xf numFmtId="0" fontId="4" fillId="0" borderId="13" xfId="1" applyFont="1" applyBorder="1" applyAlignment="1"/>
    <xf numFmtId="0" fontId="1" fillId="0" borderId="12" xfId="1" applyFont="1" applyBorder="1" applyAlignment="1">
      <alignment horizontal="center"/>
    </xf>
    <xf numFmtId="0" fontId="1" fillId="0" borderId="12" xfId="1" applyFont="1" applyBorder="1" applyAlignment="1">
      <alignment wrapText="1"/>
    </xf>
    <xf numFmtId="0" fontId="1" fillId="2" borderId="7" xfId="1" applyFont="1" applyFill="1" applyBorder="1" applyAlignment="1"/>
    <xf numFmtId="0" fontId="1" fillId="0" borderId="12" xfId="1" applyFont="1" applyBorder="1" applyAlignment="1"/>
    <xf numFmtId="2" fontId="1" fillId="0" borderId="24" xfId="1" applyNumberFormat="1" applyFont="1" applyBorder="1" applyAlignment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/>
    <xf numFmtId="2" fontId="1" fillId="0" borderId="19" xfId="1" applyNumberFormat="1" applyFont="1" applyBorder="1" applyAlignment="1"/>
    <xf numFmtId="0" fontId="4" fillId="0" borderId="23" xfId="1" applyFont="1" applyBorder="1" applyAlignment="1"/>
    <xf numFmtId="0" fontId="4" fillId="0" borderId="15" xfId="1" applyFont="1" applyBorder="1" applyAlignment="1"/>
    <xf numFmtId="2" fontId="18" fillId="0" borderId="11" xfId="1" applyNumberFormat="1" applyFont="1" applyBorder="1" applyAlignment="1">
      <alignment vertical="center"/>
    </xf>
    <xf numFmtId="0" fontId="2" fillId="0" borderId="0" xfId="1" applyFont="1" applyBorder="1" applyAlignment="1">
      <alignment vertical="top"/>
    </xf>
    <xf numFmtId="0" fontId="8" fillId="0" borderId="0" xfId="1"/>
    <xf numFmtId="0" fontId="7" fillId="11" borderId="0" xfId="1" applyFont="1" applyFill="1"/>
    <xf numFmtId="0" fontId="0" fillId="0" borderId="7" xfId="1" applyFont="1" applyBorder="1" applyAlignment="1">
      <alignment wrapText="1"/>
    </xf>
    <xf numFmtId="0" fontId="0" fillId="0" borderId="7" xfId="1" applyFont="1" applyBorder="1" applyAlignment="1">
      <alignment horizontal="left"/>
    </xf>
    <xf numFmtId="0" fontId="2" fillId="0" borderId="50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3" fontId="0" fillId="0" borderId="20" xfId="0" applyNumberFormat="1" applyFont="1" applyBorder="1"/>
    <xf numFmtId="3" fontId="0" fillId="0" borderId="7" xfId="0" applyNumberFormat="1" applyFont="1" applyBorder="1"/>
    <xf numFmtId="2" fontId="0" fillId="0" borderId="7" xfId="0" applyNumberFormat="1" applyFont="1" applyBorder="1"/>
    <xf numFmtId="2" fontId="0" fillId="0" borderId="21" xfId="0" applyNumberFormat="1" applyFont="1" applyBorder="1"/>
    <xf numFmtId="3" fontId="0" fillId="0" borderId="23" xfId="0" applyNumberFormat="1" applyFont="1" applyBorder="1"/>
    <xf numFmtId="3" fontId="0" fillId="0" borderId="12" xfId="0" applyNumberFormat="1" applyFont="1" applyBorder="1"/>
    <xf numFmtId="2" fontId="0" fillId="0" borderId="12" xfId="0" applyNumberFormat="1" applyFont="1" applyBorder="1"/>
    <xf numFmtId="2" fontId="0" fillId="0" borderId="24" xfId="0" applyNumberFormat="1" applyFont="1" applyBorder="1"/>
    <xf numFmtId="0" fontId="0" fillId="0" borderId="13" xfId="1" applyFont="1" applyBorder="1"/>
    <xf numFmtId="0" fontId="0" fillId="0" borderId="3" xfId="1" applyFont="1" applyBorder="1"/>
    <xf numFmtId="2" fontId="0" fillId="0" borderId="3" xfId="1" applyNumberFormat="1" applyFont="1" applyBorder="1"/>
    <xf numFmtId="2" fontId="0" fillId="0" borderId="19" xfId="1" applyNumberFormat="1" applyFont="1" applyBorder="1"/>
    <xf numFmtId="0" fontId="0" fillId="0" borderId="20" xfId="1" applyFont="1" applyBorder="1"/>
    <xf numFmtId="0" fontId="0" fillId="0" borderId="7" xfId="1" applyFont="1" applyBorder="1"/>
    <xf numFmtId="2" fontId="0" fillId="0" borderId="7" xfId="1" applyNumberFormat="1" applyFont="1" applyBorder="1"/>
    <xf numFmtId="2" fontId="0" fillId="0" borderId="21" xfId="1" applyNumberFormat="1" applyFont="1" applyBorder="1"/>
    <xf numFmtId="0" fontId="0" fillId="0" borderId="23" xfId="1" applyFont="1" applyBorder="1"/>
    <xf numFmtId="0" fontId="0" fillId="0" borderId="12" xfId="1" applyFont="1" applyBorder="1"/>
    <xf numFmtId="2" fontId="0" fillId="0" borderId="12" xfId="1" applyNumberFormat="1" applyFont="1" applyBorder="1"/>
    <xf numFmtId="2" fontId="0" fillId="0" borderId="24" xfId="1" applyNumberFormat="1" applyFont="1" applyBorder="1"/>
    <xf numFmtId="0" fontId="2" fillId="0" borderId="28" xfId="1" applyFont="1" applyBorder="1" applyAlignment="1">
      <alignment horizontal="left"/>
    </xf>
    <xf numFmtId="2" fontId="2" fillId="0" borderId="29" xfId="1" applyNumberFormat="1" applyFont="1" applyBorder="1" applyAlignment="1">
      <alignment horizontal="left"/>
    </xf>
    <xf numFmtId="0" fontId="0" fillId="0" borderId="25" xfId="1" applyFont="1" applyBorder="1"/>
    <xf numFmtId="0" fontId="0" fillId="0" borderId="11" xfId="1" applyFont="1" applyBorder="1"/>
    <xf numFmtId="2" fontId="0" fillId="0" borderId="11" xfId="1" applyNumberFormat="1" applyFont="1" applyBorder="1"/>
    <xf numFmtId="2" fontId="0" fillId="0" borderId="26" xfId="1" applyNumberFormat="1" applyFont="1" applyBorder="1"/>
    <xf numFmtId="0" fontId="0" fillId="0" borderId="15" xfId="1" applyFont="1" applyBorder="1"/>
    <xf numFmtId="0" fontId="0" fillId="0" borderId="10" xfId="1" applyFont="1" applyBorder="1"/>
    <xf numFmtId="2" fontId="0" fillId="0" borderId="10" xfId="1" applyNumberFormat="1" applyFont="1" applyBorder="1"/>
    <xf numFmtId="2" fontId="0" fillId="0" borderId="22" xfId="1" applyNumberFormat="1" applyFont="1" applyBorder="1"/>
    <xf numFmtId="2" fontId="2" fillId="0" borderId="28" xfId="0" applyNumberFormat="1" applyFont="1" applyBorder="1" applyAlignment="1">
      <alignment horizontal="left"/>
    </xf>
    <xf numFmtId="2" fontId="0" fillId="0" borderId="25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4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2" fillId="0" borderId="0" xfId="1" applyFont="1" applyAlignment="1">
      <alignment horizontal="right"/>
    </xf>
    <xf numFmtId="0" fontId="2" fillId="0" borderId="0" xfId="1" applyFont="1" applyBorder="1" applyAlignment="1">
      <alignment horizontal="right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top"/>
    </xf>
    <xf numFmtId="0" fontId="16" fillId="0" borderId="14" xfId="1" applyFont="1" applyBorder="1" applyAlignment="1">
      <alignment horizontal="center" vertical="top"/>
    </xf>
    <xf numFmtId="0" fontId="0" fillId="0" borderId="12" xfId="1" applyFont="1" applyBorder="1" applyAlignment="1">
      <alignment wrapText="1"/>
    </xf>
    <xf numFmtId="3" fontId="0" fillId="0" borderId="63" xfId="0" applyNumberForma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2" fillId="0" borderId="50" xfId="0" applyNumberFormat="1" applyFont="1" applyBorder="1" applyAlignment="1">
      <alignment horizontal="left"/>
    </xf>
    <xf numFmtId="1" fontId="0" fillId="0" borderId="67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1" fontId="2" fillId="0" borderId="50" xfId="0" applyNumberFormat="1" applyFont="1" applyBorder="1" applyAlignment="1">
      <alignment horizontal="left"/>
    </xf>
    <xf numFmtId="0" fontId="2" fillId="0" borderId="70" xfId="0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/>
    </xf>
    <xf numFmtId="0" fontId="1" fillId="0" borderId="7" xfId="1" applyFont="1" applyBorder="1" applyAlignment="1"/>
    <xf numFmtId="2" fontId="1" fillId="0" borderId="21" xfId="1" applyNumberFormat="1" applyFont="1" applyBorder="1" applyAlignment="1"/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7" applyNumberFormat="1" applyFont="1" applyBorder="1" applyAlignment="1">
      <alignment horizontal="right" vertical="center" wrapText="1"/>
    </xf>
    <xf numFmtId="0" fontId="4" fillId="0" borderId="7" xfId="127" applyNumberFormat="1" applyFont="1" applyBorder="1" applyAlignment="1">
      <alignment horizontal="right" vertical="center" wrapText="1"/>
    </xf>
    <xf numFmtId="2" fontId="4" fillId="0" borderId="21" xfId="127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7" xfId="24" applyNumberFormat="1" applyFont="1" applyBorder="1" applyAlignment="1">
      <alignment horizontal="right" vertical="center" wrapText="1"/>
    </xf>
    <xf numFmtId="2" fontId="4" fillId="0" borderId="21" xfId="24" applyNumberFormat="1" applyFont="1" applyBorder="1" applyAlignment="1">
      <alignment horizontal="right" vertical="center" wrapText="1"/>
    </xf>
    <xf numFmtId="0" fontId="4" fillId="0" borderId="33" xfId="21" applyNumberFormat="1" applyFont="1" applyBorder="1" applyAlignment="1">
      <alignment horizontal="right" vertical="center" wrapText="1"/>
    </xf>
    <xf numFmtId="0" fontId="4" fillId="0" borderId="33" xfId="127" applyNumberFormat="1" applyFont="1" applyBorder="1" applyAlignment="1">
      <alignment horizontal="right" vertical="center" wrapText="1"/>
    </xf>
    <xf numFmtId="0" fontId="4" fillId="0" borderId="11" xfId="127" applyNumberFormat="1" applyFont="1" applyBorder="1" applyAlignment="1">
      <alignment horizontal="right" vertical="center" wrapText="1"/>
    </xf>
    <xf numFmtId="2" fontId="4" fillId="0" borderId="26" xfId="127" applyNumberFormat="1" applyFont="1" applyBorder="1" applyAlignment="1">
      <alignment horizontal="right" vertical="center" wrapText="1"/>
    </xf>
    <xf numFmtId="1" fontId="0" fillId="0" borderId="63" xfId="0" applyNumberFormat="1" applyBorder="1" applyAlignment="1">
      <alignment horizontal="center"/>
    </xf>
    <xf numFmtId="1" fontId="0" fillId="0" borderId="62" xfId="0" applyNumberForma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0" fontId="1" fillId="2" borderId="7" xfId="127" applyFont="1" applyFill="1" applyBorder="1" applyAlignment="1">
      <alignment horizontal="right"/>
    </xf>
    <xf numFmtId="0" fontId="1" fillId="0" borderId="7" xfId="127" applyFont="1" applyBorder="1" applyAlignment="1">
      <alignment horizontal="right" vertical="center" wrapText="1"/>
    </xf>
    <xf numFmtId="2" fontId="1" fillId="0" borderId="21" xfId="127" applyNumberFormat="1" applyFont="1" applyBorder="1" applyAlignment="1">
      <alignment horizontal="right" vertical="center" wrapText="1"/>
    </xf>
    <xf numFmtId="0" fontId="4" fillId="0" borderId="2" xfId="21" applyNumberFormat="1" applyFont="1" applyBorder="1" applyAlignment="1">
      <alignment horizontal="right" vertical="center" wrapText="1"/>
    </xf>
    <xf numFmtId="0" fontId="4" fillId="0" borderId="2" xfId="127" applyNumberFormat="1" applyFont="1" applyBorder="1" applyAlignment="1">
      <alignment horizontal="right" vertical="center" wrapText="1"/>
    </xf>
    <xf numFmtId="0" fontId="4" fillId="0" borderId="3" xfId="127" applyNumberFormat="1" applyFont="1" applyBorder="1" applyAlignment="1">
      <alignment horizontal="right" vertical="center" wrapText="1"/>
    </xf>
    <xf numFmtId="2" fontId="4" fillId="0" borderId="19" xfId="127" applyNumberFormat="1" applyFont="1" applyBorder="1" applyAlignment="1">
      <alignment horizontal="right" vertical="center" wrapText="1"/>
    </xf>
    <xf numFmtId="0" fontId="20" fillId="0" borderId="71" xfId="127" applyFont="1" applyBorder="1" applyAlignment="1">
      <alignment horizontal="right" vertical="center" wrapText="1"/>
    </xf>
    <xf numFmtId="2" fontId="20" fillId="0" borderId="73" xfId="127" applyNumberFormat="1" applyFont="1" applyBorder="1" applyAlignment="1">
      <alignment horizontal="right" vertical="center" wrapText="1"/>
    </xf>
    <xf numFmtId="0" fontId="1" fillId="2" borderId="7" xfId="127" applyFont="1" applyFill="1" applyBorder="1" applyAlignment="1">
      <alignment horizontal="right"/>
    </xf>
    <xf numFmtId="0" fontId="1" fillId="0" borderId="7" xfId="127" applyFont="1" applyBorder="1" applyAlignment="1">
      <alignment horizontal="right" vertical="center" wrapText="1"/>
    </xf>
    <xf numFmtId="2" fontId="1" fillId="0" borderId="21" xfId="127" applyNumberFormat="1" applyFont="1" applyBorder="1" applyAlignment="1">
      <alignment horizontal="right" vertical="center" wrapText="1"/>
    </xf>
    <xf numFmtId="0" fontId="1" fillId="2" borderId="10" xfId="127" applyFont="1" applyFill="1" applyBorder="1" applyAlignment="1">
      <alignment horizontal="right"/>
    </xf>
    <xf numFmtId="0" fontId="1" fillId="0" borderId="10" xfId="127" applyFont="1" applyBorder="1" applyAlignment="1">
      <alignment horizontal="right" vertical="center" wrapText="1"/>
    </xf>
    <xf numFmtId="2" fontId="1" fillId="0" borderId="22" xfId="127" applyNumberFormat="1" applyFont="1" applyBorder="1" applyAlignment="1">
      <alignment horizontal="right" vertical="center" wrapText="1"/>
    </xf>
    <xf numFmtId="0" fontId="1" fillId="2" borderId="7" xfId="127" applyFont="1" applyFill="1" applyBorder="1" applyAlignment="1">
      <alignment horizontal="right"/>
    </xf>
    <xf numFmtId="0" fontId="1" fillId="0" borderId="7" xfId="127" applyFont="1" applyBorder="1" applyAlignment="1">
      <alignment horizontal="right" vertical="center" wrapText="1"/>
    </xf>
    <xf numFmtId="2" fontId="1" fillId="0" borderId="21" xfId="127" applyNumberFormat="1" applyFont="1" applyBorder="1" applyAlignment="1">
      <alignment horizontal="right" vertical="center" wrapText="1"/>
    </xf>
    <xf numFmtId="0" fontId="1" fillId="2" borderId="11" xfId="127" applyFont="1" applyFill="1" applyBorder="1" applyAlignment="1">
      <alignment horizontal="right"/>
    </xf>
    <xf numFmtId="0" fontId="1" fillId="0" borderId="11" xfId="127" applyFont="1" applyBorder="1" applyAlignment="1">
      <alignment horizontal="right" vertical="center" wrapText="1"/>
    </xf>
    <xf numFmtId="2" fontId="1" fillId="0" borderId="26" xfId="127" applyNumberFormat="1" applyFont="1" applyBorder="1" applyAlignment="1">
      <alignment horizontal="right" vertical="center" wrapText="1"/>
    </xf>
    <xf numFmtId="0" fontId="1" fillId="2" borderId="7" xfId="127" applyFont="1" applyFill="1" applyBorder="1" applyAlignment="1">
      <alignment horizontal="right"/>
    </xf>
    <xf numFmtId="0" fontId="1" fillId="0" borderId="7" xfId="127" applyFont="1" applyBorder="1" applyAlignment="1">
      <alignment horizontal="right" vertical="center" wrapText="1"/>
    </xf>
    <xf numFmtId="2" fontId="1" fillId="0" borderId="21" xfId="127" applyNumberFormat="1" applyFont="1" applyBorder="1" applyAlignment="1">
      <alignment horizontal="right" vertical="center" wrapText="1"/>
    </xf>
    <xf numFmtId="0" fontId="1" fillId="2" borderId="10" xfId="127" applyFont="1" applyFill="1" applyBorder="1" applyAlignment="1">
      <alignment horizontal="right"/>
    </xf>
    <xf numFmtId="0" fontId="19" fillId="0" borderId="10" xfId="127" applyFont="1" applyBorder="1" applyAlignment="1">
      <alignment horizontal="right" wrapText="1"/>
    </xf>
    <xf numFmtId="0" fontId="19" fillId="13" borderId="10" xfId="127" applyFont="1" applyFill="1" applyBorder="1" applyAlignment="1">
      <alignment horizontal="right" wrapText="1"/>
    </xf>
    <xf numFmtId="2" fontId="19" fillId="0" borderId="22" xfId="127" applyNumberFormat="1" applyFont="1" applyBorder="1" applyAlignment="1">
      <alignment horizontal="right" wrapText="1"/>
    </xf>
    <xf numFmtId="0" fontId="1" fillId="2" borderId="7" xfId="127" applyFont="1" applyFill="1" applyBorder="1" applyAlignment="1">
      <alignment horizontal="right"/>
    </xf>
    <xf numFmtId="0" fontId="1" fillId="2" borderId="3" xfId="127" applyFont="1" applyFill="1" applyBorder="1" applyAlignment="1">
      <alignment horizontal="right"/>
    </xf>
    <xf numFmtId="0" fontId="19" fillId="0" borderId="3" xfId="127" applyFont="1" applyBorder="1" applyAlignment="1">
      <alignment horizontal="right" wrapText="1"/>
    </xf>
    <xf numFmtId="2" fontId="19" fillId="0" borderId="19" xfId="127" applyNumberFormat="1" applyFont="1" applyBorder="1" applyAlignment="1">
      <alignment horizontal="right" wrapText="1"/>
    </xf>
    <xf numFmtId="0" fontId="19" fillId="0" borderId="7" xfId="127" applyFont="1" applyBorder="1" applyAlignment="1">
      <alignment horizontal="right" wrapText="1"/>
    </xf>
    <xf numFmtId="2" fontId="19" fillId="0" borderId="21" xfId="127" applyNumberFormat="1" applyFont="1" applyBorder="1" applyAlignment="1">
      <alignment horizontal="right" wrapText="1"/>
    </xf>
    <xf numFmtId="0" fontId="19" fillId="2" borderId="7" xfId="127" applyFont="1" applyFill="1" applyBorder="1" applyAlignment="1">
      <alignment horizontal="right" wrapText="1"/>
    </xf>
    <xf numFmtId="2" fontId="19" fillId="2" borderId="21" xfId="127" applyNumberFormat="1" applyFont="1" applyFill="1" applyBorder="1" applyAlignment="1">
      <alignment horizontal="right" wrapText="1"/>
    </xf>
    <xf numFmtId="0" fontId="1" fillId="2" borderId="7" xfId="127" applyFont="1" applyFill="1" applyBorder="1" applyAlignment="1">
      <alignment horizontal="right"/>
    </xf>
    <xf numFmtId="0" fontId="19" fillId="2" borderId="7" xfId="127" applyFont="1" applyFill="1" applyBorder="1" applyAlignment="1">
      <alignment horizontal="right" wrapText="1"/>
    </xf>
    <xf numFmtId="2" fontId="19" fillId="2" borderId="21" xfId="127" applyNumberFormat="1" applyFont="1" applyFill="1" applyBorder="1" applyAlignment="1">
      <alignment horizontal="right" wrapText="1"/>
    </xf>
    <xf numFmtId="0" fontId="1" fillId="2" borderId="7" xfId="127" applyFont="1" applyFill="1" applyBorder="1" applyAlignment="1">
      <alignment horizontal="right"/>
    </xf>
    <xf numFmtId="0" fontId="1" fillId="0" borderId="7" xfId="127" applyFont="1" applyBorder="1" applyAlignment="1">
      <alignment horizontal="right" vertical="center" wrapText="1"/>
    </xf>
    <xf numFmtId="2" fontId="1" fillId="0" borderId="21" xfId="127" applyNumberFormat="1" applyFont="1" applyBorder="1" applyAlignment="1">
      <alignment horizontal="right" vertical="center" wrapText="1"/>
    </xf>
    <xf numFmtId="0" fontId="1" fillId="2" borderId="10" xfId="127" applyFont="1" applyFill="1" applyBorder="1" applyAlignment="1">
      <alignment horizontal="right"/>
    </xf>
    <xf numFmtId="0" fontId="19" fillId="0" borderId="7" xfId="127" applyFont="1" applyBorder="1" applyAlignment="1">
      <alignment horizontal="right" wrapText="1"/>
    </xf>
    <xf numFmtId="2" fontId="19" fillId="0" borderId="21" xfId="127" applyNumberFormat="1" applyFont="1" applyBorder="1" applyAlignment="1">
      <alignment horizontal="right" wrapText="1"/>
    </xf>
    <xf numFmtId="0" fontId="19" fillId="2" borderId="7" xfId="127" applyFont="1" applyFill="1" applyBorder="1" applyAlignment="1">
      <alignment horizontal="right" wrapText="1"/>
    </xf>
    <xf numFmtId="2" fontId="19" fillId="2" borderId="21" xfId="127" applyNumberFormat="1" applyFont="1" applyFill="1" applyBorder="1" applyAlignment="1">
      <alignment horizontal="right" wrapText="1"/>
    </xf>
    <xf numFmtId="0" fontId="9" fillId="0" borderId="72" xfId="127" applyFont="1" applyBorder="1" applyAlignment="1">
      <alignment horizontal="right" vertical="center" wrapText="1"/>
    </xf>
    <xf numFmtId="2" fontId="9" fillId="0" borderId="74" xfId="127" applyNumberFormat="1" applyFont="1" applyBorder="1" applyAlignment="1">
      <alignment horizontal="right" vertical="center" wrapText="1"/>
    </xf>
    <xf numFmtId="0" fontId="1" fillId="2" borderId="7" xfId="127" applyFont="1" applyFill="1" applyBorder="1" applyAlignment="1">
      <alignment horizontal="right"/>
    </xf>
    <xf numFmtId="0" fontId="1" fillId="2" borderId="11" xfId="127" applyFont="1" applyFill="1" applyBorder="1" applyAlignment="1">
      <alignment horizontal="right"/>
    </xf>
    <xf numFmtId="0" fontId="1" fillId="0" borderId="11" xfId="127" applyFont="1" applyBorder="1" applyAlignment="1">
      <alignment horizontal="right" vertical="center" wrapText="1"/>
    </xf>
    <xf numFmtId="2" fontId="1" fillId="0" borderId="26" xfId="127" applyNumberFormat="1" applyFont="1" applyBorder="1" applyAlignment="1">
      <alignment horizontal="right" vertical="center" wrapText="1"/>
    </xf>
    <xf numFmtId="0" fontId="1" fillId="2" borderId="3" xfId="127" applyFont="1" applyFill="1" applyBorder="1" applyAlignment="1">
      <alignment horizontal="right"/>
    </xf>
    <xf numFmtId="0" fontId="1" fillId="2" borderId="3" xfId="127" applyFont="1" applyFill="1" applyBorder="1" applyAlignment="1">
      <alignment horizontal="right" vertical="center"/>
    </xf>
    <xf numFmtId="2" fontId="1" fillId="2" borderId="19" xfId="127" applyNumberFormat="1" applyFont="1" applyFill="1" applyBorder="1" applyAlignment="1">
      <alignment horizontal="right" vertical="center"/>
    </xf>
    <xf numFmtId="0" fontId="1" fillId="2" borderId="7" xfId="127" applyFont="1" applyFill="1" applyBorder="1" applyAlignment="1">
      <alignment horizontal="right" vertical="center"/>
    </xf>
    <xf numFmtId="2" fontId="1" fillId="2" borderId="21" xfId="127" applyNumberFormat="1" applyFont="1" applyFill="1" applyBorder="1" applyAlignment="1">
      <alignment horizontal="right" vertical="center"/>
    </xf>
    <xf numFmtId="0" fontId="1" fillId="0" borderId="7" xfId="127" applyFont="1" applyFill="1" applyBorder="1" applyAlignment="1">
      <alignment horizontal="right" vertical="center"/>
    </xf>
    <xf numFmtId="2" fontId="1" fillId="0" borderId="21" xfId="127" applyNumberFormat="1" applyFont="1" applyFill="1" applyBorder="1" applyAlignment="1">
      <alignment horizontal="right" vertical="center"/>
    </xf>
    <xf numFmtId="0" fontId="1" fillId="2" borderId="7" xfId="127" applyFont="1" applyFill="1" applyBorder="1" applyAlignment="1">
      <alignment horizontal="right"/>
    </xf>
    <xf numFmtId="0" fontId="1" fillId="2" borderId="10" xfId="127" applyFont="1" applyFill="1" applyBorder="1" applyAlignment="1">
      <alignment horizontal="right"/>
    </xf>
    <xf numFmtId="0" fontId="1" fillId="2" borderId="7" xfId="127" applyFont="1" applyFill="1" applyBorder="1" applyAlignment="1">
      <alignment horizontal="right" vertical="center"/>
    </xf>
    <xf numFmtId="2" fontId="1" fillId="2" borderId="21" xfId="127" applyNumberFormat="1" applyFont="1" applyFill="1" applyBorder="1" applyAlignment="1">
      <alignment horizontal="right" vertical="center"/>
    </xf>
    <xf numFmtId="0" fontId="19" fillId="12" borderId="34" xfId="127" applyFont="1" applyFill="1" applyBorder="1" applyAlignment="1">
      <alignment horizontal="right" vertical="center"/>
    </xf>
    <xf numFmtId="2" fontId="19" fillId="12" borderId="75" xfId="127" applyNumberFormat="1" applyFont="1" applyFill="1" applyBorder="1" applyAlignment="1">
      <alignment horizontal="right" vertical="center"/>
    </xf>
    <xf numFmtId="0" fontId="19" fillId="12" borderId="38" xfId="127" applyFont="1" applyFill="1" applyBorder="1" applyAlignment="1">
      <alignment horizontal="right" vertical="center"/>
    </xf>
    <xf numFmtId="2" fontId="19" fillId="12" borderId="76" xfId="127" applyNumberFormat="1" applyFont="1" applyFill="1" applyBorder="1" applyAlignment="1">
      <alignment horizontal="right" vertical="center"/>
    </xf>
    <xf numFmtId="0" fontId="1" fillId="2" borderId="3" xfId="127" applyFont="1" applyFill="1" applyBorder="1" applyAlignment="1">
      <alignment horizontal="right"/>
    </xf>
    <xf numFmtId="0" fontId="19" fillId="12" borderId="43" xfId="127" applyFont="1" applyFill="1" applyBorder="1" applyAlignment="1">
      <alignment horizontal="right" vertical="center"/>
    </xf>
    <xf numFmtId="2" fontId="19" fillId="12" borderId="77" xfId="127" applyNumberFormat="1" applyFont="1" applyFill="1" applyBorder="1" applyAlignment="1">
      <alignment horizontal="right" vertical="center"/>
    </xf>
    <xf numFmtId="0" fontId="1" fillId="2" borderId="7" xfId="127" applyFont="1" applyFill="1" applyBorder="1" applyAlignment="1">
      <alignment horizontal="right"/>
    </xf>
    <xf numFmtId="0" fontId="19" fillId="12" borderId="34" xfId="127" applyFont="1" applyFill="1" applyBorder="1" applyAlignment="1">
      <alignment horizontal="right" vertical="center"/>
    </xf>
    <xf numFmtId="2" fontId="19" fillId="12" borderId="75" xfId="127" applyNumberFormat="1" applyFont="1" applyFill="1" applyBorder="1" applyAlignment="1">
      <alignment horizontal="right" vertical="center"/>
    </xf>
    <xf numFmtId="0" fontId="10" fillId="12" borderId="46" xfId="127" applyFont="1" applyFill="1" applyBorder="1" applyAlignment="1">
      <alignment horizontal="right" vertical="center"/>
    </xf>
    <xf numFmtId="2" fontId="10" fillId="12" borderId="78" xfId="127" applyNumberFormat="1" applyFont="1" applyFill="1" applyBorder="1" applyAlignment="1">
      <alignment horizontal="right" vertical="center"/>
    </xf>
    <xf numFmtId="0" fontId="19" fillId="12" borderId="7" xfId="127" applyFont="1" applyFill="1" applyBorder="1" applyAlignment="1">
      <alignment horizontal="right" vertical="center"/>
    </xf>
    <xf numFmtId="2" fontId="19" fillId="12" borderId="21" xfId="127" applyNumberFormat="1" applyFont="1" applyFill="1" applyBorder="1" applyAlignment="1">
      <alignment horizontal="right" vertical="center"/>
    </xf>
    <xf numFmtId="0" fontId="1" fillId="2" borderId="7" xfId="127" applyFont="1" applyFill="1" applyBorder="1" applyAlignment="1">
      <alignment horizontal="right"/>
    </xf>
    <xf numFmtId="0" fontId="19" fillId="12" borderId="7" xfId="127" applyFont="1" applyFill="1" applyBorder="1" applyAlignment="1">
      <alignment horizontal="right" vertical="center"/>
    </xf>
    <xf numFmtId="2" fontId="19" fillId="12" borderId="21" xfId="127" applyNumberFormat="1" applyFont="1" applyFill="1" applyBorder="1" applyAlignment="1">
      <alignment horizontal="right" vertical="center"/>
    </xf>
    <xf numFmtId="0" fontId="10" fillId="12" borderId="7" xfId="127" applyFont="1" applyFill="1" applyBorder="1" applyAlignment="1">
      <alignment horizontal="right" vertical="center"/>
    </xf>
    <xf numFmtId="2" fontId="10" fillId="12" borderId="21" xfId="127" applyNumberFormat="1" applyFont="1" applyFill="1" applyBorder="1" applyAlignment="1">
      <alignment horizontal="right" vertical="center"/>
    </xf>
    <xf numFmtId="0" fontId="19" fillId="0" borderId="7" xfId="127" applyFont="1" applyBorder="1" applyAlignment="1">
      <alignment horizontal="right"/>
    </xf>
    <xf numFmtId="2" fontId="19" fillId="0" borderId="21" xfId="127" applyNumberFormat="1" applyFont="1" applyBorder="1" applyAlignment="1">
      <alignment horizontal="right"/>
    </xf>
    <xf numFmtId="0" fontId="1" fillId="0" borderId="7" xfId="127" applyFont="1" applyBorder="1" applyAlignment="1">
      <alignment horizontal="right" vertical="center"/>
    </xf>
    <xf numFmtId="0" fontId="1" fillId="0" borderId="7" xfId="127" applyFont="1" applyBorder="1" applyAlignment="1">
      <alignment horizontal="right"/>
    </xf>
    <xf numFmtId="2" fontId="1" fillId="0" borderId="21" xfId="127" applyNumberFormat="1" applyFont="1" applyBorder="1" applyAlignment="1">
      <alignment horizontal="right"/>
    </xf>
    <xf numFmtId="0" fontId="1" fillId="0" borderId="10" xfId="127" applyFont="1" applyBorder="1" applyAlignment="1">
      <alignment horizontal="right" vertical="center"/>
    </xf>
    <xf numFmtId="0" fontId="1" fillId="0" borderId="10" xfId="127" applyFont="1" applyBorder="1" applyAlignment="1">
      <alignment horizontal="right"/>
    </xf>
    <xf numFmtId="2" fontId="1" fillId="0" borderId="22" xfId="127" applyNumberFormat="1" applyFont="1" applyBorder="1" applyAlignment="1">
      <alignment horizontal="right"/>
    </xf>
    <xf numFmtId="0" fontId="4" fillId="0" borderId="12" xfId="21" applyNumberFormat="1" applyFont="1" applyBorder="1" applyAlignment="1">
      <alignment horizontal="right" vertical="center" wrapText="1"/>
    </xf>
    <xf numFmtId="0" fontId="4" fillId="0" borderId="12" xfId="127" applyNumberFormat="1" applyFont="1" applyBorder="1" applyAlignment="1">
      <alignment horizontal="right" vertical="center" wrapText="1"/>
    </xf>
    <xf numFmtId="0" fontId="4" fillId="0" borderId="7" xfId="127" applyNumberFormat="1" applyFont="1" applyBorder="1" applyAlignment="1">
      <alignment horizontal="right" vertical="center" wrapText="1"/>
    </xf>
    <xf numFmtId="2" fontId="4" fillId="0" borderId="21" xfId="127" applyNumberFormat="1" applyFont="1" applyBorder="1" applyAlignment="1">
      <alignment horizontal="right" vertical="center" wrapText="1"/>
    </xf>
    <xf numFmtId="0" fontId="4" fillId="0" borderId="7" xfId="127" applyNumberFormat="1" applyFont="1" applyBorder="1" applyAlignment="1">
      <alignment horizontal="right" vertical="center" wrapText="1"/>
    </xf>
    <xf numFmtId="2" fontId="4" fillId="0" borderId="21" xfId="127" applyNumberFormat="1" applyFont="1" applyBorder="1" applyAlignment="1">
      <alignment horizontal="right" vertical="center" wrapText="1"/>
    </xf>
    <xf numFmtId="0" fontId="4" fillId="0" borderId="7" xfId="21" applyNumberFormat="1" applyFont="1" applyBorder="1" applyAlignment="1">
      <alignment horizontal="right" vertical="center" wrapText="1"/>
    </xf>
    <xf numFmtId="0" fontId="4" fillId="0" borderId="10" xfId="21" applyNumberFormat="1" applyFont="1" applyBorder="1" applyAlignment="1">
      <alignment horizontal="right" vertical="center" wrapText="1"/>
    </xf>
    <xf numFmtId="0" fontId="4" fillId="0" borderId="10" xfId="127" applyNumberFormat="1" applyFont="1" applyBorder="1" applyAlignment="1">
      <alignment horizontal="right" vertical="center" wrapText="1"/>
    </xf>
    <xf numFmtId="2" fontId="4" fillId="0" borderId="22" xfId="127" applyNumberFormat="1" applyFont="1" applyBorder="1" applyAlignment="1">
      <alignment horizontal="right" vertical="center" wrapText="1"/>
    </xf>
    <xf numFmtId="4" fontId="2" fillId="0" borderId="50" xfId="0" applyNumberFormat="1" applyFont="1" applyBorder="1" applyAlignment="1">
      <alignment horizontal="left"/>
    </xf>
    <xf numFmtId="4" fontId="0" fillId="0" borderId="62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" fontId="0" fillId="0" borderId="50" xfId="0" applyNumberFormat="1" applyFont="1" applyBorder="1" applyAlignment="1">
      <alignment horizontal="left"/>
    </xf>
    <xf numFmtId="1" fontId="11" fillId="0" borderId="18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left"/>
    </xf>
    <xf numFmtId="3" fontId="11" fillId="0" borderId="8" xfId="0" applyNumberFormat="1" applyFont="1" applyBorder="1" applyAlignment="1">
      <alignment horizontal="center"/>
    </xf>
    <xf numFmtId="3" fontId="11" fillId="0" borderId="66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" fontId="11" fillId="0" borderId="69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11" fillId="0" borderId="28" xfId="0" applyNumberFormat="1" applyFont="1" applyBorder="1" applyAlignment="1">
      <alignment horizontal="center"/>
    </xf>
    <xf numFmtId="2" fontId="11" fillId="0" borderId="32" xfId="0" applyNumberFormat="1" applyFont="1" applyBorder="1" applyAlignment="1">
      <alignment horizontal="center"/>
    </xf>
  </cellXfs>
  <cellStyles count="129">
    <cellStyle name="Excel Built-in Normal" xfId="3"/>
    <cellStyle name="Excel Built-in Normal 1" xfId="4"/>
    <cellStyle name="Excel Built-in Normal 1 2" xfId="19"/>
    <cellStyle name="Excel Built-in Normal 1 2 2" xfId="126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7"/>
    <cellStyle name="Обычный 25" xfId="128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</cellStyles>
  <dxfs count="11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11"/>
    </tableStyle>
  </tableStyles>
  <colors>
    <mruColors>
      <color rgb="FFFFCCCC"/>
      <color rgb="FFFFFF66"/>
      <color rgb="FFCCFF99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0" customWidth="1"/>
    <col min="8" max="8" width="6.7109375" customWidth="1"/>
    <col min="9" max="9" width="6.7109375" style="200" customWidth="1"/>
    <col min="10" max="11" width="6.7109375" customWidth="1"/>
    <col min="12" max="13" width="6.7109375" style="200" customWidth="1"/>
    <col min="14" max="14" width="6.7109375" customWidth="1"/>
    <col min="15" max="15" width="6.7109375" style="200" customWidth="1"/>
    <col min="16" max="17" width="7.140625" customWidth="1"/>
    <col min="18" max="19" width="7.140625" style="200" customWidth="1"/>
    <col min="20" max="20" width="7.140625" customWidth="1"/>
    <col min="21" max="21" width="7.140625" style="200" customWidth="1"/>
    <col min="22" max="23" width="6.7109375" customWidth="1"/>
    <col min="24" max="25" width="6.7109375" style="200" customWidth="1"/>
    <col min="26" max="26" width="6.7109375" customWidth="1"/>
    <col min="27" max="27" width="6.7109375" style="200" customWidth="1"/>
    <col min="28" max="33" width="7.140625" customWidth="1"/>
  </cols>
  <sheetData>
    <row r="1" spans="1:33" ht="18" customHeight="1" x14ac:dyDescent="0.25">
      <c r="D1" s="295"/>
      <c r="E1" s="315" t="s">
        <v>133</v>
      </c>
      <c r="F1" s="171"/>
      <c r="G1" s="171"/>
      <c r="H1" s="17"/>
      <c r="I1" s="315"/>
      <c r="J1" s="17"/>
      <c r="N1" s="315"/>
      <c r="O1" s="315"/>
      <c r="Q1" s="413"/>
      <c r="R1" s="315" t="s">
        <v>135</v>
      </c>
    </row>
    <row r="2" spans="1:33" ht="18" customHeight="1" x14ac:dyDescent="0.25">
      <c r="A2" s="4"/>
      <c r="B2" s="461" t="s">
        <v>141</v>
      </c>
      <c r="C2" s="461"/>
      <c r="D2" s="283"/>
      <c r="E2" s="315" t="s">
        <v>134</v>
      </c>
      <c r="F2" s="171"/>
      <c r="G2" s="171"/>
      <c r="H2" s="17"/>
      <c r="I2" s="315"/>
      <c r="J2" s="17"/>
      <c r="N2" s="315"/>
      <c r="O2" s="315"/>
      <c r="Q2" s="359"/>
      <c r="R2" s="315" t="s">
        <v>136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64" t="s">
        <v>0</v>
      </c>
      <c r="B4" s="466" t="s">
        <v>130</v>
      </c>
      <c r="C4" s="468" t="s">
        <v>2</v>
      </c>
      <c r="D4" s="470" t="s">
        <v>124</v>
      </c>
      <c r="E4" s="471"/>
      <c r="F4" s="471"/>
      <c r="G4" s="471"/>
      <c r="H4" s="471"/>
      <c r="I4" s="472"/>
      <c r="J4" s="470" t="s">
        <v>137</v>
      </c>
      <c r="K4" s="471"/>
      <c r="L4" s="471"/>
      <c r="M4" s="471"/>
      <c r="N4" s="471"/>
      <c r="O4" s="472"/>
      <c r="P4" s="470" t="s">
        <v>138</v>
      </c>
      <c r="Q4" s="471"/>
      <c r="R4" s="471"/>
      <c r="S4" s="471"/>
      <c r="T4" s="471"/>
      <c r="U4" s="472"/>
      <c r="V4" s="470" t="s">
        <v>127</v>
      </c>
      <c r="W4" s="471"/>
      <c r="X4" s="471"/>
      <c r="Y4" s="471"/>
      <c r="Z4" s="471"/>
      <c r="AA4" s="472"/>
      <c r="AB4" s="473" t="s">
        <v>128</v>
      </c>
      <c r="AC4" s="474"/>
      <c r="AD4" s="474"/>
      <c r="AE4" s="474"/>
      <c r="AF4" s="474"/>
      <c r="AG4" s="475"/>
    </row>
    <row r="5" spans="1:33" ht="15" customHeight="1" thickBot="1" x14ac:dyDescent="0.3">
      <c r="A5" s="465"/>
      <c r="B5" s="467"/>
      <c r="C5" s="469"/>
      <c r="D5" s="254">
        <v>2020</v>
      </c>
      <c r="E5" s="172">
        <v>2021</v>
      </c>
      <c r="F5" s="172">
        <v>2022</v>
      </c>
      <c r="G5" s="255">
        <v>2023</v>
      </c>
      <c r="H5" s="509">
        <v>2024</v>
      </c>
      <c r="I5" s="633">
        <v>2025</v>
      </c>
      <c r="J5" s="254">
        <v>2020</v>
      </c>
      <c r="K5" s="172">
        <v>2021</v>
      </c>
      <c r="L5" s="172">
        <v>2022</v>
      </c>
      <c r="M5" s="255">
        <v>2023</v>
      </c>
      <c r="N5" s="509">
        <v>2024</v>
      </c>
      <c r="O5" s="633">
        <v>2025</v>
      </c>
      <c r="P5" s="254">
        <v>2020</v>
      </c>
      <c r="Q5" s="172">
        <v>2021</v>
      </c>
      <c r="R5" s="172">
        <v>2022</v>
      </c>
      <c r="S5" s="255">
        <v>2023</v>
      </c>
      <c r="T5" s="509">
        <v>2024</v>
      </c>
      <c r="U5" s="633">
        <v>2025</v>
      </c>
      <c r="V5" s="659">
        <v>2020</v>
      </c>
      <c r="W5" s="660">
        <v>2021</v>
      </c>
      <c r="X5" s="660">
        <v>2022</v>
      </c>
      <c r="Y5" s="661">
        <v>2023</v>
      </c>
      <c r="Z5" s="416">
        <v>2024</v>
      </c>
      <c r="AA5" s="662">
        <v>2025</v>
      </c>
      <c r="AB5" s="458">
        <v>2020</v>
      </c>
      <c r="AC5" s="459">
        <v>2021</v>
      </c>
      <c r="AD5" s="460">
        <v>2022</v>
      </c>
      <c r="AE5" s="459">
        <v>2023</v>
      </c>
      <c r="AF5" s="460">
        <v>2024</v>
      </c>
      <c r="AG5" s="663">
        <v>2025</v>
      </c>
    </row>
    <row r="6" spans="1:33" ht="15" customHeight="1" thickBot="1" x14ac:dyDescent="0.3">
      <c r="A6" s="29">
        <f>A15+A28+A46+A67+A82+A114+A124</f>
        <v>111</v>
      </c>
      <c r="B6" s="462" t="s">
        <v>131</v>
      </c>
      <c r="C6" s="463"/>
      <c r="D6" s="329">
        <f>'Биология-11 2020 расклад'!L6</f>
        <v>910</v>
      </c>
      <c r="E6" s="331">
        <f>'Биология-11 2021 расклад'!L6</f>
        <v>1055</v>
      </c>
      <c r="F6" s="331">
        <f>'Биология-11 2022 расклад'!L6</f>
        <v>969</v>
      </c>
      <c r="G6" s="330">
        <f>'биология-11 2023 расклад'!L6</f>
        <v>966</v>
      </c>
      <c r="H6" s="510">
        <f>'биология-11 2024 расклад'!L6</f>
        <v>890</v>
      </c>
      <c r="I6" s="646">
        <f>'биология-11 2025 расклад'!L6</f>
        <v>895</v>
      </c>
      <c r="J6" s="329">
        <f>'Биология-11 2020 расклад'!M6</f>
        <v>0</v>
      </c>
      <c r="K6" s="331">
        <f>'Биология-11 2021 расклад'!M6</f>
        <v>168.99639999999999</v>
      </c>
      <c r="L6" s="331">
        <f>'Биология-11 2022 расклад'!M6</f>
        <v>133</v>
      </c>
      <c r="M6" s="330">
        <f>'биология-11 2023 расклад'!M6</f>
        <v>151</v>
      </c>
      <c r="N6" s="501">
        <f>'биология-11 2024 расклад'!M6</f>
        <v>238</v>
      </c>
      <c r="O6" s="640">
        <f>'биология-11 2025 расклад'!M6</f>
        <v>230</v>
      </c>
      <c r="P6" s="334">
        <f>'Биология-11 2020 расклад'!N6</f>
        <v>0</v>
      </c>
      <c r="Q6" s="333">
        <f>'Биология-11 2021 расклад'!N6</f>
        <v>16.02</v>
      </c>
      <c r="R6" s="333">
        <f>'Биология-11 2022 расклад'!N6</f>
        <v>9.9116379170533815</v>
      </c>
      <c r="S6" s="332">
        <f>'биология-11 2023 расклад'!N6</f>
        <v>15.631469979296066</v>
      </c>
      <c r="T6" s="526">
        <f>'биология-11 2024 расклад'!N6</f>
        <v>26.741573033707866</v>
      </c>
      <c r="U6" s="634">
        <f>'биология-11 2025 расклад'!N6</f>
        <v>25.69832402234637</v>
      </c>
      <c r="V6" s="655">
        <f>'Биология-11 2020 расклад'!O6</f>
        <v>98.998100000000008</v>
      </c>
      <c r="W6" s="656">
        <f>'Биология-11 2021 расклад'!O6</f>
        <v>217.99619999999999</v>
      </c>
      <c r="X6" s="656">
        <f>'Биология-11 2022 расклад'!O6</f>
        <v>196</v>
      </c>
      <c r="Y6" s="657">
        <f>'биология-11 2023 расклад'!O6</f>
        <v>210</v>
      </c>
      <c r="Z6" s="658">
        <f>'биология-11 2024 расклад'!O6</f>
        <v>147</v>
      </c>
      <c r="AA6" s="653">
        <f>'биология-11 2025 расклад'!O6</f>
        <v>139</v>
      </c>
      <c r="AB6" s="667">
        <f>'Биология-11 2020 расклад'!P6</f>
        <v>10.88</v>
      </c>
      <c r="AC6" s="668">
        <f>'Биология-11 2021 расклад'!P6</f>
        <v>20.66</v>
      </c>
      <c r="AD6" s="668">
        <f>'Биология-11 2022 расклад'!P6</f>
        <v>25.183932792825971</v>
      </c>
      <c r="AE6" s="668">
        <f>'биология-11 2023 расклад'!P6</f>
        <v>21.739130434782609</v>
      </c>
      <c r="AF6" s="668">
        <f>'биология-11 2024 расклад'!P6</f>
        <v>16.516853932584269</v>
      </c>
      <c r="AG6" s="339">
        <f>'биология-11 2025 расклад'!P6</f>
        <v>15.53072625698324</v>
      </c>
    </row>
    <row r="7" spans="1:33" ht="15" customHeight="1" thickBot="1" x14ac:dyDescent="0.3">
      <c r="A7" s="32"/>
      <c r="B7" s="25"/>
      <c r="C7" s="173" t="s">
        <v>101</v>
      </c>
      <c r="D7" s="335">
        <f>'Биология-11 2020 расклад'!L8</f>
        <v>90</v>
      </c>
      <c r="E7" s="337">
        <f>'Биология-11 2021 расклад'!L8</f>
        <v>92</v>
      </c>
      <c r="F7" s="337">
        <f>'Биология-11 2022 расклад'!L7</f>
        <v>75</v>
      </c>
      <c r="G7" s="336">
        <f>'биология-11 2023 расклад'!L7</f>
        <v>72</v>
      </c>
      <c r="H7" s="504">
        <f>'биология-11 2024 расклад'!L7</f>
        <v>69</v>
      </c>
      <c r="I7" s="647">
        <f>'биология-11 2025 расклад'!L7</f>
        <v>52</v>
      </c>
      <c r="J7" s="335">
        <f>'Биология-11 2020 расклад'!M8</f>
        <v>0</v>
      </c>
      <c r="K7" s="337">
        <f>'Биология-11 2021 расклад'!M8</f>
        <v>15.000500000000001</v>
      </c>
      <c r="L7" s="337">
        <f>'Биология-11 2022 расклад'!M7</f>
        <v>14</v>
      </c>
      <c r="M7" s="336">
        <f>'биология-11 2023 расклад'!M7</f>
        <v>9</v>
      </c>
      <c r="N7" s="508">
        <f>'биология-11 2024 расклад'!M7</f>
        <v>17</v>
      </c>
      <c r="O7" s="641">
        <f>'биология-11 2025 расклад'!M7</f>
        <v>16</v>
      </c>
      <c r="P7" s="326">
        <f>'Биология-11 2020 расклад'!N8</f>
        <v>0</v>
      </c>
      <c r="Q7" s="328">
        <f>'Биология-11 2021 расклад'!N8</f>
        <v>14.3375</v>
      </c>
      <c r="R7" s="328">
        <f>'Биология-11 2022 расклад'!N7</f>
        <v>17.232142857142858</v>
      </c>
      <c r="S7" s="327">
        <f>'биология-11 2023 расклад'!N7</f>
        <v>12.5</v>
      </c>
      <c r="T7" s="628">
        <f>'биология-11 2024 расклад'!N7</f>
        <v>24.637681159420289</v>
      </c>
      <c r="U7" s="635">
        <f>'биология-11 2025 расклад'!N7</f>
        <v>30.76923076923077</v>
      </c>
      <c r="V7" s="335">
        <f>'Биология-11 2020 расклад'!O8</f>
        <v>10.0002</v>
      </c>
      <c r="W7" s="337">
        <f>'Биология-11 2021 расклад'!O8</f>
        <v>9.9981000000000009</v>
      </c>
      <c r="X7" s="337">
        <f>'Биология-11 2022 расклад'!O7</f>
        <v>8</v>
      </c>
      <c r="Y7" s="336">
        <f>'биология-11 2023 расклад'!O7</f>
        <v>20</v>
      </c>
      <c r="Z7" s="508">
        <f>'биология-11 2024 расклад'!O7</f>
        <v>7</v>
      </c>
      <c r="AA7" s="641">
        <f>'биология-11 2025 расклад'!O7</f>
        <v>11</v>
      </c>
      <c r="AB7" s="453">
        <f>'Биология-11 2020 расклад'!P8</f>
        <v>12.321249999999999</v>
      </c>
      <c r="AC7" s="348">
        <f>'Биология-11 2021 расклад'!P8</f>
        <v>11.838750000000001</v>
      </c>
      <c r="AD7" s="348">
        <f>'Биология-11 2022 расклад'!P7</f>
        <v>11.545138888888889</v>
      </c>
      <c r="AE7" s="348">
        <f>'биология-11 2023 расклад'!P7</f>
        <v>27.777777777777779</v>
      </c>
      <c r="AF7" s="348">
        <f>'биология-11 2024 расклад'!P7</f>
        <v>10.144927536231885</v>
      </c>
      <c r="AG7" s="338">
        <f>'биология-11 2025 расклад'!P7</f>
        <v>21.153846153846153</v>
      </c>
    </row>
    <row r="8" spans="1:33" s="1" customFormat="1" ht="15" customHeight="1" x14ac:dyDescent="0.25">
      <c r="A8" s="11">
        <v>1</v>
      </c>
      <c r="B8" s="47">
        <v>10002</v>
      </c>
      <c r="C8" s="180" t="s">
        <v>150</v>
      </c>
      <c r="D8" s="181">
        <f>'Биология-11 2020 расклад'!L9</f>
        <v>8</v>
      </c>
      <c r="E8" s="183">
        <f>'Биология-11 2021 расклад'!L9</f>
        <v>8</v>
      </c>
      <c r="F8" s="183">
        <f>'Биология-11 2022 расклад'!L8</f>
        <v>12</v>
      </c>
      <c r="G8" s="182">
        <f>'биология-11 2023 расклад'!L8</f>
        <v>14</v>
      </c>
      <c r="H8" s="506">
        <f>'биология-11 2024 расклад'!L8</f>
        <v>11</v>
      </c>
      <c r="I8" s="648">
        <f>'биология-11 2025 расклад'!L8</f>
        <v>4</v>
      </c>
      <c r="J8" s="181"/>
      <c r="K8" s="183">
        <f>'Биология-11 2021 расклад'!M9</f>
        <v>1</v>
      </c>
      <c r="L8" s="183">
        <f>'Биология-11 2022 расклад'!M8</f>
        <v>1</v>
      </c>
      <c r="M8" s="182">
        <f>'биология-11 2023 расклад'!M8</f>
        <v>1</v>
      </c>
      <c r="N8" s="525">
        <f>'биология-11 2024 расклад'!M8</f>
        <v>0</v>
      </c>
      <c r="O8" s="642">
        <f>'биология-11 2025 расклад'!M8</f>
        <v>0</v>
      </c>
      <c r="P8" s="322"/>
      <c r="Q8" s="185">
        <f>'Биология-11 2021 расклад'!N9</f>
        <v>12.5</v>
      </c>
      <c r="R8" s="185">
        <f>'Биология-11 2022 расклад'!N8</f>
        <v>8.3333333333333339</v>
      </c>
      <c r="S8" s="184">
        <f>'биология-11 2023 расклад'!N8</f>
        <v>7.1428571428571432</v>
      </c>
      <c r="T8" s="629">
        <f>'биология-11 2024 расклад'!N8</f>
        <v>0</v>
      </c>
      <c r="U8" s="636">
        <f>'биология-11 2025 расклад'!N8</f>
        <v>0</v>
      </c>
      <c r="V8" s="181">
        <f>'Биология-11 2020 расклад'!O9</f>
        <v>1</v>
      </c>
      <c r="W8" s="183">
        <f>'Биология-11 2021 расклад'!O9</f>
        <v>1</v>
      </c>
      <c r="X8" s="183">
        <f>'Биология-11 2022 расклад'!O8</f>
        <v>3</v>
      </c>
      <c r="Y8" s="176">
        <f>'биология-11 2023 расклад'!O8</f>
        <v>6</v>
      </c>
      <c r="Z8" s="505">
        <f>'биология-11 2024 расклад'!O8</f>
        <v>1</v>
      </c>
      <c r="AA8" s="644">
        <f>'биология-11 2025 расклад'!O8</f>
        <v>0</v>
      </c>
      <c r="AB8" s="454">
        <f>'Биология-11 2020 расклад'!P9</f>
        <v>12.5</v>
      </c>
      <c r="AC8" s="349">
        <f>'Биология-11 2021 расклад'!P9</f>
        <v>12.5</v>
      </c>
      <c r="AD8" s="349">
        <f>'Биология-11 2022 расклад'!P8</f>
        <v>25</v>
      </c>
      <c r="AE8" s="349">
        <f>'биология-11 2023 расклад'!P8</f>
        <v>42.857142857142854</v>
      </c>
      <c r="AF8" s="349">
        <f>'биология-11 2024 расклад'!P8</f>
        <v>9.0909090909090917</v>
      </c>
      <c r="AG8" s="344">
        <f>'биология-11 2025 расклад'!P8</f>
        <v>0</v>
      </c>
    </row>
    <row r="9" spans="1:33" s="1" customFormat="1" ht="15" customHeight="1" x14ac:dyDescent="0.25">
      <c r="A9" s="11">
        <v>2</v>
      </c>
      <c r="B9" s="47">
        <v>10090</v>
      </c>
      <c r="C9" s="180" t="s">
        <v>151</v>
      </c>
      <c r="D9" s="181">
        <f>'Биология-11 2020 расклад'!L10</f>
        <v>19</v>
      </c>
      <c r="E9" s="183">
        <f>'Биология-11 2021 расклад'!L10</f>
        <v>21</v>
      </c>
      <c r="F9" s="183">
        <f>'Биология-11 2022 расклад'!L9</f>
        <v>16</v>
      </c>
      <c r="G9" s="182">
        <f>'биология-11 2023 расклад'!L9</f>
        <v>18</v>
      </c>
      <c r="H9" s="506">
        <f>'биология-11 2024 расклад'!L9</f>
        <v>14</v>
      </c>
      <c r="I9" s="648">
        <f>'биология-11 2025 расклад'!L9</f>
        <v>11</v>
      </c>
      <c r="J9" s="181"/>
      <c r="K9" s="183">
        <f>'Биология-11 2021 расклад'!M10</f>
        <v>5.0001000000000007</v>
      </c>
      <c r="L9" s="183">
        <f>'Биология-11 2022 расклад'!M9</f>
        <v>2</v>
      </c>
      <c r="M9" s="182">
        <f>'биология-11 2023 расклад'!M9</f>
        <v>1</v>
      </c>
      <c r="N9" s="525">
        <f>'биология-11 2024 расклад'!M9</f>
        <v>3</v>
      </c>
      <c r="O9" s="642">
        <f>'биология-11 2025 расклад'!M9</f>
        <v>0</v>
      </c>
      <c r="P9" s="322"/>
      <c r="Q9" s="185">
        <f>'Биология-11 2021 расклад'!N10</f>
        <v>23.810000000000002</v>
      </c>
      <c r="R9" s="185">
        <f>'Биология-11 2022 расклад'!N9</f>
        <v>12.5</v>
      </c>
      <c r="S9" s="184">
        <f>'биология-11 2023 расклад'!N9</f>
        <v>5.5555555555555554</v>
      </c>
      <c r="T9" s="629">
        <f>'биология-11 2024 расклад'!N9</f>
        <v>21.428571428571427</v>
      </c>
      <c r="U9" s="636">
        <f>'биология-11 2025 расклад'!N9</f>
        <v>0</v>
      </c>
      <c r="V9" s="181">
        <f>'Биология-11 2020 расклад'!O10</f>
        <v>0.99939999999999996</v>
      </c>
      <c r="W9" s="183">
        <f>'Биология-11 2021 расклад'!O10</f>
        <v>1.9991999999999999</v>
      </c>
      <c r="X9" s="183">
        <f>'Биология-11 2022 расклад'!O9</f>
        <v>1</v>
      </c>
      <c r="Y9" s="182">
        <f>'биология-11 2023 расклад'!O9</f>
        <v>2</v>
      </c>
      <c r="Z9" s="525">
        <f>'биология-11 2024 расклад'!O9</f>
        <v>2</v>
      </c>
      <c r="AA9" s="642">
        <f>'биология-11 2025 расклад'!O9</f>
        <v>2</v>
      </c>
      <c r="AB9" s="455">
        <f>'Биология-11 2020 расклад'!P10</f>
        <v>5.26</v>
      </c>
      <c r="AC9" s="350">
        <f>'Биология-11 2021 расклад'!P10</f>
        <v>9.52</v>
      </c>
      <c r="AD9" s="350">
        <f>'Биология-11 2022 расклад'!P9</f>
        <v>6.25</v>
      </c>
      <c r="AE9" s="350">
        <f>'биология-11 2023 расклад'!P9</f>
        <v>11.111111111111111</v>
      </c>
      <c r="AF9" s="350">
        <f>'биология-11 2024 расклад'!P9</f>
        <v>14.285714285714286</v>
      </c>
      <c r="AG9" s="345">
        <f>'биология-11 2025 расклад'!P9</f>
        <v>18.181818181818183</v>
      </c>
    </row>
    <row r="10" spans="1:33" s="1" customFormat="1" ht="15" customHeight="1" x14ac:dyDescent="0.25">
      <c r="A10" s="11">
        <v>3</v>
      </c>
      <c r="B10" s="49">
        <v>10004</v>
      </c>
      <c r="C10" s="186" t="s">
        <v>152</v>
      </c>
      <c r="D10" s="181">
        <f>'Биология-11 2020 расклад'!L11</f>
        <v>15</v>
      </c>
      <c r="E10" s="183">
        <f>'Биология-11 2021 расклад'!L11</f>
        <v>13</v>
      </c>
      <c r="F10" s="183">
        <f>'Биология-11 2022 расклад'!L10</f>
        <v>14</v>
      </c>
      <c r="G10" s="182">
        <f>'биология-11 2023 расклад'!L10</f>
        <v>9</v>
      </c>
      <c r="H10" s="506">
        <f>'биология-11 2024 расклад'!L10</f>
        <v>21</v>
      </c>
      <c r="I10" s="648">
        <f>'биология-11 2025 расклад'!L10</f>
        <v>12</v>
      </c>
      <c r="J10" s="181"/>
      <c r="K10" s="183">
        <f>'Биология-11 2021 расклад'!M11</f>
        <v>4.0000999999999998</v>
      </c>
      <c r="L10" s="183">
        <f>'Биология-11 2022 расклад'!M10</f>
        <v>6</v>
      </c>
      <c r="M10" s="182">
        <f>'биология-11 2023 расклад'!M10</f>
        <v>4</v>
      </c>
      <c r="N10" s="525">
        <f>'биология-11 2024 расклад'!M10</f>
        <v>11</v>
      </c>
      <c r="O10" s="642">
        <f>'биология-11 2025 расклад'!M10</f>
        <v>7</v>
      </c>
      <c r="P10" s="322"/>
      <c r="Q10" s="185">
        <f>'Биология-11 2021 расклад'!N11</f>
        <v>30.77</v>
      </c>
      <c r="R10" s="185">
        <f>'Биология-11 2022 расклад'!N10</f>
        <v>42.857142857142854</v>
      </c>
      <c r="S10" s="184">
        <f>'биология-11 2023 расклад'!N10</f>
        <v>44.444444444444443</v>
      </c>
      <c r="T10" s="629">
        <f>'биология-11 2024 расклад'!N10</f>
        <v>52.38095238095238</v>
      </c>
      <c r="U10" s="636">
        <f>'биология-11 2025 расклад'!N10</f>
        <v>58.333333333333336</v>
      </c>
      <c r="V10" s="181">
        <f>'Биология-11 2020 расклад'!O11</f>
        <v>1.0004999999999999</v>
      </c>
      <c r="W10" s="183">
        <f>'Биология-11 2021 расклад'!O11</f>
        <v>0.99970000000000003</v>
      </c>
      <c r="X10" s="183">
        <f>'Биология-11 2022 расклад'!O10</f>
        <v>0</v>
      </c>
      <c r="Y10" s="182">
        <f>'биология-11 2023 расклад'!O10</f>
        <v>1</v>
      </c>
      <c r="Z10" s="525">
        <f>'биология-11 2024 расклад'!O10</f>
        <v>0</v>
      </c>
      <c r="AA10" s="642">
        <f>'биология-11 2025 расклад'!O10</f>
        <v>1</v>
      </c>
      <c r="AB10" s="455">
        <f>'Биология-11 2020 расклад'!P11</f>
        <v>6.67</v>
      </c>
      <c r="AC10" s="350">
        <f>'Биология-11 2021 расклад'!P11</f>
        <v>7.69</v>
      </c>
      <c r="AD10" s="350">
        <f>'Биология-11 2022 расклад'!P10</f>
        <v>0</v>
      </c>
      <c r="AE10" s="350">
        <f>'биология-11 2023 расклад'!P10</f>
        <v>11.111111111111111</v>
      </c>
      <c r="AF10" s="350">
        <f>'биология-11 2024 расклад'!P10</f>
        <v>0</v>
      </c>
      <c r="AG10" s="345">
        <f>'биология-11 2025 расклад'!P10</f>
        <v>8.3333333333333339</v>
      </c>
    </row>
    <row r="11" spans="1:33" s="1" customFormat="1" ht="14.25" customHeight="1" x14ac:dyDescent="0.25">
      <c r="A11" s="11">
        <v>4</v>
      </c>
      <c r="B11" s="47">
        <v>10001</v>
      </c>
      <c r="C11" s="180" t="s">
        <v>200</v>
      </c>
      <c r="D11" s="181">
        <f>'Биология-11 2020 расклад'!L12</f>
        <v>12</v>
      </c>
      <c r="E11" s="183">
        <f>'Биология-11 2021 расклад'!L12</f>
        <v>9</v>
      </c>
      <c r="F11" s="183">
        <f>'Биология-11 2022 расклад'!L11</f>
        <v>8</v>
      </c>
      <c r="G11" s="182">
        <f>'биология-11 2023 расклад'!L11</f>
        <v>12</v>
      </c>
      <c r="H11" s="506">
        <f>'биология-11 2024 расклад'!L11</f>
        <v>4</v>
      </c>
      <c r="I11" s="648">
        <f>'биология-11 2025 расклад'!L11</f>
        <v>4</v>
      </c>
      <c r="J11" s="181"/>
      <c r="K11" s="183">
        <f>'Биология-11 2021 расклад'!M12</f>
        <v>1.9997999999999998</v>
      </c>
      <c r="L11" s="183">
        <f>'Биология-11 2022 расклад'!M11</f>
        <v>3</v>
      </c>
      <c r="M11" s="182">
        <f>'биология-11 2023 расклад'!M11</f>
        <v>2</v>
      </c>
      <c r="N11" s="525">
        <f>'биология-11 2024 расклад'!M11</f>
        <v>0</v>
      </c>
      <c r="O11" s="642">
        <f>'биология-11 2025 расклад'!M11</f>
        <v>1</v>
      </c>
      <c r="P11" s="322"/>
      <c r="Q11" s="185">
        <f>'Биология-11 2021 расклад'!N12</f>
        <v>22.22</v>
      </c>
      <c r="R11" s="185">
        <f>'Биология-11 2022 расклад'!N11</f>
        <v>37.5</v>
      </c>
      <c r="S11" s="184">
        <f>'биология-11 2023 расклад'!N11</f>
        <v>16.666666666666668</v>
      </c>
      <c r="T11" s="629">
        <f>'биология-11 2024 расклад'!N11</f>
        <v>0</v>
      </c>
      <c r="U11" s="636">
        <f>'биология-11 2025 расклад'!N11</f>
        <v>25</v>
      </c>
      <c r="V11" s="181">
        <f>'Биология-11 2020 расклад'!O12</f>
        <v>3</v>
      </c>
      <c r="W11" s="183">
        <f>'Биология-11 2021 расклад'!O12</f>
        <v>0</v>
      </c>
      <c r="X11" s="183">
        <f>'Биология-11 2022 расклад'!O11</f>
        <v>0</v>
      </c>
      <c r="Y11" s="182">
        <f>'биология-11 2023 расклад'!O11</f>
        <v>4</v>
      </c>
      <c r="Z11" s="525">
        <f>'биология-11 2024 расклад'!O11</f>
        <v>0</v>
      </c>
      <c r="AA11" s="642">
        <f>'биология-11 2025 расклад'!O11</f>
        <v>0</v>
      </c>
      <c r="AB11" s="455">
        <f>'Биология-11 2020 расклад'!P12</f>
        <v>25</v>
      </c>
      <c r="AC11" s="350">
        <f>'Биология-11 2021 расклад'!P12</f>
        <v>0</v>
      </c>
      <c r="AD11" s="350">
        <f>'Биология-11 2022 расклад'!P11</f>
        <v>0</v>
      </c>
      <c r="AE11" s="350">
        <f>'биология-11 2023 расклад'!P11</f>
        <v>33.333333333333336</v>
      </c>
      <c r="AF11" s="350">
        <f>'биология-11 2024 расклад'!P11</f>
        <v>0</v>
      </c>
      <c r="AG11" s="345">
        <f>'биология-11 2025 расклад'!P11</f>
        <v>0</v>
      </c>
    </row>
    <row r="12" spans="1:33" s="1" customFormat="1" ht="15" customHeight="1" x14ac:dyDescent="0.25">
      <c r="A12" s="11">
        <v>5</v>
      </c>
      <c r="B12" s="47">
        <v>10120</v>
      </c>
      <c r="C12" s="180" t="s">
        <v>153</v>
      </c>
      <c r="D12" s="181">
        <f>'Биология-11 2020 расклад'!L13</f>
        <v>6</v>
      </c>
      <c r="E12" s="183">
        <f>'Биология-11 2021 расклад'!L13</f>
        <v>9</v>
      </c>
      <c r="F12" s="183">
        <f>'Биология-11 2022 расклад'!L12</f>
        <v>6</v>
      </c>
      <c r="G12" s="182">
        <f>'биология-11 2023 расклад'!L12</f>
        <v>5</v>
      </c>
      <c r="H12" s="506">
        <f>'биология-11 2024 расклад'!L12</f>
        <v>2</v>
      </c>
      <c r="I12" s="648">
        <f>'биология-11 2025 расклад'!L12</f>
        <v>5</v>
      </c>
      <c r="J12" s="181"/>
      <c r="K12" s="183">
        <f>'Биология-11 2021 расклад'!M13</f>
        <v>0.9998999999999999</v>
      </c>
      <c r="L12" s="183">
        <f>'Биология-11 2022 расклад'!M12</f>
        <v>1</v>
      </c>
      <c r="M12" s="182">
        <f>'биология-11 2023 расклад'!M12</f>
        <v>0</v>
      </c>
      <c r="N12" s="525">
        <f>'биология-11 2024 расклад'!M12</f>
        <v>0</v>
      </c>
      <c r="O12" s="642">
        <f>'биология-11 2025 расклад'!M12</f>
        <v>4</v>
      </c>
      <c r="P12" s="322"/>
      <c r="Q12" s="185">
        <f>'Биология-11 2021 расклад'!N13</f>
        <v>11.11</v>
      </c>
      <c r="R12" s="185">
        <f>'Биология-11 2022 расклад'!N12</f>
        <v>16.666666666666668</v>
      </c>
      <c r="S12" s="184">
        <f>'биология-11 2023 расклад'!N12</f>
        <v>0</v>
      </c>
      <c r="T12" s="629">
        <f>'биология-11 2024 расклад'!N12</f>
        <v>0</v>
      </c>
      <c r="U12" s="636">
        <f>'биология-11 2025 расклад'!N12</f>
        <v>80</v>
      </c>
      <c r="V12" s="181">
        <f>'Биология-11 2020 расклад'!O13</f>
        <v>1.0002000000000002</v>
      </c>
      <c r="W12" s="183">
        <f>'Биология-11 2021 расклад'!O13</f>
        <v>0.9998999999999999</v>
      </c>
      <c r="X12" s="183">
        <f>'Биология-11 2022 расклад'!O12</f>
        <v>3</v>
      </c>
      <c r="Y12" s="182">
        <f>'биология-11 2023 расклад'!O12</f>
        <v>1</v>
      </c>
      <c r="Z12" s="525">
        <f>'биология-11 2024 расклад'!O12</f>
        <v>1</v>
      </c>
      <c r="AA12" s="642">
        <f>'биология-11 2025 расклад'!O12</f>
        <v>5</v>
      </c>
      <c r="AB12" s="455">
        <f>'Биология-11 2020 расклад'!P13</f>
        <v>16.670000000000002</v>
      </c>
      <c r="AC12" s="350">
        <f>'Биология-11 2021 расклад'!P13</f>
        <v>11.11</v>
      </c>
      <c r="AD12" s="350">
        <f>'Биология-11 2022 расклад'!P12</f>
        <v>50</v>
      </c>
      <c r="AE12" s="350">
        <f>'биология-11 2023 расклад'!P12</f>
        <v>20</v>
      </c>
      <c r="AF12" s="350">
        <f>'биология-11 2024 расклад'!P12</f>
        <v>50</v>
      </c>
      <c r="AG12" s="345">
        <f>'биология-11 2025 расклад'!P12</f>
        <v>100</v>
      </c>
    </row>
    <row r="13" spans="1:33" s="1" customFormat="1" ht="15" customHeight="1" x14ac:dyDescent="0.25">
      <c r="A13" s="11">
        <v>6</v>
      </c>
      <c r="B13" s="47">
        <v>10190</v>
      </c>
      <c r="C13" s="180" t="s">
        <v>154</v>
      </c>
      <c r="D13" s="181">
        <f>'Биология-11 2020 расклад'!L14</f>
        <v>11</v>
      </c>
      <c r="E13" s="183">
        <f>'Биология-11 2021 расклад'!L14</f>
        <v>7</v>
      </c>
      <c r="F13" s="183">
        <f>'Биология-11 2022 расклад'!L13</f>
        <v>9</v>
      </c>
      <c r="G13" s="182">
        <f>'биология-11 2023 расклад'!L13</f>
        <v>5</v>
      </c>
      <c r="H13" s="506">
        <f>'биология-11 2024 расклад'!L13</f>
        <v>2</v>
      </c>
      <c r="I13" s="648">
        <f>'биология-11 2025 расклад'!L13</f>
        <v>8</v>
      </c>
      <c r="J13" s="181"/>
      <c r="K13" s="183">
        <f>'Биология-11 2021 расклад'!M14</f>
        <v>0</v>
      </c>
      <c r="L13" s="183">
        <f>'Биология-11 2022 расклад'!M13</f>
        <v>0</v>
      </c>
      <c r="M13" s="182">
        <f>'биология-11 2023 расклад'!M13</f>
        <v>0</v>
      </c>
      <c r="N13" s="525">
        <f>'биология-11 2024 расклад'!M13</f>
        <v>0</v>
      </c>
      <c r="O13" s="642">
        <f>'биология-11 2025 расклад'!M13</f>
        <v>0</v>
      </c>
      <c r="P13" s="322"/>
      <c r="Q13" s="185">
        <f>'Биология-11 2021 расклад'!N14</f>
        <v>0</v>
      </c>
      <c r="R13" s="185">
        <f>'Биология-11 2022 расклад'!N13</f>
        <v>0</v>
      </c>
      <c r="S13" s="184">
        <f>'биология-11 2023 расклад'!N13</f>
        <v>0</v>
      </c>
      <c r="T13" s="629">
        <f>'биология-11 2024 расклад'!N13</f>
        <v>0</v>
      </c>
      <c r="U13" s="636">
        <f>'биология-11 2025 расклад'!N13</f>
        <v>0</v>
      </c>
      <c r="V13" s="181">
        <f>'Биология-11 2020 расклад'!O14</f>
        <v>1.9997999999999998</v>
      </c>
      <c r="W13" s="183">
        <f>'Биология-11 2021 расклад'!O14</f>
        <v>1.9999</v>
      </c>
      <c r="X13" s="183">
        <f>'Биология-11 2022 расклад'!O13</f>
        <v>1</v>
      </c>
      <c r="Y13" s="182">
        <f>'биология-11 2023 расклад'!O13</f>
        <v>3</v>
      </c>
      <c r="Z13" s="525">
        <f>'биология-11 2024 расклад'!O13</f>
        <v>1</v>
      </c>
      <c r="AA13" s="642">
        <f>'биология-11 2025 расклад'!O13</f>
        <v>1</v>
      </c>
      <c r="AB13" s="455">
        <f>'Биология-11 2020 расклад'!P14</f>
        <v>18.18</v>
      </c>
      <c r="AC13" s="350">
        <f>'Биология-11 2021 расклад'!P14</f>
        <v>28.57</v>
      </c>
      <c r="AD13" s="350">
        <f>'Биология-11 2022 расклад'!P13</f>
        <v>11.111111111111111</v>
      </c>
      <c r="AE13" s="350">
        <f>'биология-11 2023 расклад'!P13</f>
        <v>60</v>
      </c>
      <c r="AF13" s="350">
        <f>'биология-11 2024 расклад'!P13</f>
        <v>50</v>
      </c>
      <c r="AG13" s="345">
        <f>'биология-11 2025 расклад'!P13</f>
        <v>12.5</v>
      </c>
    </row>
    <row r="14" spans="1:33" s="1" customFormat="1" ht="15" customHeight="1" x14ac:dyDescent="0.25">
      <c r="A14" s="11">
        <v>7</v>
      </c>
      <c r="B14" s="47">
        <v>10320</v>
      </c>
      <c r="C14" s="180" t="s">
        <v>10</v>
      </c>
      <c r="D14" s="181">
        <f>'Биология-11 2020 расклад'!L15</f>
        <v>7</v>
      </c>
      <c r="E14" s="183">
        <f>'Биология-11 2021 расклад'!L15</f>
        <v>14</v>
      </c>
      <c r="F14" s="183">
        <f>'Биология-11 2022 расклад'!L14</f>
        <v>5</v>
      </c>
      <c r="G14" s="182">
        <f>'биология-11 2023 расклад'!L14</f>
        <v>9</v>
      </c>
      <c r="H14" s="506">
        <f>'биология-11 2024 расклад'!L14</f>
        <v>9</v>
      </c>
      <c r="I14" s="648">
        <f>'биология-11 2025 расклад'!L14</f>
        <v>6</v>
      </c>
      <c r="J14" s="181"/>
      <c r="K14" s="183">
        <f>'Биология-11 2021 расклад'!M15</f>
        <v>2.0005999999999999</v>
      </c>
      <c r="L14" s="183">
        <f>'Биология-11 2022 расклад'!M14</f>
        <v>1</v>
      </c>
      <c r="M14" s="182">
        <f>'биология-11 2023 расклад'!M14</f>
        <v>1</v>
      </c>
      <c r="N14" s="525">
        <f>'биология-11 2024 расклад'!M14</f>
        <v>3</v>
      </c>
      <c r="O14" s="642">
        <f>'биология-11 2025 расклад'!M14</f>
        <v>2</v>
      </c>
      <c r="P14" s="322"/>
      <c r="Q14" s="185">
        <f>'Биология-11 2021 расклад'!N15</f>
        <v>14.29</v>
      </c>
      <c r="R14" s="185">
        <f>'Биология-11 2022 расклад'!N14</f>
        <v>20</v>
      </c>
      <c r="S14" s="184">
        <f>'биология-11 2023 расклад'!N14</f>
        <v>11.111111111111111</v>
      </c>
      <c r="T14" s="629">
        <f>'биология-11 2024 расклад'!N14</f>
        <v>33.333333333333336</v>
      </c>
      <c r="U14" s="636">
        <f>'биология-11 2025 расклад'!N14</f>
        <v>33.333333333333336</v>
      </c>
      <c r="V14" s="181">
        <f>'Биология-11 2020 расклад'!O15</f>
        <v>1.0003</v>
      </c>
      <c r="W14" s="183">
        <f>'Биология-11 2021 расклад'!O15</f>
        <v>0.99959999999999993</v>
      </c>
      <c r="X14" s="183">
        <f>'Биология-11 2022 расклад'!O14</f>
        <v>0</v>
      </c>
      <c r="Y14" s="182">
        <f>'биология-11 2023 расклад'!O14</f>
        <v>3</v>
      </c>
      <c r="Z14" s="525">
        <f>'биология-11 2024 расклад'!O14</f>
        <v>1</v>
      </c>
      <c r="AA14" s="642">
        <f>'биология-11 2025 расклад'!O14</f>
        <v>0</v>
      </c>
      <c r="AB14" s="455">
        <f>'Биология-11 2020 расклад'!P15</f>
        <v>14.29</v>
      </c>
      <c r="AC14" s="350">
        <f>'Биология-11 2021 расклад'!P15</f>
        <v>7.14</v>
      </c>
      <c r="AD14" s="350">
        <f>'Биология-11 2022 расклад'!P14</f>
        <v>0</v>
      </c>
      <c r="AE14" s="350">
        <f>'биология-11 2023 расклад'!P14</f>
        <v>33.333333333333336</v>
      </c>
      <c r="AF14" s="350">
        <f>'биология-11 2024 расклад'!P14</f>
        <v>11.111111111111111</v>
      </c>
      <c r="AG14" s="345">
        <f>'биология-11 2025 расклад'!P14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87" t="s">
        <v>112</v>
      </c>
      <c r="D15" s="188">
        <f>'Биология-11 2020 расклад'!L16</f>
        <v>12</v>
      </c>
      <c r="E15" s="190">
        <f>'Биология-11 2021 расклад'!L16</f>
        <v>11</v>
      </c>
      <c r="F15" s="190">
        <f>'Биология-11 2022 расклад'!L15</f>
        <v>5</v>
      </c>
      <c r="G15" s="189"/>
      <c r="H15" s="500">
        <f>'биология-11 2024 расклад'!L15</f>
        <v>6</v>
      </c>
      <c r="I15" s="649">
        <f>'биология-11 2025 расклад'!L15</f>
        <v>2</v>
      </c>
      <c r="J15" s="188"/>
      <c r="K15" s="190">
        <f>'Биология-11 2021 расклад'!M16</f>
        <v>0</v>
      </c>
      <c r="L15" s="190">
        <f>'Биология-11 2022 расклад'!M15</f>
        <v>0</v>
      </c>
      <c r="M15" s="189"/>
      <c r="N15" s="524">
        <f>'биология-11 2024 расклад'!M15</f>
        <v>0</v>
      </c>
      <c r="O15" s="643">
        <f>'биология-11 2025 расклад'!M15</f>
        <v>2</v>
      </c>
      <c r="P15" s="323"/>
      <c r="Q15" s="192">
        <f>'Биология-11 2021 расклад'!N16</f>
        <v>0</v>
      </c>
      <c r="R15" s="192">
        <f>'Биология-11 2022 расклад'!N15</f>
        <v>0</v>
      </c>
      <c r="S15" s="191"/>
      <c r="T15" s="630">
        <f>'биология-11 2024 расклад'!N15</f>
        <v>0</v>
      </c>
      <c r="U15" s="637">
        <f>'биология-11 2025 расклад'!N15</f>
        <v>100</v>
      </c>
      <c r="V15" s="188">
        <f>'Биология-11 2020 расклад'!O16</f>
        <v>0</v>
      </c>
      <c r="W15" s="190">
        <f>'Биология-11 2021 расклад'!O16</f>
        <v>1.9997999999999998</v>
      </c>
      <c r="X15" s="190">
        <f>'Биология-11 2022 расклад'!O15</f>
        <v>0</v>
      </c>
      <c r="Y15" s="189"/>
      <c r="Z15" s="524">
        <f>'биология-11 2024 расклад'!O15</f>
        <v>1</v>
      </c>
      <c r="AA15" s="643">
        <f>'биология-11 2025 расклад'!O15</f>
        <v>2</v>
      </c>
      <c r="AB15" s="456">
        <f>'Биология-11 2020 расклад'!P16</f>
        <v>0</v>
      </c>
      <c r="AC15" s="351">
        <f>'Биология-11 2021 расклад'!P16</f>
        <v>18.18</v>
      </c>
      <c r="AD15" s="351">
        <f>'Биология-11 2022 расклад'!P15</f>
        <v>0</v>
      </c>
      <c r="AE15" s="351"/>
      <c r="AF15" s="351">
        <f>'биология-11 2024 расклад'!P15</f>
        <v>16.666666666666668</v>
      </c>
      <c r="AG15" s="347">
        <f>'биология-11 2025 расклад'!P15</f>
        <v>100</v>
      </c>
    </row>
    <row r="16" spans="1:33" s="1" customFormat="1" ht="15" customHeight="1" thickBot="1" x14ac:dyDescent="0.3">
      <c r="A16" s="35"/>
      <c r="B16" s="50"/>
      <c r="C16" s="193" t="s">
        <v>102</v>
      </c>
      <c r="D16" s="335">
        <f>'Биология-11 2020 расклад'!L17</f>
        <v>76</v>
      </c>
      <c r="E16" s="337">
        <f>'Биология-11 2021 расклад'!L17</f>
        <v>112</v>
      </c>
      <c r="F16" s="337">
        <f>'Биология-11 2022 расклад'!L16</f>
        <v>81</v>
      </c>
      <c r="G16" s="336">
        <f>'биология-11 2023 расклад'!L16</f>
        <v>78</v>
      </c>
      <c r="H16" s="504">
        <f>'биология-11 2024 расклад'!L16</f>
        <v>71</v>
      </c>
      <c r="I16" s="647">
        <f>'биология-11 2025 расклад'!L16</f>
        <v>64</v>
      </c>
      <c r="J16" s="335">
        <f>'Биология-11 2020 расклад'!M17</f>
        <v>0</v>
      </c>
      <c r="K16" s="337">
        <f>'Биология-11 2021 расклад'!M17</f>
        <v>8.9992999999999999</v>
      </c>
      <c r="L16" s="337">
        <f>'Биология-11 2022 расклад'!M16</f>
        <v>10</v>
      </c>
      <c r="M16" s="336">
        <f>'биология-11 2023 расклад'!M16</f>
        <v>6</v>
      </c>
      <c r="N16" s="508">
        <f>'биология-11 2024 расклад'!M16</f>
        <v>18</v>
      </c>
      <c r="O16" s="641">
        <f>'биология-11 2025 расклад'!M16</f>
        <v>16</v>
      </c>
      <c r="P16" s="326">
        <f>'Биология-11 2020 расклад'!N17</f>
        <v>0</v>
      </c>
      <c r="Q16" s="328">
        <f>'Биология-11 2021 расклад'!N17</f>
        <v>5.3525</v>
      </c>
      <c r="R16" s="328">
        <f>'Биология-11 2022 расклад'!N16</f>
        <v>10.246753246753247</v>
      </c>
      <c r="S16" s="327">
        <f>'биология-11 2023 расклад'!N16</f>
        <v>7.6923076923076925</v>
      </c>
      <c r="T16" s="628">
        <f>'биология-11 2024 расклад'!N16</f>
        <v>25.35211267605634</v>
      </c>
      <c r="U16" s="635">
        <f>'биология-11 2025 расклад'!N16</f>
        <v>25</v>
      </c>
      <c r="V16" s="335">
        <f>'Биология-11 2020 расклад'!O17</f>
        <v>15</v>
      </c>
      <c r="W16" s="337">
        <f>'Биология-11 2021 расклад'!O17</f>
        <v>27.998899999999999</v>
      </c>
      <c r="X16" s="337">
        <f>'Биология-11 2022 расклад'!O16</f>
        <v>21</v>
      </c>
      <c r="Y16" s="336">
        <f>'биология-11 2023 расклад'!O16</f>
        <v>17</v>
      </c>
      <c r="Z16" s="508">
        <f>'биология-11 2024 расклад'!O16</f>
        <v>13</v>
      </c>
      <c r="AA16" s="641">
        <f>'биология-11 2025 расклад'!O16</f>
        <v>13</v>
      </c>
      <c r="AB16" s="453">
        <f>'Биология-11 2020 расклад'!P17</f>
        <v>27.186363636363637</v>
      </c>
      <c r="AC16" s="348">
        <f>'Биология-11 2021 расклад'!P17</f>
        <v>30.27</v>
      </c>
      <c r="AD16" s="348">
        <f>'Биология-11 2022 расклад'!P16</f>
        <v>30.069264069264072</v>
      </c>
      <c r="AE16" s="348">
        <f>'биология-11 2023 расклад'!P16</f>
        <v>21.794871794871796</v>
      </c>
      <c r="AF16" s="348">
        <f>'биология-11 2024 расклад'!P16</f>
        <v>18.309859154929576</v>
      </c>
      <c r="AG16" s="338">
        <f>'биология-11 2025 расклад'!P16</f>
        <v>20.3125</v>
      </c>
    </row>
    <row r="17" spans="1:33" s="1" customFormat="1" ht="15" customHeight="1" x14ac:dyDescent="0.25">
      <c r="A17" s="10">
        <v>1</v>
      </c>
      <c r="B17" s="48">
        <v>20040</v>
      </c>
      <c r="C17" s="174" t="s">
        <v>11</v>
      </c>
      <c r="D17" s="175">
        <f>'Биология-11 2020 расклад'!L18</f>
        <v>15</v>
      </c>
      <c r="E17" s="177">
        <f>'Биология-11 2021 расклад'!L18</f>
        <v>19</v>
      </c>
      <c r="F17" s="177">
        <f>'Биология-11 2022 расклад'!L17</f>
        <v>22</v>
      </c>
      <c r="G17" s="176">
        <f>'биология-11 2023 расклад'!L17</f>
        <v>24</v>
      </c>
      <c r="H17" s="503">
        <f>'биология-11 2024 расклад'!L17</f>
        <v>2</v>
      </c>
      <c r="I17" s="650">
        <f>'биология-11 2025 расклад'!L17</f>
        <v>5</v>
      </c>
      <c r="J17" s="175"/>
      <c r="K17" s="177">
        <f>'Биология-11 2021 расклад'!M18</f>
        <v>3.9994999999999994</v>
      </c>
      <c r="L17" s="177">
        <f>'Биология-11 2022 расклад'!M17</f>
        <v>2.0000000000000004</v>
      </c>
      <c r="M17" s="176">
        <f>'биология-11 2023 расклад'!M17</f>
        <v>1</v>
      </c>
      <c r="N17" s="505">
        <f>'биология-11 2024 расклад'!M17</f>
        <v>0</v>
      </c>
      <c r="O17" s="644">
        <f>'биология-11 2025 расклад'!M17</f>
        <v>0</v>
      </c>
      <c r="P17" s="324"/>
      <c r="Q17" s="179">
        <f>'Биология-11 2021 расклад'!N18</f>
        <v>21.049999999999997</v>
      </c>
      <c r="R17" s="179">
        <f>'Биология-11 2022 расклад'!N17</f>
        <v>9.0909090909090917</v>
      </c>
      <c r="S17" s="178">
        <f>'биология-11 2023 расклад'!N17</f>
        <v>4.166666666666667</v>
      </c>
      <c r="T17" s="631">
        <f>'биология-11 2024 расклад'!N17</f>
        <v>0</v>
      </c>
      <c r="U17" s="638">
        <f>'биология-11 2025 расклад'!N17</f>
        <v>0</v>
      </c>
      <c r="V17" s="175">
        <f>'Биология-11 2020 расклад'!O18</f>
        <v>1.9994999999999998</v>
      </c>
      <c r="W17" s="177">
        <f>'Биология-11 2021 расклад'!O18</f>
        <v>3.9994999999999998</v>
      </c>
      <c r="X17" s="177">
        <f>'Биология-11 2022 расклад'!O17</f>
        <v>6</v>
      </c>
      <c r="Y17" s="176">
        <f>'биология-11 2023 расклад'!O17</f>
        <v>10</v>
      </c>
      <c r="Z17" s="505">
        <f>'биология-11 2024 расклад'!O17</f>
        <v>2</v>
      </c>
      <c r="AA17" s="644">
        <f>'биология-11 2025 расклад'!O17</f>
        <v>2</v>
      </c>
      <c r="AB17" s="454">
        <f>'Биология-11 2020 расклад'!P18</f>
        <v>13.33</v>
      </c>
      <c r="AC17" s="349">
        <f>'Биология-11 2021 расклад'!P18</f>
        <v>21.05</v>
      </c>
      <c r="AD17" s="349">
        <f>'Биология-11 2022 расклад'!P17</f>
        <v>27.272727272727273</v>
      </c>
      <c r="AE17" s="349">
        <f>'биология-11 2023 расклад'!P17</f>
        <v>41.666666666666664</v>
      </c>
      <c r="AF17" s="349">
        <f>'биология-11 2024 расклад'!P17</f>
        <v>100</v>
      </c>
      <c r="AG17" s="344">
        <f>'биология-11 2025 расклад'!P17</f>
        <v>40</v>
      </c>
    </row>
    <row r="18" spans="1:33" s="1" customFormat="1" ht="15" customHeight="1" x14ac:dyDescent="0.25">
      <c r="A18" s="16">
        <v>2</v>
      </c>
      <c r="B18" s="47">
        <v>20061</v>
      </c>
      <c r="C18" s="180" t="s">
        <v>13</v>
      </c>
      <c r="D18" s="181">
        <f>'Биология-11 2020 расклад'!L19</f>
        <v>7</v>
      </c>
      <c r="E18" s="183">
        <f>'Биология-11 2021 расклад'!L19</f>
        <v>6</v>
      </c>
      <c r="F18" s="183">
        <f>'Биология-11 2022 расклад'!L18</f>
        <v>5</v>
      </c>
      <c r="G18" s="182">
        <f>'биология-11 2023 расклад'!L18</f>
        <v>4</v>
      </c>
      <c r="H18" s="506">
        <f>'биология-11 2024 расклад'!L18</f>
        <v>7</v>
      </c>
      <c r="I18" s="648">
        <f>'биология-11 2025 расклад'!L18</f>
        <v>5</v>
      </c>
      <c r="J18" s="181"/>
      <c r="K18" s="183">
        <f>'Биология-11 2021 расклад'!M19</f>
        <v>0</v>
      </c>
      <c r="L18" s="183">
        <f>'Биология-11 2022 расклад'!M18</f>
        <v>0</v>
      </c>
      <c r="M18" s="182">
        <f>'биология-11 2023 расклад'!M18</f>
        <v>0</v>
      </c>
      <c r="N18" s="525">
        <f>'биология-11 2024 расклад'!M18</f>
        <v>0</v>
      </c>
      <c r="O18" s="642">
        <f>'биология-11 2025 расклад'!M18</f>
        <v>0</v>
      </c>
      <c r="P18" s="322"/>
      <c r="Q18" s="185">
        <f>'Биология-11 2021 расклад'!N19</f>
        <v>0</v>
      </c>
      <c r="R18" s="185">
        <f>'Биология-11 2022 расклад'!N18</f>
        <v>0</v>
      </c>
      <c r="S18" s="184">
        <f>'биология-11 2023 расклад'!N18</f>
        <v>0</v>
      </c>
      <c r="T18" s="629">
        <f>'биология-11 2024 расклад'!N18</f>
        <v>0</v>
      </c>
      <c r="U18" s="636">
        <f>'биология-11 2025 расклад'!N18</f>
        <v>0</v>
      </c>
      <c r="V18" s="181">
        <f>'Биология-11 2020 расклад'!O19</f>
        <v>1.0003</v>
      </c>
      <c r="W18" s="183">
        <f>'Биология-11 2021 расклад'!O19</f>
        <v>1.9997999999999998</v>
      </c>
      <c r="X18" s="183">
        <f>'Биология-11 2022 расклад'!O18</f>
        <v>2</v>
      </c>
      <c r="Y18" s="182">
        <f>'биология-11 2023 расклад'!O18</f>
        <v>2</v>
      </c>
      <c r="Z18" s="525">
        <f>'биология-11 2024 расклад'!O18</f>
        <v>4</v>
      </c>
      <c r="AA18" s="642">
        <f>'биология-11 2025 расклад'!O18</f>
        <v>0</v>
      </c>
      <c r="AB18" s="455">
        <f>'Биология-11 2020 расклад'!P19</f>
        <v>14.29</v>
      </c>
      <c r="AC18" s="350">
        <f>'Биология-11 2021 расклад'!P19</f>
        <v>33.33</v>
      </c>
      <c r="AD18" s="350">
        <f>'Биология-11 2022 расклад'!P18</f>
        <v>40</v>
      </c>
      <c r="AE18" s="350">
        <f>'биология-11 2023 расклад'!P18</f>
        <v>50</v>
      </c>
      <c r="AF18" s="350">
        <f>'биология-11 2024 расклад'!P18</f>
        <v>57.142857142857146</v>
      </c>
      <c r="AG18" s="345">
        <f>'биология-11 2025 расклад'!P18</f>
        <v>0</v>
      </c>
    </row>
    <row r="19" spans="1:33" s="1" customFormat="1" ht="15" customHeight="1" x14ac:dyDescent="0.25">
      <c r="A19" s="16">
        <v>3</v>
      </c>
      <c r="B19" s="47">
        <v>21020</v>
      </c>
      <c r="C19" s="180" t="s">
        <v>21</v>
      </c>
      <c r="D19" s="181">
        <f>'Биология-11 2020 расклад'!L20</f>
        <v>12</v>
      </c>
      <c r="E19" s="183">
        <f>'Биология-11 2021 расклад'!L20</f>
        <v>11</v>
      </c>
      <c r="F19" s="183">
        <f>'Биология-11 2022 расклад'!L19</f>
        <v>12</v>
      </c>
      <c r="G19" s="182">
        <f>'биология-11 2023 расклад'!L19</f>
        <v>9</v>
      </c>
      <c r="H19" s="506">
        <f>'биология-11 2024 расклад'!L19</f>
        <v>17</v>
      </c>
      <c r="I19" s="648">
        <f>'биология-11 2025 расклад'!L19</f>
        <v>7</v>
      </c>
      <c r="J19" s="181"/>
      <c r="K19" s="183">
        <f>'Биология-11 2021 расклад'!M20</f>
        <v>0.9998999999999999</v>
      </c>
      <c r="L19" s="183">
        <f>'Биология-11 2022 расклад'!M19</f>
        <v>4</v>
      </c>
      <c r="M19" s="182">
        <f>'биология-11 2023 расклад'!M19</f>
        <v>2</v>
      </c>
      <c r="N19" s="525">
        <f>'биология-11 2024 расклад'!M19</f>
        <v>6</v>
      </c>
      <c r="O19" s="642">
        <f>'биология-11 2025 расклад'!M19</f>
        <v>3</v>
      </c>
      <c r="P19" s="322"/>
      <c r="Q19" s="185">
        <f>'Биология-11 2021 расклад'!N20</f>
        <v>9.09</v>
      </c>
      <c r="R19" s="185">
        <f>'Биология-11 2022 расклад'!N19</f>
        <v>33.333333333333336</v>
      </c>
      <c r="S19" s="184">
        <f>'биология-11 2023 расклад'!N19</f>
        <v>22.222222222222221</v>
      </c>
      <c r="T19" s="629">
        <f>'биология-11 2024 расклад'!N19</f>
        <v>35.294117647058826</v>
      </c>
      <c r="U19" s="636">
        <f>'биология-11 2025 расклад'!N19</f>
        <v>42.857142857142854</v>
      </c>
      <c r="V19" s="181">
        <f>'Биология-11 2020 расклад'!O20</f>
        <v>0</v>
      </c>
      <c r="W19" s="183">
        <f>'Биология-11 2021 расклад'!O20</f>
        <v>0</v>
      </c>
      <c r="X19" s="183">
        <f>'Биология-11 2022 расклад'!O19</f>
        <v>1</v>
      </c>
      <c r="Y19" s="182">
        <f>'биология-11 2023 расклад'!O19</f>
        <v>0</v>
      </c>
      <c r="Z19" s="525">
        <f>'биология-11 2024 расклад'!O19</f>
        <v>2</v>
      </c>
      <c r="AA19" s="642">
        <f>'биология-11 2025 расклад'!O19</f>
        <v>0</v>
      </c>
      <c r="AB19" s="455">
        <f>'Биология-11 2020 расклад'!P20</f>
        <v>0</v>
      </c>
      <c r="AC19" s="350">
        <f>'Биология-11 2021 расклад'!P20</f>
        <v>0</v>
      </c>
      <c r="AD19" s="350">
        <f>'Биология-11 2022 расклад'!P19</f>
        <v>8.3333333333333339</v>
      </c>
      <c r="AE19" s="350">
        <f>'биология-11 2023 расклад'!P19</f>
        <v>0</v>
      </c>
      <c r="AF19" s="350">
        <f>'биология-11 2024 расклад'!P19</f>
        <v>11.764705882352942</v>
      </c>
      <c r="AG19" s="345">
        <f>'биология-11 2025 расклад'!P19</f>
        <v>0</v>
      </c>
    </row>
    <row r="20" spans="1:33" s="1" customFormat="1" ht="15" customHeight="1" x14ac:dyDescent="0.25">
      <c r="A20" s="11">
        <v>4</v>
      </c>
      <c r="B20" s="47">
        <v>20060</v>
      </c>
      <c r="C20" s="180" t="s">
        <v>12</v>
      </c>
      <c r="D20" s="181">
        <f>'Биология-11 2020 расклад'!L21</f>
        <v>4</v>
      </c>
      <c r="E20" s="183">
        <f>'Биология-11 2021 расклад'!L21</f>
        <v>11</v>
      </c>
      <c r="F20" s="183">
        <f>'Биология-11 2022 расклад'!L20</f>
        <v>5</v>
      </c>
      <c r="G20" s="182">
        <f>'биология-11 2023 расклад'!L20</f>
        <v>11</v>
      </c>
      <c r="H20" s="506">
        <f>'биология-11 2024 расклад'!L20</f>
        <v>11</v>
      </c>
      <c r="I20" s="648">
        <f>'биология-11 2025 расклад'!L20</f>
        <v>5</v>
      </c>
      <c r="J20" s="181"/>
      <c r="K20" s="183">
        <f>'Биология-11 2021 расклад'!M21</f>
        <v>0</v>
      </c>
      <c r="L20" s="183">
        <f>'Биология-11 2022 расклад'!M20</f>
        <v>0</v>
      </c>
      <c r="M20" s="182">
        <f>'биология-11 2023 расклад'!M20</f>
        <v>2</v>
      </c>
      <c r="N20" s="525">
        <f>'биология-11 2024 расклад'!M20</f>
        <v>5</v>
      </c>
      <c r="O20" s="642">
        <f>'биология-11 2025 расклад'!M20</f>
        <v>1</v>
      </c>
      <c r="P20" s="322"/>
      <c r="Q20" s="185">
        <f>'Биология-11 2021 расклад'!N21</f>
        <v>0</v>
      </c>
      <c r="R20" s="185">
        <f>'Биология-11 2022 расклад'!N20</f>
        <v>0</v>
      </c>
      <c r="S20" s="184">
        <f>'биология-11 2023 расклад'!N20</f>
        <v>18.181818181818183</v>
      </c>
      <c r="T20" s="629">
        <f>'биология-11 2024 расклад'!N20</f>
        <v>45.454545454545453</v>
      </c>
      <c r="U20" s="636">
        <f>'биология-11 2025 расклад'!N20</f>
        <v>20</v>
      </c>
      <c r="V20" s="181">
        <f>'Биология-11 2020 расклад'!O21</f>
        <v>0</v>
      </c>
      <c r="W20" s="183">
        <f>'Биология-11 2021 расклад'!O21</f>
        <v>0</v>
      </c>
      <c r="X20" s="183">
        <f>'Биология-11 2022 расклад'!O20</f>
        <v>1</v>
      </c>
      <c r="Y20" s="182">
        <f>'биология-11 2023 расклад'!O20</f>
        <v>1</v>
      </c>
      <c r="Z20" s="525">
        <f>'биология-11 2024 расклад'!O20</f>
        <v>2</v>
      </c>
      <c r="AA20" s="642">
        <f>'биология-11 2025 расклад'!O20</f>
        <v>0</v>
      </c>
      <c r="AB20" s="455">
        <f>'Биология-11 2020 расклад'!P21</f>
        <v>0</v>
      </c>
      <c r="AC20" s="350">
        <f>'Биология-11 2021 расклад'!P21</f>
        <v>0</v>
      </c>
      <c r="AD20" s="350">
        <f>'Биология-11 2022 расклад'!P20</f>
        <v>20</v>
      </c>
      <c r="AE20" s="350">
        <f>'биология-11 2023 расклад'!P20</f>
        <v>9.0909090909090917</v>
      </c>
      <c r="AF20" s="350">
        <f>'биология-11 2024 расклад'!P20</f>
        <v>18.181818181818183</v>
      </c>
      <c r="AG20" s="345">
        <f>'биология-11 2025 расклад'!P20</f>
        <v>0</v>
      </c>
    </row>
    <row r="21" spans="1:33" s="1" customFormat="1" ht="15" customHeight="1" x14ac:dyDescent="0.25">
      <c r="A21" s="11">
        <v>5</v>
      </c>
      <c r="B21" s="47">
        <v>20400</v>
      </c>
      <c r="C21" s="180" t="s">
        <v>15</v>
      </c>
      <c r="D21" s="181">
        <f>'Биология-11 2020 расклад'!L22</f>
        <v>14</v>
      </c>
      <c r="E21" s="183">
        <f>'Биология-11 2021 расклад'!L22</f>
        <v>16</v>
      </c>
      <c r="F21" s="183">
        <f>'Биология-11 2022 расклад'!L21</f>
        <v>11</v>
      </c>
      <c r="G21" s="182">
        <f>'биология-11 2023 расклад'!L21</f>
        <v>9</v>
      </c>
      <c r="H21" s="506">
        <f>'биология-11 2024 расклад'!L21</f>
        <v>10</v>
      </c>
      <c r="I21" s="648">
        <f>'биология-11 2025 расклад'!L21</f>
        <v>9</v>
      </c>
      <c r="J21" s="181"/>
      <c r="K21" s="183">
        <f>'Биология-11 2021 расклад'!M22</f>
        <v>2</v>
      </c>
      <c r="L21" s="183">
        <f>'Биология-11 2022 расклад'!M21</f>
        <v>1.0000000000000002</v>
      </c>
      <c r="M21" s="182">
        <f>'биология-11 2023 расклад'!M21</f>
        <v>1</v>
      </c>
      <c r="N21" s="525">
        <f>'биология-11 2024 расклад'!M21</f>
        <v>1</v>
      </c>
      <c r="O21" s="642">
        <f>'биология-11 2025 расклад'!M21</f>
        <v>3</v>
      </c>
      <c r="P21" s="322"/>
      <c r="Q21" s="185">
        <f>'Биология-11 2021 расклад'!N22</f>
        <v>12.5</v>
      </c>
      <c r="R21" s="185">
        <f>'Биология-11 2022 расклад'!N21</f>
        <v>9.0909090909090917</v>
      </c>
      <c r="S21" s="184">
        <f>'биология-11 2023 расклад'!N21</f>
        <v>11.111111111111111</v>
      </c>
      <c r="T21" s="629">
        <f>'биология-11 2024 расклад'!N21</f>
        <v>10</v>
      </c>
      <c r="U21" s="636">
        <f>'биология-11 2025 расклад'!N21</f>
        <v>33.333333333333336</v>
      </c>
      <c r="V21" s="181">
        <f>'Биология-11 2020 расклад'!O22</f>
        <v>3.0002</v>
      </c>
      <c r="W21" s="183">
        <f>'Биология-11 2021 расклад'!O22</f>
        <v>2</v>
      </c>
      <c r="X21" s="183">
        <f>'Биология-11 2022 расклад'!O21</f>
        <v>2.0000000000000004</v>
      </c>
      <c r="Y21" s="182">
        <f>'биология-11 2023 расклад'!O21</f>
        <v>1</v>
      </c>
      <c r="Z21" s="525">
        <f>'биология-11 2024 расклад'!O21</f>
        <v>2</v>
      </c>
      <c r="AA21" s="642">
        <f>'биология-11 2025 расклад'!O21</f>
        <v>2</v>
      </c>
      <c r="AB21" s="455">
        <f>'Биология-11 2020 расклад'!P22</f>
        <v>21.43</v>
      </c>
      <c r="AC21" s="350">
        <f>'Биология-11 2021 расклад'!P22</f>
        <v>12.5</v>
      </c>
      <c r="AD21" s="350">
        <f>'Биология-11 2022 расклад'!P21</f>
        <v>18.181818181818183</v>
      </c>
      <c r="AE21" s="350">
        <f>'биология-11 2023 расклад'!P21</f>
        <v>11.111111111111111</v>
      </c>
      <c r="AF21" s="350">
        <f>'биология-11 2024 расклад'!P21</f>
        <v>20</v>
      </c>
      <c r="AG21" s="345">
        <f>'биология-11 2025 расклад'!P21</f>
        <v>22.222222222222221</v>
      </c>
    </row>
    <row r="22" spans="1:33" s="1" customFormat="1" ht="15" customHeight="1" x14ac:dyDescent="0.25">
      <c r="A22" s="11">
        <v>6</v>
      </c>
      <c r="B22" s="47">
        <v>20080</v>
      </c>
      <c r="C22" s="180" t="s">
        <v>156</v>
      </c>
      <c r="D22" s="181">
        <f>'Биология-11 2020 расклад'!L23</f>
        <v>1</v>
      </c>
      <c r="E22" s="183">
        <f>'Биология-11 2021 расклад'!L23</f>
        <v>2</v>
      </c>
      <c r="F22" s="183">
        <f>'Биология-11 2022 расклад'!L22</f>
        <v>4</v>
      </c>
      <c r="G22" s="182">
        <f>'биология-11 2023 расклад'!L22</f>
        <v>1</v>
      </c>
      <c r="H22" s="506">
        <f>'биология-11 2024 расклад'!L22</f>
        <v>5</v>
      </c>
      <c r="I22" s="648">
        <f>'биология-11 2025 расклад'!L22</f>
        <v>5</v>
      </c>
      <c r="J22" s="181"/>
      <c r="K22" s="183">
        <f>'Биология-11 2021 расклад'!M23</f>
        <v>0</v>
      </c>
      <c r="L22" s="183">
        <f>'Биология-11 2022 расклад'!M22</f>
        <v>0</v>
      </c>
      <c r="M22" s="182">
        <f>'биология-11 2023 расклад'!M22</f>
        <v>0</v>
      </c>
      <c r="N22" s="525">
        <f>'биология-11 2024 расклад'!M22</f>
        <v>1</v>
      </c>
      <c r="O22" s="642">
        <f>'биология-11 2025 расклад'!M22</f>
        <v>0</v>
      </c>
      <c r="P22" s="322"/>
      <c r="Q22" s="185">
        <f>'Биология-11 2021 расклад'!N23</f>
        <v>0</v>
      </c>
      <c r="R22" s="185">
        <f>'Биология-11 2022 расклад'!N22</f>
        <v>0</v>
      </c>
      <c r="S22" s="184">
        <f>'биология-11 2023 расклад'!N22</f>
        <v>0</v>
      </c>
      <c r="T22" s="629">
        <f>'биология-11 2024 расклад'!N22</f>
        <v>20</v>
      </c>
      <c r="U22" s="636">
        <f>'биология-11 2025 расклад'!N22</f>
        <v>0</v>
      </c>
      <c r="V22" s="181">
        <f>'Биология-11 2020 расклад'!O23</f>
        <v>1</v>
      </c>
      <c r="W22" s="183">
        <f>'Биология-11 2021 расклад'!O23</f>
        <v>1</v>
      </c>
      <c r="X22" s="183">
        <f>'Биология-11 2022 расклад'!O22</f>
        <v>2</v>
      </c>
      <c r="Y22" s="182">
        <f>'биология-11 2023 расклад'!O22</f>
        <v>0</v>
      </c>
      <c r="Z22" s="525">
        <f>'биология-11 2024 расклад'!O22</f>
        <v>0</v>
      </c>
      <c r="AA22" s="642">
        <f>'биология-11 2025 расклад'!O22</f>
        <v>0</v>
      </c>
      <c r="AB22" s="455">
        <f>'Биология-11 2020 расклад'!P23</f>
        <v>100</v>
      </c>
      <c r="AC22" s="350">
        <f>'Биология-11 2021 расклад'!P23</f>
        <v>50</v>
      </c>
      <c r="AD22" s="350">
        <f>'Биология-11 2022 расклад'!P22</f>
        <v>50</v>
      </c>
      <c r="AE22" s="350">
        <f>'биология-11 2023 расклад'!P22</f>
        <v>0</v>
      </c>
      <c r="AF22" s="350">
        <f>'биология-11 2024 расклад'!P22</f>
        <v>0</v>
      </c>
      <c r="AG22" s="345">
        <f>'биология-11 2025 расклад'!P22</f>
        <v>0</v>
      </c>
    </row>
    <row r="23" spans="1:33" s="1" customFormat="1" ht="15" customHeight="1" x14ac:dyDescent="0.25">
      <c r="A23" s="11">
        <v>7</v>
      </c>
      <c r="B23" s="47">
        <v>20460</v>
      </c>
      <c r="C23" s="180" t="s">
        <v>157</v>
      </c>
      <c r="D23" s="181">
        <f>'Биология-11 2020 расклад'!L24</f>
        <v>5</v>
      </c>
      <c r="E23" s="183">
        <f>'Биология-11 2021 расклад'!L24</f>
        <v>11</v>
      </c>
      <c r="F23" s="183">
        <f>'Биология-11 2022 расклад'!L23</f>
        <v>7</v>
      </c>
      <c r="G23" s="182">
        <f>'биология-11 2023 расклад'!L23</f>
        <v>6</v>
      </c>
      <c r="H23" s="506">
        <f>'биология-11 2024 расклад'!L23</f>
        <v>6</v>
      </c>
      <c r="I23" s="648">
        <f>'биология-11 2025 расклад'!L23</f>
        <v>11</v>
      </c>
      <c r="J23" s="181"/>
      <c r="K23" s="183">
        <f>'Биология-11 2021 расклад'!M24</f>
        <v>0.9998999999999999</v>
      </c>
      <c r="L23" s="183">
        <f>'Биология-11 2022 расклад'!M23</f>
        <v>1</v>
      </c>
      <c r="M23" s="182">
        <f>'биология-11 2023 расклад'!M23</f>
        <v>0</v>
      </c>
      <c r="N23" s="525">
        <f>'биология-11 2024 расклад'!M23</f>
        <v>2</v>
      </c>
      <c r="O23" s="642">
        <f>'биология-11 2025 расклад'!M23</f>
        <v>4</v>
      </c>
      <c r="P23" s="322"/>
      <c r="Q23" s="185">
        <f>'Биология-11 2021 расклад'!N24</f>
        <v>9.09</v>
      </c>
      <c r="R23" s="185">
        <f>'Биология-11 2022 расклад'!N23</f>
        <v>14.285714285714286</v>
      </c>
      <c r="S23" s="184">
        <f>'биология-11 2023 расклад'!N23</f>
        <v>0</v>
      </c>
      <c r="T23" s="629">
        <f>'биология-11 2024 расклад'!N23</f>
        <v>33.333333333333336</v>
      </c>
      <c r="U23" s="636">
        <f>'биология-11 2025 расклад'!N23</f>
        <v>36.363636363636367</v>
      </c>
      <c r="V23" s="181">
        <f>'Биология-11 2020 расклад'!O24</f>
        <v>1</v>
      </c>
      <c r="W23" s="183">
        <f>'Биология-11 2021 расклад'!O24</f>
        <v>3.9995999999999996</v>
      </c>
      <c r="X23" s="183">
        <f>'Биология-11 2022 расклад'!O23</f>
        <v>2</v>
      </c>
      <c r="Y23" s="182">
        <f>'биология-11 2023 расклад'!O23</f>
        <v>0</v>
      </c>
      <c r="Z23" s="525">
        <f>'биология-11 2024 расклад'!O23</f>
        <v>0</v>
      </c>
      <c r="AA23" s="642">
        <f>'биология-11 2025 расклад'!O23</f>
        <v>2</v>
      </c>
      <c r="AB23" s="455">
        <f>'Биология-11 2020 расклад'!P24</f>
        <v>20</v>
      </c>
      <c r="AC23" s="350">
        <f>'Биология-11 2021 расклад'!P24</f>
        <v>36.36</v>
      </c>
      <c r="AD23" s="350">
        <f>'Биология-11 2022 расклад'!P23</f>
        <v>28.571428571428573</v>
      </c>
      <c r="AE23" s="350">
        <f>'биология-11 2023 расклад'!P23</f>
        <v>0</v>
      </c>
      <c r="AF23" s="350">
        <f>'биология-11 2024 расклад'!P23</f>
        <v>0</v>
      </c>
      <c r="AG23" s="345">
        <f>'биология-11 2025 расклад'!P23</f>
        <v>18.181818181818183</v>
      </c>
    </row>
    <row r="24" spans="1:33" s="1" customFormat="1" ht="15" customHeight="1" x14ac:dyDescent="0.25">
      <c r="A24" s="11">
        <v>8</v>
      </c>
      <c r="B24" s="47">
        <v>20550</v>
      </c>
      <c r="C24" s="180" t="s">
        <v>17</v>
      </c>
      <c r="D24" s="181" t="s">
        <v>132</v>
      </c>
      <c r="E24" s="183">
        <f>'Биология-11 2021 расклад'!L25</f>
        <v>5</v>
      </c>
      <c r="F24" s="183" t="s">
        <v>132</v>
      </c>
      <c r="G24" s="182">
        <f>'биология-11 2023 расклад'!L24</f>
        <v>4</v>
      </c>
      <c r="H24" s="506" t="s">
        <v>132</v>
      </c>
      <c r="I24" s="648">
        <f>'биология-11 2025 расклад'!L24</f>
        <v>7</v>
      </c>
      <c r="J24" s="181"/>
      <c r="K24" s="183">
        <f>'Биология-11 2021 расклад'!M25</f>
        <v>0</v>
      </c>
      <c r="L24" s="183" t="s">
        <v>132</v>
      </c>
      <c r="M24" s="182">
        <f>'биология-11 2023 расклад'!M24</f>
        <v>0</v>
      </c>
      <c r="N24" s="525" t="s">
        <v>132</v>
      </c>
      <c r="O24" s="642">
        <f>'биология-11 2025 расклад'!M24</f>
        <v>0</v>
      </c>
      <c r="P24" s="322"/>
      <c r="Q24" s="185">
        <f>'Биология-11 2021 расклад'!N25</f>
        <v>0</v>
      </c>
      <c r="R24" s="185" t="s">
        <v>132</v>
      </c>
      <c r="S24" s="184">
        <f>'биология-11 2023 расклад'!N24</f>
        <v>0</v>
      </c>
      <c r="T24" s="629" t="s">
        <v>132</v>
      </c>
      <c r="U24" s="636">
        <f>'биология-11 2025 расклад'!N24</f>
        <v>0</v>
      </c>
      <c r="V24" s="181" t="s">
        <v>132</v>
      </c>
      <c r="W24" s="183">
        <f>'Биология-11 2021 расклад'!O25</f>
        <v>1</v>
      </c>
      <c r="X24" s="183" t="s">
        <v>132</v>
      </c>
      <c r="Y24" s="182">
        <f>'биология-11 2023 расклад'!O24</f>
        <v>2</v>
      </c>
      <c r="Z24" s="525" t="s">
        <v>132</v>
      </c>
      <c r="AA24" s="642">
        <f>'биология-11 2025 расклад'!O24</f>
        <v>4</v>
      </c>
      <c r="AB24" s="455" t="s">
        <v>132</v>
      </c>
      <c r="AC24" s="350">
        <f>'Биология-11 2021 расклад'!P25</f>
        <v>20</v>
      </c>
      <c r="AD24" s="350" t="s">
        <v>132</v>
      </c>
      <c r="AE24" s="350">
        <f>'биология-11 2023 расклад'!P24</f>
        <v>50</v>
      </c>
      <c r="AF24" s="350" t="s">
        <v>132</v>
      </c>
      <c r="AG24" s="345">
        <f>'биология-11 2025 расклад'!P24</f>
        <v>57.142857142857146</v>
      </c>
    </row>
    <row r="25" spans="1:33" s="1" customFormat="1" ht="15" customHeight="1" x14ac:dyDescent="0.25">
      <c r="A25" s="11">
        <v>9</v>
      </c>
      <c r="B25" s="47">
        <v>20630</v>
      </c>
      <c r="C25" s="180" t="s">
        <v>209</v>
      </c>
      <c r="D25" s="181">
        <f>'Биология-11 2020 расклад'!L26</f>
        <v>2</v>
      </c>
      <c r="E25" s="183">
        <f>'Биология-11 2021 расклад'!L26</f>
        <v>5</v>
      </c>
      <c r="F25" s="183" t="s">
        <v>132</v>
      </c>
      <c r="G25" s="182">
        <f>'биология-11 2023 расклад'!L25</f>
        <v>3</v>
      </c>
      <c r="H25" s="506" t="s">
        <v>132</v>
      </c>
      <c r="I25" s="648">
        <f>'биология-11 2025 расклад'!L25</f>
        <v>3</v>
      </c>
      <c r="J25" s="181"/>
      <c r="K25" s="183">
        <f>'Биология-11 2021 расклад'!M26</f>
        <v>0</v>
      </c>
      <c r="L25" s="183" t="s">
        <v>132</v>
      </c>
      <c r="M25" s="182">
        <f>'биология-11 2023 расклад'!M25</f>
        <v>0</v>
      </c>
      <c r="N25" s="525" t="s">
        <v>132</v>
      </c>
      <c r="O25" s="642">
        <f>'биология-11 2025 расклад'!M25</f>
        <v>0</v>
      </c>
      <c r="P25" s="322"/>
      <c r="Q25" s="185">
        <f>'Биология-11 2021 расклад'!N26</f>
        <v>0</v>
      </c>
      <c r="R25" s="185" t="s">
        <v>132</v>
      </c>
      <c r="S25" s="184">
        <f>'биология-11 2023 расклад'!N25</f>
        <v>0</v>
      </c>
      <c r="T25" s="629" t="s">
        <v>132</v>
      </c>
      <c r="U25" s="636">
        <f>'биология-11 2025 расклад'!N25</f>
        <v>0</v>
      </c>
      <c r="V25" s="181">
        <f>'Биология-11 2020 расклад'!O26</f>
        <v>0</v>
      </c>
      <c r="W25" s="183">
        <f>'Биология-11 2021 расклад'!O26</f>
        <v>3</v>
      </c>
      <c r="X25" s="183" t="s">
        <v>132</v>
      </c>
      <c r="Y25" s="182">
        <f>'биология-11 2023 расклад'!O25</f>
        <v>0</v>
      </c>
      <c r="Z25" s="525" t="s">
        <v>132</v>
      </c>
      <c r="AA25" s="642">
        <f>'биология-11 2025 расклад'!O25</f>
        <v>2</v>
      </c>
      <c r="AB25" s="455">
        <f>'Биология-11 2020 расклад'!P26</f>
        <v>0</v>
      </c>
      <c r="AC25" s="350">
        <f>'Биология-11 2021 расклад'!P26</f>
        <v>60</v>
      </c>
      <c r="AD25" s="350" t="s">
        <v>132</v>
      </c>
      <c r="AE25" s="350">
        <f>'биология-11 2023 расклад'!P25</f>
        <v>0</v>
      </c>
      <c r="AF25" s="350" t="s">
        <v>132</v>
      </c>
      <c r="AG25" s="345">
        <f>'биология-11 2025 расклад'!P25</f>
        <v>66.666666666666671</v>
      </c>
    </row>
    <row r="26" spans="1:33" s="1" customFormat="1" ht="15" customHeight="1" x14ac:dyDescent="0.25">
      <c r="A26" s="11">
        <v>10</v>
      </c>
      <c r="B26" s="47">
        <v>20810</v>
      </c>
      <c r="C26" s="180" t="s">
        <v>196</v>
      </c>
      <c r="D26" s="181">
        <f>'Биология-11 2020 расклад'!L27</f>
        <v>5</v>
      </c>
      <c r="E26" s="183">
        <f>'Биология-11 2021 расклад'!L27</f>
        <v>8</v>
      </c>
      <c r="F26" s="183">
        <f>'Биология-11 2022 расклад'!L26</f>
        <v>4</v>
      </c>
      <c r="G26" s="182"/>
      <c r="H26" s="506">
        <f>'биология-11 2024 расклад'!L26</f>
        <v>3</v>
      </c>
      <c r="I26" s="648"/>
      <c r="J26" s="181"/>
      <c r="K26" s="183">
        <f>'Биология-11 2021 расклад'!M27</f>
        <v>0</v>
      </c>
      <c r="L26" s="183">
        <f>'Биология-11 2022 расклад'!M26</f>
        <v>0</v>
      </c>
      <c r="M26" s="182"/>
      <c r="N26" s="525">
        <f>'биология-11 2024 расклад'!M26</f>
        <v>1</v>
      </c>
      <c r="O26" s="642"/>
      <c r="P26" s="322"/>
      <c r="Q26" s="185">
        <f>'Биология-11 2021 расклад'!N27</f>
        <v>0</v>
      </c>
      <c r="R26" s="185">
        <f>'Биология-11 2022 расклад'!N26</f>
        <v>0</v>
      </c>
      <c r="S26" s="184"/>
      <c r="T26" s="629">
        <f>'биология-11 2024 расклад'!N26</f>
        <v>33.333333333333336</v>
      </c>
      <c r="U26" s="636"/>
      <c r="V26" s="181">
        <f>'Биология-11 2020 расклад'!O27</f>
        <v>3</v>
      </c>
      <c r="W26" s="183">
        <f>'Биология-11 2021 расклад'!O27</f>
        <v>4</v>
      </c>
      <c r="X26" s="183">
        <f>'Биология-11 2022 расклад'!O26</f>
        <v>3</v>
      </c>
      <c r="Y26" s="182"/>
      <c r="Z26" s="525">
        <f>'биология-11 2024 расклад'!O26</f>
        <v>0</v>
      </c>
      <c r="AA26" s="642"/>
      <c r="AB26" s="455">
        <f>'Биология-11 2020 расклад'!P27</f>
        <v>60</v>
      </c>
      <c r="AC26" s="350">
        <f>'Биология-11 2021 расклад'!P27</f>
        <v>50</v>
      </c>
      <c r="AD26" s="350">
        <f>'Биология-11 2022 расклад'!P26</f>
        <v>75</v>
      </c>
      <c r="AE26" s="350"/>
      <c r="AF26" s="350">
        <f>'биология-11 2024 расклад'!P26</f>
        <v>0</v>
      </c>
      <c r="AG26" s="345"/>
    </row>
    <row r="27" spans="1:33" s="1" customFormat="1" ht="15" customHeight="1" x14ac:dyDescent="0.25">
      <c r="A27" s="11">
        <v>11</v>
      </c>
      <c r="B27" s="47">
        <v>20900</v>
      </c>
      <c r="C27" s="180" t="s">
        <v>158</v>
      </c>
      <c r="D27" s="181">
        <f>'Биология-11 2020 расклад'!L28</f>
        <v>5</v>
      </c>
      <c r="E27" s="183">
        <f>'Биология-11 2021 расклад'!L28</f>
        <v>10</v>
      </c>
      <c r="F27" s="183">
        <f>'Биология-11 2022 расклад'!L27</f>
        <v>5</v>
      </c>
      <c r="G27" s="182">
        <f>'биология-11 2023 расклад'!L27</f>
        <v>5</v>
      </c>
      <c r="H27" s="506">
        <f>'биология-11 2024 расклад'!L27</f>
        <v>6</v>
      </c>
      <c r="I27" s="648">
        <f>'биология-11 2025 расклад'!L27</f>
        <v>6</v>
      </c>
      <c r="J27" s="181"/>
      <c r="K27" s="183">
        <f>'Биология-11 2021 расклад'!M28</f>
        <v>0</v>
      </c>
      <c r="L27" s="183">
        <f>'Биология-11 2022 расклад'!M27</f>
        <v>1</v>
      </c>
      <c r="M27" s="182">
        <f>'биология-11 2023 расклад'!M27</f>
        <v>0</v>
      </c>
      <c r="N27" s="525">
        <f>'биология-11 2024 расклад'!M27</f>
        <v>1</v>
      </c>
      <c r="O27" s="642">
        <f>'биология-11 2025 расклад'!M27</f>
        <v>4</v>
      </c>
      <c r="P27" s="322"/>
      <c r="Q27" s="185">
        <f>'Биология-11 2021 расклад'!N28</f>
        <v>0</v>
      </c>
      <c r="R27" s="185">
        <f>'Биология-11 2022 расклад'!N27</f>
        <v>20</v>
      </c>
      <c r="S27" s="184">
        <f>'биология-11 2023 расклад'!N27</f>
        <v>0</v>
      </c>
      <c r="T27" s="629">
        <f>'биология-11 2024 расклад'!N27</f>
        <v>16.666666666666668</v>
      </c>
      <c r="U27" s="636">
        <f>'биология-11 2025 расклад'!N27</f>
        <v>66.666666666666671</v>
      </c>
      <c r="V27" s="181">
        <f>'Биология-11 2020 расклад'!O28</f>
        <v>1</v>
      </c>
      <c r="W27" s="183">
        <f>'Биология-11 2021 расклад'!O28</f>
        <v>3</v>
      </c>
      <c r="X27" s="183">
        <f>'Биология-11 2022 расклад'!O27</f>
        <v>0</v>
      </c>
      <c r="Y27" s="182">
        <f>'биология-11 2023 расклад'!O27</f>
        <v>1</v>
      </c>
      <c r="Z27" s="525">
        <f>'биология-11 2024 расклад'!O27</f>
        <v>1</v>
      </c>
      <c r="AA27" s="642">
        <f>'биология-11 2025 расклад'!O27</f>
        <v>0</v>
      </c>
      <c r="AB27" s="455">
        <f>'Биология-11 2020 расклад'!P28</f>
        <v>20</v>
      </c>
      <c r="AC27" s="350">
        <f>'Биология-11 2021 расклад'!P28</f>
        <v>30</v>
      </c>
      <c r="AD27" s="350">
        <f>'Биология-11 2022 расклад'!P27</f>
        <v>0</v>
      </c>
      <c r="AE27" s="350">
        <f>'биология-11 2023 расклад'!P27</f>
        <v>20</v>
      </c>
      <c r="AF27" s="350">
        <f>'биология-11 2024 расклад'!P27</f>
        <v>16.666666666666668</v>
      </c>
      <c r="AG27" s="345">
        <f>'биология-11 2025 расклад'!P27</f>
        <v>0</v>
      </c>
    </row>
    <row r="28" spans="1:33" s="1" customFormat="1" ht="15" customHeight="1" thickBot="1" x14ac:dyDescent="0.3">
      <c r="A28" s="12">
        <v>12</v>
      </c>
      <c r="B28" s="51">
        <v>21350</v>
      </c>
      <c r="C28" s="187" t="s">
        <v>159</v>
      </c>
      <c r="D28" s="188">
        <f>'Биология-11 2020 расклад'!L29</f>
        <v>6</v>
      </c>
      <c r="E28" s="190">
        <f>'Биология-11 2021 расклад'!L29</f>
        <v>8</v>
      </c>
      <c r="F28" s="190">
        <f>'Биология-11 2022 расклад'!L28</f>
        <v>6</v>
      </c>
      <c r="G28" s="189">
        <f>'биология-11 2023 расклад'!L28</f>
        <v>2</v>
      </c>
      <c r="H28" s="500">
        <f>'биология-11 2024 расклад'!L28</f>
        <v>4</v>
      </c>
      <c r="I28" s="649">
        <f>'биология-11 2025 расклад'!L28</f>
        <v>1</v>
      </c>
      <c r="J28" s="188"/>
      <c r="K28" s="190">
        <f>'Биология-11 2021 расклад'!M29</f>
        <v>1</v>
      </c>
      <c r="L28" s="190">
        <f>'Биология-11 2022 расклад'!M28</f>
        <v>1</v>
      </c>
      <c r="M28" s="189">
        <f>'биология-11 2023 расклад'!M28</f>
        <v>0</v>
      </c>
      <c r="N28" s="524">
        <f>'биология-11 2024 расклад'!M28</f>
        <v>1</v>
      </c>
      <c r="O28" s="643">
        <f>'биология-11 2025 расклад'!M28</f>
        <v>1</v>
      </c>
      <c r="P28" s="323"/>
      <c r="Q28" s="192">
        <f>'Биология-11 2021 расклад'!N29</f>
        <v>12.5</v>
      </c>
      <c r="R28" s="192">
        <f>'Биология-11 2022 расклад'!N28</f>
        <v>16.666666666666668</v>
      </c>
      <c r="S28" s="191">
        <f>'биология-11 2023 расклад'!N28</f>
        <v>0</v>
      </c>
      <c r="T28" s="630">
        <f>'биология-11 2024 расклад'!N28</f>
        <v>25</v>
      </c>
      <c r="U28" s="637">
        <f>'биология-11 2025 расклад'!N28</f>
        <v>100</v>
      </c>
      <c r="V28" s="188">
        <f>'Биология-11 2020 расклад'!O29</f>
        <v>3</v>
      </c>
      <c r="W28" s="190">
        <f>'Биология-11 2021 расклад'!O29</f>
        <v>4</v>
      </c>
      <c r="X28" s="190">
        <f>'Биология-11 2022 расклад'!O28</f>
        <v>2</v>
      </c>
      <c r="Y28" s="189">
        <f>'биология-11 2023 расклад'!O28</f>
        <v>0</v>
      </c>
      <c r="Z28" s="524">
        <f>'биология-11 2024 расклад'!O28</f>
        <v>0</v>
      </c>
      <c r="AA28" s="643">
        <f>'биология-11 2025 расклад'!O28</f>
        <v>1</v>
      </c>
      <c r="AB28" s="456">
        <f>'Биология-11 2020 расклад'!P29</f>
        <v>50</v>
      </c>
      <c r="AC28" s="351">
        <f>'Биология-11 2021 расклад'!P29</f>
        <v>50</v>
      </c>
      <c r="AD28" s="351">
        <f>'Биология-11 2022 расклад'!P28</f>
        <v>33.333333333333336</v>
      </c>
      <c r="AE28" s="351">
        <f>'биология-11 2023 расклад'!P28</f>
        <v>0</v>
      </c>
      <c r="AF28" s="351">
        <f>'биология-11 2024 расклад'!P28</f>
        <v>0</v>
      </c>
      <c r="AG28" s="347">
        <f>'биология-11 2025 расклад'!P28</f>
        <v>100</v>
      </c>
    </row>
    <row r="29" spans="1:33" s="1" customFormat="1" ht="15" customHeight="1" thickBot="1" x14ac:dyDescent="0.3">
      <c r="A29" s="35"/>
      <c r="B29" s="50"/>
      <c r="C29" s="193" t="s">
        <v>103</v>
      </c>
      <c r="D29" s="335">
        <f>'Биология-11 2020 расклад'!L30</f>
        <v>102</v>
      </c>
      <c r="E29" s="337">
        <f>'Биология-11 2021 расклад'!L30</f>
        <v>138</v>
      </c>
      <c r="F29" s="337">
        <f>'Биология-11 2022 расклад'!L29</f>
        <v>123</v>
      </c>
      <c r="G29" s="336">
        <f>'биология-11 2023 расклад'!L29</f>
        <v>97</v>
      </c>
      <c r="H29" s="504">
        <f>'биология-11 2024 расклад'!L29</f>
        <v>76</v>
      </c>
      <c r="I29" s="647">
        <f>'биология-11 2025 расклад'!L29</f>
        <v>100</v>
      </c>
      <c r="J29" s="335">
        <f>'Биология-11 2020 расклад'!M30</f>
        <v>0</v>
      </c>
      <c r="K29" s="337">
        <f>'Биология-11 2021 расклад'!M30</f>
        <v>15.000599999999999</v>
      </c>
      <c r="L29" s="337">
        <f>'Биология-11 2022 расклад'!M29</f>
        <v>11</v>
      </c>
      <c r="M29" s="336">
        <f>'биология-11 2023 расклад'!M29</f>
        <v>6</v>
      </c>
      <c r="N29" s="508">
        <f>'биология-11 2024 расклад'!M29</f>
        <v>15</v>
      </c>
      <c r="O29" s="641">
        <f>'биология-11 2025 расклад'!M29</f>
        <v>27</v>
      </c>
      <c r="P29" s="326">
        <f>'Биология-11 2020 расклад'!N30</f>
        <v>0</v>
      </c>
      <c r="Q29" s="328">
        <f>'Биология-11 2021 расклад'!N30</f>
        <v>10.506</v>
      </c>
      <c r="R29" s="328">
        <f>'Биология-11 2022 расклад'!N29</f>
        <v>6.8034188034188041</v>
      </c>
      <c r="S29" s="327">
        <f>'биология-11 2023 расклад'!N29</f>
        <v>6.1855670103092786</v>
      </c>
      <c r="T29" s="628">
        <f>'биология-11 2024 расклад'!N29</f>
        <v>19.736842105263158</v>
      </c>
      <c r="U29" s="635">
        <f>'биология-11 2025 расклад'!N29</f>
        <v>27</v>
      </c>
      <c r="V29" s="335">
        <f>'Биология-11 2020 расклад'!O30</f>
        <v>8.9985999999999997</v>
      </c>
      <c r="W29" s="337">
        <f>'Биология-11 2021 расклад'!O30</f>
        <v>36.001199999999997</v>
      </c>
      <c r="X29" s="337">
        <f>'Биология-11 2022 расклад'!O29</f>
        <v>28</v>
      </c>
      <c r="Y29" s="336">
        <f>'биология-11 2023 расклад'!O29</f>
        <v>30</v>
      </c>
      <c r="Z29" s="508">
        <f>'биология-11 2024 расклад'!O29</f>
        <v>6</v>
      </c>
      <c r="AA29" s="641">
        <f>'биология-11 2025 расклад'!O29</f>
        <v>17</v>
      </c>
      <c r="AB29" s="453">
        <f>'Биология-11 2020 расклад'!P30</f>
        <v>13.292499999999999</v>
      </c>
      <c r="AC29" s="348">
        <f>'Биология-11 2021 расклад'!P30</f>
        <v>25.905333333333331</v>
      </c>
      <c r="AD29" s="348">
        <f>'Биология-11 2022 расклад'!P29</f>
        <v>27.725071225071225</v>
      </c>
      <c r="AE29" s="348">
        <f>'биология-11 2023 расклад'!P29</f>
        <v>30.927835051546392</v>
      </c>
      <c r="AF29" s="348">
        <f>'биология-11 2024 расклад'!P29</f>
        <v>7.8947368421052628</v>
      </c>
      <c r="AG29" s="338">
        <f>'биология-11 2025 расклад'!P29</f>
        <v>17</v>
      </c>
    </row>
    <row r="30" spans="1:33" s="1" customFormat="1" ht="15" customHeight="1" x14ac:dyDescent="0.25">
      <c r="A30" s="10">
        <v>1</v>
      </c>
      <c r="B30" s="48">
        <v>30070</v>
      </c>
      <c r="C30" s="174" t="s">
        <v>24</v>
      </c>
      <c r="D30" s="175">
        <f>'Биология-11 2020 расклад'!L31</f>
        <v>16</v>
      </c>
      <c r="E30" s="177">
        <f>'Биология-11 2021 расклад'!L31</f>
        <v>22</v>
      </c>
      <c r="F30" s="177">
        <f>'Биология-11 2022 расклад'!L30</f>
        <v>15</v>
      </c>
      <c r="G30" s="176">
        <f>'биология-11 2023 расклад'!L30</f>
        <v>22</v>
      </c>
      <c r="H30" s="503">
        <f>'биология-11 2024 расклад'!L30</f>
        <v>11</v>
      </c>
      <c r="I30" s="650">
        <f>'биология-11 2025 расклад'!L30</f>
        <v>21</v>
      </c>
      <c r="J30" s="175"/>
      <c r="K30" s="177">
        <f>'Биология-11 2021 расклад'!M31</f>
        <v>5.0006000000000004</v>
      </c>
      <c r="L30" s="177">
        <f>'Биология-11 2022 расклад'!M30</f>
        <v>3</v>
      </c>
      <c r="M30" s="176">
        <f>'биология-11 2023 расклад'!M30</f>
        <v>2</v>
      </c>
      <c r="N30" s="505">
        <f>'биология-11 2024 расклад'!M30</f>
        <v>6</v>
      </c>
      <c r="O30" s="644">
        <f>'биология-11 2025 расклад'!M30</f>
        <v>14</v>
      </c>
      <c r="P30" s="324"/>
      <c r="Q30" s="179">
        <f>'Биология-11 2021 расклад'!N31</f>
        <v>22.73</v>
      </c>
      <c r="R30" s="179">
        <f>'Биология-11 2022 расклад'!N30</f>
        <v>20</v>
      </c>
      <c r="S30" s="178">
        <f>'биология-11 2023 расклад'!N30</f>
        <v>9.0909090909090917</v>
      </c>
      <c r="T30" s="631">
        <f>'биология-11 2024 расклад'!N30</f>
        <v>54.545454545454547</v>
      </c>
      <c r="U30" s="638">
        <f>'биология-11 2025 расклад'!N30</f>
        <v>66.666666666666671</v>
      </c>
      <c r="V30" s="175">
        <f>'Биология-11 2020 расклад'!O31</f>
        <v>0</v>
      </c>
      <c r="W30" s="177">
        <f>'Биология-11 2021 расклад'!O31</f>
        <v>1.9997999999999998</v>
      </c>
      <c r="X30" s="177">
        <f>'Биология-11 2022 расклад'!O30</f>
        <v>1</v>
      </c>
      <c r="Y30" s="176">
        <f>'биология-11 2023 расклад'!O30</f>
        <v>2</v>
      </c>
      <c r="Z30" s="505">
        <f>'биология-11 2024 расклад'!O30</f>
        <v>1</v>
      </c>
      <c r="AA30" s="644">
        <f>'биология-11 2025 расклад'!O30</f>
        <v>0</v>
      </c>
      <c r="AB30" s="454">
        <f>'Биология-11 2020 расклад'!P31</f>
        <v>0</v>
      </c>
      <c r="AC30" s="349">
        <f>'Биология-11 2021 расклад'!P31</f>
        <v>9.09</v>
      </c>
      <c r="AD30" s="349">
        <f>'Биология-11 2022 расклад'!P30</f>
        <v>6.666666666666667</v>
      </c>
      <c r="AE30" s="349">
        <f>'биология-11 2023 расклад'!P30</f>
        <v>9.0909090909090917</v>
      </c>
      <c r="AF30" s="349">
        <f>'биология-11 2024 расклад'!P30</f>
        <v>9.0909090909090917</v>
      </c>
      <c r="AG30" s="344">
        <f>'биология-11 2025 расклад'!P30</f>
        <v>0</v>
      </c>
    </row>
    <row r="31" spans="1:33" s="1" customFormat="1" ht="15" customHeight="1" x14ac:dyDescent="0.25">
      <c r="A31" s="11">
        <v>2</v>
      </c>
      <c r="B31" s="47">
        <v>30480</v>
      </c>
      <c r="C31" s="180" t="s">
        <v>111</v>
      </c>
      <c r="D31" s="181">
        <f>'Биология-11 2020 расклад'!L32</f>
        <v>17</v>
      </c>
      <c r="E31" s="183">
        <f>'Биология-11 2021 расклад'!L32</f>
        <v>12</v>
      </c>
      <c r="F31" s="183">
        <f>'Биология-11 2022 расклад'!L31</f>
        <v>13</v>
      </c>
      <c r="G31" s="182">
        <f>'биология-11 2023 расклад'!L31</f>
        <v>3</v>
      </c>
      <c r="H31" s="506">
        <f>'биология-11 2024 расклад'!L31</f>
        <v>6</v>
      </c>
      <c r="I31" s="648">
        <f>'биология-11 2025 расклад'!L31</f>
        <v>10</v>
      </c>
      <c r="J31" s="181"/>
      <c r="K31" s="183">
        <f>'Биология-11 2021 расклад'!M32</f>
        <v>1.9992000000000001</v>
      </c>
      <c r="L31" s="183">
        <f>'Биология-11 2022 расклад'!M31</f>
        <v>1</v>
      </c>
      <c r="M31" s="182">
        <f>'биология-11 2023 расклад'!M31</f>
        <v>0</v>
      </c>
      <c r="N31" s="525">
        <f>'биология-11 2024 расклад'!M31</f>
        <v>0</v>
      </c>
      <c r="O31" s="642">
        <f>'биология-11 2025 расклад'!M31</f>
        <v>0</v>
      </c>
      <c r="P31" s="322"/>
      <c r="Q31" s="185">
        <f>'Биология-11 2021 расклад'!N32</f>
        <v>16.66</v>
      </c>
      <c r="R31" s="185">
        <f>'Биология-11 2022 расклад'!N31</f>
        <v>7.6923076923076925</v>
      </c>
      <c r="S31" s="184">
        <f>'биология-11 2023 расклад'!N31</f>
        <v>0</v>
      </c>
      <c r="T31" s="629">
        <f>'биология-11 2024 расклад'!N31</f>
        <v>0</v>
      </c>
      <c r="U31" s="636">
        <f>'биология-11 2025 расклад'!N31</f>
        <v>0</v>
      </c>
      <c r="V31" s="181">
        <f>'Биология-11 2020 расклад'!O32</f>
        <v>0</v>
      </c>
      <c r="W31" s="183">
        <f>'Биология-11 2021 расклад'!O32</f>
        <v>2.0004000000000004</v>
      </c>
      <c r="X31" s="183">
        <f>'Биология-11 2022 расклад'!O31</f>
        <v>2</v>
      </c>
      <c r="Y31" s="182">
        <f>'биология-11 2023 расклад'!O31</f>
        <v>2</v>
      </c>
      <c r="Z31" s="525">
        <f>'биология-11 2024 расклад'!O31</f>
        <v>0</v>
      </c>
      <c r="AA31" s="642">
        <f>'биология-11 2025 расклад'!O31</f>
        <v>1</v>
      </c>
      <c r="AB31" s="455">
        <f>'Биология-11 2020 расклад'!P32</f>
        <v>0</v>
      </c>
      <c r="AC31" s="350">
        <f>'Биология-11 2021 расклад'!P32</f>
        <v>16.670000000000002</v>
      </c>
      <c r="AD31" s="350">
        <f>'Биология-11 2022 расклад'!P31</f>
        <v>15.384615384615385</v>
      </c>
      <c r="AE31" s="350">
        <f>'биология-11 2023 расклад'!P31</f>
        <v>66.666666666666671</v>
      </c>
      <c r="AF31" s="350">
        <f>'биология-11 2024 расклад'!P31</f>
        <v>0</v>
      </c>
      <c r="AG31" s="345">
        <f>'биология-11 2025 расклад'!P31</f>
        <v>10</v>
      </c>
    </row>
    <row r="32" spans="1:33" s="1" customFormat="1" ht="15" customHeight="1" x14ac:dyDescent="0.25">
      <c r="A32" s="11">
        <v>3</v>
      </c>
      <c r="B32" s="49">
        <v>30460</v>
      </c>
      <c r="C32" s="186" t="s">
        <v>29</v>
      </c>
      <c r="D32" s="181">
        <f>'Биология-11 2020 расклад'!L33</f>
        <v>9</v>
      </c>
      <c r="E32" s="183">
        <f>'Биология-11 2021 расклад'!L33</f>
        <v>7</v>
      </c>
      <c r="F32" s="183">
        <f>'Биология-11 2022 расклад'!L32</f>
        <v>10</v>
      </c>
      <c r="G32" s="182">
        <f>'биология-11 2023 расклад'!L32</f>
        <v>6</v>
      </c>
      <c r="H32" s="506">
        <f>'биология-11 2024 расклад'!L32</f>
        <v>7</v>
      </c>
      <c r="I32" s="648">
        <f>'биология-11 2025 расклад'!L32</f>
        <v>4</v>
      </c>
      <c r="J32" s="181"/>
      <c r="K32" s="183">
        <f>'Биология-11 2021 расклад'!M33</f>
        <v>1.0003</v>
      </c>
      <c r="L32" s="183">
        <f>'Биология-11 2022 расклад'!M32</f>
        <v>0</v>
      </c>
      <c r="M32" s="182">
        <f>'биология-11 2023 расклад'!M32</f>
        <v>0</v>
      </c>
      <c r="N32" s="525">
        <f>'биология-11 2024 расклад'!M32</f>
        <v>2</v>
      </c>
      <c r="O32" s="642">
        <f>'биология-11 2025 расклад'!M32</f>
        <v>0</v>
      </c>
      <c r="P32" s="322"/>
      <c r="Q32" s="185">
        <f>'Биология-11 2021 расклад'!N33</f>
        <v>14.29</v>
      </c>
      <c r="R32" s="185">
        <f>'Биология-11 2022 расклад'!N32</f>
        <v>0</v>
      </c>
      <c r="S32" s="184">
        <f>'биология-11 2023 расклад'!N32</f>
        <v>0</v>
      </c>
      <c r="T32" s="629">
        <f>'биология-11 2024 расклад'!N32</f>
        <v>28.571428571428573</v>
      </c>
      <c r="U32" s="636">
        <f>'биология-11 2025 расклад'!N32</f>
        <v>0</v>
      </c>
      <c r="V32" s="181">
        <f>'Биология-11 2020 расклад'!O33</f>
        <v>2.9996999999999998</v>
      </c>
      <c r="W32" s="183">
        <f>'Биология-11 2021 расклад'!O33</f>
        <v>3.0002</v>
      </c>
      <c r="X32" s="183">
        <f>'Биология-11 2022 расклад'!O32</f>
        <v>1</v>
      </c>
      <c r="Y32" s="182">
        <f>'биология-11 2023 расклад'!O32</f>
        <v>1</v>
      </c>
      <c r="Z32" s="525">
        <f>'биология-11 2024 расклад'!O32</f>
        <v>0</v>
      </c>
      <c r="AA32" s="642">
        <f>'биология-11 2025 расклад'!O32</f>
        <v>1</v>
      </c>
      <c r="AB32" s="455">
        <f>'Биология-11 2020 расклад'!P33</f>
        <v>33.33</v>
      </c>
      <c r="AC32" s="350">
        <f>'Биология-11 2021 расклад'!P33</f>
        <v>42.86</v>
      </c>
      <c r="AD32" s="350">
        <f>'Биология-11 2022 расклад'!P32</f>
        <v>10</v>
      </c>
      <c r="AE32" s="350">
        <f>'биология-11 2023 расклад'!P32</f>
        <v>16.666666666666668</v>
      </c>
      <c r="AF32" s="350">
        <f>'биология-11 2024 расклад'!P32</f>
        <v>0</v>
      </c>
      <c r="AG32" s="345">
        <f>'биология-11 2025 расклад'!P32</f>
        <v>25</v>
      </c>
    </row>
    <row r="33" spans="1:33" s="1" customFormat="1" ht="15" customHeight="1" x14ac:dyDescent="0.25">
      <c r="A33" s="11">
        <v>4</v>
      </c>
      <c r="B33" s="47">
        <v>30030</v>
      </c>
      <c r="C33" s="180" t="s">
        <v>160</v>
      </c>
      <c r="D33" s="181">
        <f>'Биология-11 2020 расклад'!L34</f>
        <v>4</v>
      </c>
      <c r="E33" s="183">
        <f>'Биология-11 2021 расклад'!L34</f>
        <v>6</v>
      </c>
      <c r="F33" s="183">
        <f>'Биология-11 2022 расклад'!L33</f>
        <v>12</v>
      </c>
      <c r="G33" s="182">
        <f>'биология-11 2023 расклад'!L33</f>
        <v>5</v>
      </c>
      <c r="H33" s="506">
        <f>'биология-11 2024 расклад'!L33</f>
        <v>8</v>
      </c>
      <c r="I33" s="648">
        <f>'биология-11 2025 расклад'!L33</f>
        <v>6</v>
      </c>
      <c r="J33" s="181"/>
      <c r="K33" s="183">
        <f>'Биология-11 2021 расклад'!M34</f>
        <v>0</v>
      </c>
      <c r="L33" s="183">
        <f>'Биология-11 2022 расклад'!M33</f>
        <v>2</v>
      </c>
      <c r="M33" s="182">
        <f>'биология-11 2023 расклад'!M33</f>
        <v>0</v>
      </c>
      <c r="N33" s="525">
        <f>'биология-11 2024 расклад'!M33</f>
        <v>1</v>
      </c>
      <c r="O33" s="642">
        <f>'биология-11 2025 расклад'!M33</f>
        <v>1</v>
      </c>
      <c r="P33" s="322"/>
      <c r="Q33" s="185">
        <f>'Биология-11 2021 расклад'!N34</f>
        <v>0</v>
      </c>
      <c r="R33" s="185">
        <f>'Биология-11 2022 расклад'!N33</f>
        <v>16.666666666666668</v>
      </c>
      <c r="S33" s="184">
        <f>'биология-11 2023 расклад'!N33</f>
        <v>0</v>
      </c>
      <c r="T33" s="629">
        <f>'биология-11 2024 расклад'!N33</f>
        <v>12.5</v>
      </c>
      <c r="U33" s="636">
        <f>'биология-11 2025 расклад'!N33</f>
        <v>16.666666666666668</v>
      </c>
      <c r="V33" s="181">
        <f>'Биология-11 2020 расклад'!O34</f>
        <v>0</v>
      </c>
      <c r="W33" s="183">
        <f>'Биология-11 2021 расклад'!O34</f>
        <v>1.0002000000000002</v>
      </c>
      <c r="X33" s="183">
        <f>'Биология-11 2022 расклад'!O33</f>
        <v>1</v>
      </c>
      <c r="Y33" s="182">
        <f>'биология-11 2023 расклад'!O33</f>
        <v>2</v>
      </c>
      <c r="Z33" s="525">
        <f>'биология-11 2024 расклад'!O33</f>
        <v>1</v>
      </c>
      <c r="AA33" s="642">
        <f>'биология-11 2025 расклад'!O33</f>
        <v>0</v>
      </c>
      <c r="AB33" s="455">
        <f>'Биология-11 2020 расклад'!P34</f>
        <v>0</v>
      </c>
      <c r="AC33" s="350">
        <f>'Биология-11 2021 расклад'!P34</f>
        <v>16.670000000000002</v>
      </c>
      <c r="AD33" s="350">
        <f>'Биология-11 2022 расклад'!P33</f>
        <v>8.3333333333333339</v>
      </c>
      <c r="AE33" s="350">
        <f>'биология-11 2023 расклад'!P33</f>
        <v>40</v>
      </c>
      <c r="AF33" s="350">
        <f>'биология-11 2024 расклад'!P33</f>
        <v>12.5</v>
      </c>
      <c r="AG33" s="345">
        <f>'биология-11 2025 расклад'!P33</f>
        <v>0</v>
      </c>
    </row>
    <row r="34" spans="1:33" s="1" customFormat="1" ht="15" customHeight="1" x14ac:dyDescent="0.25">
      <c r="A34" s="11">
        <v>5</v>
      </c>
      <c r="B34" s="47">
        <v>31000</v>
      </c>
      <c r="C34" s="180" t="s">
        <v>37</v>
      </c>
      <c r="D34" s="181">
        <f>'Биология-11 2020 расклад'!L35</f>
        <v>21</v>
      </c>
      <c r="E34" s="183">
        <f>'Биология-11 2021 расклад'!L35</f>
        <v>17</v>
      </c>
      <c r="F34" s="183">
        <f>'Биология-11 2022 расклад'!L34</f>
        <v>15</v>
      </c>
      <c r="G34" s="182">
        <f>'биология-11 2023 расклад'!L34</f>
        <v>10</v>
      </c>
      <c r="H34" s="506">
        <f>'биология-11 2024 расклад'!L34</f>
        <v>9</v>
      </c>
      <c r="I34" s="648">
        <f>'биология-11 2025 расклад'!L34</f>
        <v>9</v>
      </c>
      <c r="J34" s="181"/>
      <c r="K34" s="183">
        <f>'Биология-11 2021 расклад'!M35</f>
        <v>0.99959999999999993</v>
      </c>
      <c r="L34" s="183">
        <f>'Биология-11 2022 расклад'!M34</f>
        <v>2</v>
      </c>
      <c r="M34" s="182">
        <f>'биология-11 2023 расклад'!M34</f>
        <v>1</v>
      </c>
      <c r="N34" s="525">
        <f>'биология-11 2024 расклад'!M34</f>
        <v>2</v>
      </c>
      <c r="O34" s="642">
        <f>'биология-11 2025 расклад'!M34</f>
        <v>4</v>
      </c>
      <c r="P34" s="322"/>
      <c r="Q34" s="185">
        <f>'Биология-11 2021 расклад'!N35</f>
        <v>5.88</v>
      </c>
      <c r="R34" s="185">
        <f>'Биология-11 2022 расклад'!N34</f>
        <v>13.333333333333334</v>
      </c>
      <c r="S34" s="184">
        <f>'биология-11 2023 расклад'!N34</f>
        <v>10</v>
      </c>
      <c r="T34" s="629">
        <f>'биология-11 2024 расклад'!N34</f>
        <v>22.222222222222221</v>
      </c>
      <c r="U34" s="636">
        <f>'биология-11 2025 расклад'!N34</f>
        <v>44.444444444444443</v>
      </c>
      <c r="V34" s="181">
        <f>'Биология-11 2020 расклад'!O35</f>
        <v>1.9991999999999999</v>
      </c>
      <c r="W34" s="183">
        <f>'Биология-11 2021 расклад'!O35</f>
        <v>4.9997000000000007</v>
      </c>
      <c r="X34" s="183">
        <f>'Биология-11 2022 расклад'!O34</f>
        <v>4</v>
      </c>
      <c r="Y34" s="182">
        <f>'биология-11 2023 расклад'!O34</f>
        <v>3</v>
      </c>
      <c r="Z34" s="525">
        <f>'биология-11 2024 расклад'!O34</f>
        <v>1</v>
      </c>
      <c r="AA34" s="642">
        <f>'биология-11 2025 расклад'!O34</f>
        <v>2</v>
      </c>
      <c r="AB34" s="455">
        <f>'Биология-11 2020 расклад'!P35</f>
        <v>9.52</v>
      </c>
      <c r="AC34" s="350">
        <f>'Биология-11 2021 расклад'!P35</f>
        <v>29.41</v>
      </c>
      <c r="AD34" s="350">
        <f>'Биология-11 2022 расклад'!P34</f>
        <v>26.666666666666668</v>
      </c>
      <c r="AE34" s="350">
        <f>'биология-11 2023 расклад'!P34</f>
        <v>30</v>
      </c>
      <c r="AF34" s="350">
        <f>'биология-11 2024 расклад'!P34</f>
        <v>11.111111111111111</v>
      </c>
      <c r="AG34" s="345">
        <f>'биология-11 2025 расклад'!P34</f>
        <v>22.222222222222221</v>
      </c>
    </row>
    <row r="35" spans="1:33" s="1" customFormat="1" ht="15" customHeight="1" x14ac:dyDescent="0.25">
      <c r="A35" s="11">
        <v>6</v>
      </c>
      <c r="B35" s="47">
        <v>30130</v>
      </c>
      <c r="C35" s="180" t="s">
        <v>25</v>
      </c>
      <c r="D35" s="181" t="s">
        <v>132</v>
      </c>
      <c r="E35" s="183" t="s">
        <v>132</v>
      </c>
      <c r="F35" s="183">
        <f>'Биология-11 2022 расклад'!L35</f>
        <v>2</v>
      </c>
      <c r="G35" s="182">
        <f>'биология-11 2023 расклад'!L35</f>
        <v>3</v>
      </c>
      <c r="H35" s="506">
        <f>'биология-11 2024 расклад'!L35</f>
        <v>4</v>
      </c>
      <c r="I35" s="648">
        <f>'биология-11 2025 расклад'!L35</f>
        <v>1</v>
      </c>
      <c r="J35" s="181"/>
      <c r="K35" s="183" t="s">
        <v>132</v>
      </c>
      <c r="L35" s="183">
        <f>'Биология-11 2022 расклад'!M35</f>
        <v>0</v>
      </c>
      <c r="M35" s="182">
        <f>'биология-11 2023 расклад'!M35</f>
        <v>0</v>
      </c>
      <c r="N35" s="525">
        <f>'биология-11 2024 расклад'!M35</f>
        <v>0</v>
      </c>
      <c r="O35" s="642">
        <f>'биология-11 2025 расклад'!M35</f>
        <v>0</v>
      </c>
      <c r="P35" s="322"/>
      <c r="Q35" s="185" t="s">
        <v>132</v>
      </c>
      <c r="R35" s="185">
        <f>'Биология-11 2022 расклад'!N35</f>
        <v>0</v>
      </c>
      <c r="S35" s="184">
        <f>'биология-11 2023 расклад'!N35</f>
        <v>0</v>
      </c>
      <c r="T35" s="629">
        <f>'биология-11 2024 расклад'!N35</f>
        <v>0</v>
      </c>
      <c r="U35" s="636">
        <f>'биология-11 2025 расклад'!N35</f>
        <v>0</v>
      </c>
      <c r="V35" s="181" t="s">
        <v>132</v>
      </c>
      <c r="W35" s="183" t="s">
        <v>132</v>
      </c>
      <c r="X35" s="183">
        <f>'Биология-11 2022 расклад'!O35</f>
        <v>2</v>
      </c>
      <c r="Y35" s="182">
        <f>'биология-11 2023 расклад'!O35</f>
        <v>3</v>
      </c>
      <c r="Z35" s="525">
        <f>'биология-11 2024 расклад'!O35</f>
        <v>1</v>
      </c>
      <c r="AA35" s="642">
        <f>'биология-11 2025 расклад'!O35</f>
        <v>0</v>
      </c>
      <c r="AB35" s="455" t="s">
        <v>132</v>
      </c>
      <c r="AC35" s="350" t="s">
        <v>132</v>
      </c>
      <c r="AD35" s="350">
        <f>'Биология-11 2022 расклад'!P35</f>
        <v>100</v>
      </c>
      <c r="AE35" s="350">
        <f>'биология-11 2023 расклад'!P35</f>
        <v>100</v>
      </c>
      <c r="AF35" s="350">
        <f>'биология-11 2024 расклад'!P35</f>
        <v>25</v>
      </c>
      <c r="AG35" s="345">
        <f>'биология-11 2025 расклад'!P35</f>
        <v>0</v>
      </c>
    </row>
    <row r="36" spans="1:33" s="1" customFormat="1" ht="15" customHeight="1" x14ac:dyDescent="0.25">
      <c r="A36" s="11">
        <v>7</v>
      </c>
      <c r="B36" s="47">
        <v>30160</v>
      </c>
      <c r="C36" s="180" t="s">
        <v>197</v>
      </c>
      <c r="D36" s="181">
        <f>'Биология-11 2020 расклад'!L37</f>
        <v>3</v>
      </c>
      <c r="E36" s="183">
        <f>'Биология-11 2021 расклад'!L37</f>
        <v>9</v>
      </c>
      <c r="F36" s="183"/>
      <c r="G36" s="182"/>
      <c r="H36" s="506"/>
      <c r="I36" s="648">
        <f>'биология-11 2025 расклад'!L36</f>
        <v>10</v>
      </c>
      <c r="J36" s="181"/>
      <c r="K36" s="183">
        <f>'Биология-11 2021 расклад'!M37</f>
        <v>0</v>
      </c>
      <c r="L36" s="183"/>
      <c r="M36" s="182"/>
      <c r="N36" s="525"/>
      <c r="O36" s="642">
        <f>'биология-11 2025 расклад'!M36</f>
        <v>1</v>
      </c>
      <c r="P36" s="322"/>
      <c r="Q36" s="185">
        <f>'Биология-11 2021 расклад'!N37</f>
        <v>0</v>
      </c>
      <c r="R36" s="185"/>
      <c r="S36" s="184"/>
      <c r="T36" s="629"/>
      <c r="U36" s="636">
        <f>'биология-11 2025 расклад'!N36</f>
        <v>10</v>
      </c>
      <c r="V36" s="181">
        <f>'Биология-11 2020 расклад'!O37</f>
        <v>0.9998999999999999</v>
      </c>
      <c r="W36" s="183">
        <f>'Биология-11 2021 расклад'!O37</f>
        <v>2.9996999999999998</v>
      </c>
      <c r="X36" s="183"/>
      <c r="Y36" s="182"/>
      <c r="Z36" s="525"/>
      <c r="AA36" s="642">
        <f>'биология-11 2025 расклад'!O36</f>
        <v>5</v>
      </c>
      <c r="AB36" s="455">
        <f>'Биология-11 2020 расклад'!P37</f>
        <v>33.33</v>
      </c>
      <c r="AC36" s="350">
        <f>'Биология-11 2021 расклад'!P37</f>
        <v>33.33</v>
      </c>
      <c r="AD36" s="350"/>
      <c r="AE36" s="350"/>
      <c r="AF36" s="350"/>
      <c r="AG36" s="345">
        <f>'биология-11 2025 расклад'!P36</f>
        <v>50</v>
      </c>
    </row>
    <row r="37" spans="1:33" s="1" customFormat="1" ht="15" customHeight="1" x14ac:dyDescent="0.25">
      <c r="A37" s="11">
        <v>8</v>
      </c>
      <c r="B37" s="47">
        <v>30310</v>
      </c>
      <c r="C37" s="180" t="s">
        <v>27</v>
      </c>
      <c r="D37" s="181">
        <f>'Биология-11 2020 расклад'!L38</f>
        <v>6</v>
      </c>
      <c r="E37" s="183" t="s">
        <v>132</v>
      </c>
      <c r="F37" s="183">
        <f>'Биология-11 2022 расклад'!L37</f>
        <v>6</v>
      </c>
      <c r="G37" s="182"/>
      <c r="H37" s="506">
        <f>'биология-11 2024 расклад'!L37</f>
        <v>4</v>
      </c>
      <c r="I37" s="648">
        <f>'биология-11 2025 расклад'!L37</f>
        <v>5</v>
      </c>
      <c r="J37" s="181"/>
      <c r="K37" s="183" t="s">
        <v>132</v>
      </c>
      <c r="L37" s="183">
        <f>'Биология-11 2022 расклад'!M37</f>
        <v>1</v>
      </c>
      <c r="M37" s="182"/>
      <c r="N37" s="525">
        <f>'биология-11 2024 расклад'!M37</f>
        <v>0</v>
      </c>
      <c r="O37" s="642">
        <f>'биология-11 2025 расклад'!M37</f>
        <v>1</v>
      </c>
      <c r="P37" s="322"/>
      <c r="Q37" s="185" t="s">
        <v>132</v>
      </c>
      <c r="R37" s="185">
        <f>'Биология-11 2022 расклад'!N37</f>
        <v>16.666666666666668</v>
      </c>
      <c r="S37" s="184"/>
      <c r="T37" s="629">
        <f>'биология-11 2024 расклад'!N37</f>
        <v>0</v>
      </c>
      <c r="U37" s="636">
        <f>'биология-11 2025 расклад'!N37</f>
        <v>20</v>
      </c>
      <c r="V37" s="181">
        <f>'Биология-11 2020 расклад'!O38</f>
        <v>0</v>
      </c>
      <c r="W37" s="183" t="s">
        <v>132</v>
      </c>
      <c r="X37" s="183">
        <f>'Биология-11 2022 расклад'!O37</f>
        <v>1</v>
      </c>
      <c r="Y37" s="182"/>
      <c r="Z37" s="525">
        <f>'биология-11 2024 расклад'!O37</f>
        <v>0</v>
      </c>
      <c r="AA37" s="642">
        <f>'биология-11 2025 расклад'!O37</f>
        <v>0</v>
      </c>
      <c r="AB37" s="455">
        <f>'Биология-11 2020 расклад'!P38</f>
        <v>0</v>
      </c>
      <c r="AC37" s="350" t="s">
        <v>132</v>
      </c>
      <c r="AD37" s="350">
        <f>'Биология-11 2022 расклад'!P37</f>
        <v>16.666666666666668</v>
      </c>
      <c r="AE37" s="350"/>
      <c r="AF37" s="350">
        <f>'биология-11 2024 расклад'!P37</f>
        <v>0</v>
      </c>
      <c r="AG37" s="345">
        <f>'биология-11 2025 расклад'!P37</f>
        <v>0</v>
      </c>
    </row>
    <row r="38" spans="1:33" s="1" customFormat="1" ht="15" customHeight="1" x14ac:dyDescent="0.25">
      <c r="A38" s="11">
        <v>9</v>
      </c>
      <c r="B38" s="47">
        <v>30440</v>
      </c>
      <c r="C38" s="180" t="s">
        <v>28</v>
      </c>
      <c r="D38" s="181">
        <f>'Биология-11 2020 расклад'!L39</f>
        <v>3</v>
      </c>
      <c r="E38" s="183">
        <f>'Биология-11 2021 расклад'!L39</f>
        <v>6</v>
      </c>
      <c r="F38" s="183">
        <f>'Биология-11 2022 расклад'!L38</f>
        <v>3</v>
      </c>
      <c r="G38" s="182">
        <f>'биология-11 2023 расклад'!L38</f>
        <v>7</v>
      </c>
      <c r="H38" s="506">
        <f>'биология-11 2024 расклад'!L38</f>
        <v>2</v>
      </c>
      <c r="I38" s="648"/>
      <c r="J38" s="181"/>
      <c r="K38" s="183">
        <f>'Биология-11 2021 расклад'!M39</f>
        <v>2.0004000000000004</v>
      </c>
      <c r="L38" s="183">
        <f>'Биология-11 2022 расклад'!M38</f>
        <v>0</v>
      </c>
      <c r="M38" s="182">
        <f>'биология-11 2023 расклад'!M38</f>
        <v>0</v>
      </c>
      <c r="N38" s="525">
        <f>'биология-11 2024 расклад'!M38</f>
        <v>0</v>
      </c>
      <c r="O38" s="642"/>
      <c r="P38" s="322"/>
      <c r="Q38" s="185">
        <f>'Биология-11 2021 расклад'!N39</f>
        <v>33.340000000000003</v>
      </c>
      <c r="R38" s="185">
        <f>'Биология-11 2022 расклад'!N38</f>
        <v>0</v>
      </c>
      <c r="S38" s="184">
        <f>'биология-11 2023 расклад'!N38</f>
        <v>0</v>
      </c>
      <c r="T38" s="629">
        <f>'биология-11 2024 расклад'!N38</f>
        <v>0</v>
      </c>
      <c r="U38" s="636"/>
      <c r="V38" s="181">
        <f>'Биология-11 2020 расклад'!O39</f>
        <v>0</v>
      </c>
      <c r="W38" s="183">
        <f>'Биология-11 2021 расклад'!O39</f>
        <v>1.9997999999999998</v>
      </c>
      <c r="X38" s="183">
        <f>'Биология-11 2022 расклад'!O38</f>
        <v>1</v>
      </c>
      <c r="Y38" s="182">
        <f>'биология-11 2023 расклад'!O38</f>
        <v>4</v>
      </c>
      <c r="Z38" s="525">
        <f>'биология-11 2024 расклад'!O38</f>
        <v>0</v>
      </c>
      <c r="AA38" s="642"/>
      <c r="AB38" s="455">
        <f>'Биология-11 2020 расклад'!P39</f>
        <v>0</v>
      </c>
      <c r="AC38" s="350">
        <f>'Биология-11 2021 расклад'!P39</f>
        <v>33.33</v>
      </c>
      <c r="AD38" s="350">
        <f>'Биология-11 2022 расклад'!P38</f>
        <v>33.333333333333336</v>
      </c>
      <c r="AE38" s="350">
        <f>'биология-11 2023 расклад'!P38</f>
        <v>57.142857142857146</v>
      </c>
      <c r="AF38" s="350">
        <f>'биология-11 2024 расклад'!P38</f>
        <v>0</v>
      </c>
      <c r="AG38" s="345"/>
    </row>
    <row r="39" spans="1:33" s="1" customFormat="1" ht="15" customHeight="1" x14ac:dyDescent="0.25">
      <c r="A39" s="11">
        <v>10</v>
      </c>
      <c r="B39" s="47">
        <v>30500</v>
      </c>
      <c r="C39" s="180" t="s">
        <v>198</v>
      </c>
      <c r="D39" s="181" t="s">
        <v>132</v>
      </c>
      <c r="E39" s="183">
        <f>'Биология-11 2021 расклад'!L40</f>
        <v>9</v>
      </c>
      <c r="F39" s="183"/>
      <c r="G39" s="182"/>
      <c r="H39" s="506"/>
      <c r="I39" s="648"/>
      <c r="J39" s="181"/>
      <c r="K39" s="183">
        <f>'Биология-11 2021 расклад'!M40</f>
        <v>0.9998999999999999</v>
      </c>
      <c r="L39" s="183"/>
      <c r="M39" s="182"/>
      <c r="N39" s="525"/>
      <c r="O39" s="642"/>
      <c r="P39" s="322"/>
      <c r="Q39" s="185">
        <f>'Биология-11 2021 расклад'!N40</f>
        <v>11.11</v>
      </c>
      <c r="R39" s="185"/>
      <c r="S39" s="184"/>
      <c r="T39" s="629"/>
      <c r="U39" s="636"/>
      <c r="V39" s="181" t="s">
        <v>132</v>
      </c>
      <c r="W39" s="183">
        <f>'Биология-11 2021 расклад'!O40</f>
        <v>5.0004</v>
      </c>
      <c r="X39" s="183"/>
      <c r="Y39" s="182"/>
      <c r="Z39" s="525"/>
      <c r="AA39" s="642"/>
      <c r="AB39" s="455" t="s">
        <v>132</v>
      </c>
      <c r="AC39" s="350">
        <f>'Биология-11 2021 расклад'!P40</f>
        <v>55.56</v>
      </c>
      <c r="AD39" s="350"/>
      <c r="AE39" s="350"/>
      <c r="AF39" s="350"/>
      <c r="AG39" s="345"/>
    </row>
    <row r="40" spans="1:33" s="1" customFormat="1" ht="15" customHeight="1" x14ac:dyDescent="0.25">
      <c r="A40" s="11">
        <v>11</v>
      </c>
      <c r="B40" s="47">
        <v>30530</v>
      </c>
      <c r="C40" s="180" t="s">
        <v>161</v>
      </c>
      <c r="D40" s="181">
        <f>'Биология-11 2020 расклад'!L41</f>
        <v>6</v>
      </c>
      <c r="E40" s="183">
        <f>'Биология-11 2021 расклад'!L41</f>
        <v>7</v>
      </c>
      <c r="F40" s="183">
        <f>'Биология-11 2022 расклад'!L40</f>
        <v>13</v>
      </c>
      <c r="G40" s="182">
        <f>'биология-11 2023 расклад'!L40</f>
        <v>6</v>
      </c>
      <c r="H40" s="506">
        <f>'биология-11 2024 расклад'!L40</f>
        <v>5</v>
      </c>
      <c r="I40" s="648">
        <f>'биология-11 2025 расклад'!L40</f>
        <v>9</v>
      </c>
      <c r="J40" s="181"/>
      <c r="K40" s="183">
        <f>'Биология-11 2021 расклад'!M41</f>
        <v>1.0003</v>
      </c>
      <c r="L40" s="183">
        <f>'Биология-11 2022 расклад'!M40</f>
        <v>1</v>
      </c>
      <c r="M40" s="182">
        <f>'биология-11 2023 расклад'!M40</f>
        <v>0</v>
      </c>
      <c r="N40" s="525">
        <f>'биология-11 2024 расклад'!M40</f>
        <v>2</v>
      </c>
      <c r="O40" s="642">
        <f>'биология-11 2025 расклад'!M40</f>
        <v>1</v>
      </c>
      <c r="P40" s="322"/>
      <c r="Q40" s="185">
        <f>'Биология-11 2021 расклад'!N41</f>
        <v>14.29</v>
      </c>
      <c r="R40" s="185">
        <f>'Биология-11 2022 расклад'!N40</f>
        <v>7.6923076923076925</v>
      </c>
      <c r="S40" s="184">
        <f>'биология-11 2023 расклад'!N40</f>
        <v>0</v>
      </c>
      <c r="T40" s="629">
        <f>'биология-11 2024 расклад'!N40</f>
        <v>40</v>
      </c>
      <c r="U40" s="636">
        <f>'биология-11 2025 расклад'!N40</f>
        <v>11.111111111111111</v>
      </c>
      <c r="V40" s="181">
        <f>'Биология-11 2020 расклад'!O41</f>
        <v>1.9997999999999998</v>
      </c>
      <c r="W40" s="183">
        <f>'Биология-11 2021 расклад'!O41</f>
        <v>1.0003</v>
      </c>
      <c r="X40" s="183">
        <f>'Биология-11 2022 расклад'!O40</f>
        <v>4</v>
      </c>
      <c r="Y40" s="182">
        <f>'биология-11 2023 расклад'!O40</f>
        <v>5</v>
      </c>
      <c r="Z40" s="525">
        <f>'биология-11 2024 расклад'!O40</f>
        <v>0</v>
      </c>
      <c r="AA40" s="642">
        <f>'биология-11 2025 расклад'!O40</f>
        <v>2</v>
      </c>
      <c r="AB40" s="455">
        <f>'Биология-11 2020 расклад'!P41</f>
        <v>33.33</v>
      </c>
      <c r="AC40" s="350">
        <f>'Биология-11 2021 расклад'!P41</f>
        <v>14.29</v>
      </c>
      <c r="AD40" s="350">
        <f>'Биология-11 2022 расклад'!P40</f>
        <v>30.76923076923077</v>
      </c>
      <c r="AE40" s="350">
        <f>'биология-11 2023 расклад'!P40</f>
        <v>83.333333333333329</v>
      </c>
      <c r="AF40" s="350">
        <f>'биология-11 2024 расклад'!P40</f>
        <v>0</v>
      </c>
      <c r="AG40" s="345">
        <f>'биология-11 2025 расклад'!P40</f>
        <v>22.222222222222221</v>
      </c>
    </row>
    <row r="41" spans="1:33" s="1" customFormat="1" ht="15" customHeight="1" x14ac:dyDescent="0.25">
      <c r="A41" s="11">
        <v>12</v>
      </c>
      <c r="B41" s="47">
        <v>30640</v>
      </c>
      <c r="C41" s="180" t="s">
        <v>32</v>
      </c>
      <c r="D41" s="181">
        <f>'Биология-11 2020 расклад'!L42</f>
        <v>2</v>
      </c>
      <c r="E41" s="183">
        <f>'Биология-11 2021 расклад'!L42</f>
        <v>7</v>
      </c>
      <c r="F41" s="183">
        <f>'Биология-11 2022 расклад'!L41</f>
        <v>3</v>
      </c>
      <c r="G41" s="182">
        <f>'биология-11 2023 расклад'!L41</f>
        <v>5</v>
      </c>
      <c r="H41" s="506">
        <f>'биология-11 2024 расклад'!L41</f>
        <v>3</v>
      </c>
      <c r="I41" s="648">
        <f>'биология-11 2025 расклад'!L41</f>
        <v>8</v>
      </c>
      <c r="J41" s="181"/>
      <c r="K41" s="183">
        <f>'Биология-11 2021 расклад'!M42</f>
        <v>1.0003</v>
      </c>
      <c r="L41" s="183">
        <f>'Биология-11 2022 расклад'!M41</f>
        <v>0</v>
      </c>
      <c r="M41" s="182">
        <f>'биология-11 2023 расклад'!M41</f>
        <v>2</v>
      </c>
      <c r="N41" s="525">
        <f>'биология-11 2024 расклад'!M41</f>
        <v>0</v>
      </c>
      <c r="O41" s="642">
        <f>'биология-11 2025 расклад'!M41</f>
        <v>2</v>
      </c>
      <c r="P41" s="322"/>
      <c r="Q41" s="185">
        <f>'Биология-11 2021 расклад'!N42</f>
        <v>14.29</v>
      </c>
      <c r="R41" s="185">
        <f>'Биология-11 2022 расклад'!N41</f>
        <v>0</v>
      </c>
      <c r="S41" s="184">
        <f>'биология-11 2023 расклад'!N41</f>
        <v>40</v>
      </c>
      <c r="T41" s="629">
        <f>'биология-11 2024 расклад'!N41</f>
        <v>0</v>
      </c>
      <c r="U41" s="636">
        <f>'биология-11 2025 расклад'!N41</f>
        <v>25</v>
      </c>
      <c r="V41" s="181">
        <f>'Биология-11 2020 расклад'!O42</f>
        <v>1</v>
      </c>
      <c r="W41" s="183">
        <f>'Биология-11 2021 расклад'!O42</f>
        <v>1.0003</v>
      </c>
      <c r="X41" s="183">
        <f>'Биология-11 2022 расклад'!O41</f>
        <v>0</v>
      </c>
      <c r="Y41" s="182">
        <f>'биология-11 2023 расклад'!O41</f>
        <v>0</v>
      </c>
      <c r="Z41" s="525">
        <f>'биология-11 2024 расклад'!O41</f>
        <v>0</v>
      </c>
      <c r="AA41" s="642">
        <f>'биология-11 2025 расклад'!O41</f>
        <v>2</v>
      </c>
      <c r="AB41" s="455">
        <f>'Биология-11 2020 расклад'!P42</f>
        <v>50</v>
      </c>
      <c r="AC41" s="350">
        <f>'Биология-11 2021 расклад'!P42</f>
        <v>14.29</v>
      </c>
      <c r="AD41" s="350">
        <f>'Биология-11 2022 расклад'!P41</f>
        <v>0</v>
      </c>
      <c r="AE41" s="350">
        <f>'биология-11 2023 расклад'!P41</f>
        <v>0</v>
      </c>
      <c r="AF41" s="350">
        <f>'биология-11 2024 расклад'!P41</f>
        <v>0</v>
      </c>
      <c r="AG41" s="345">
        <f>'биология-11 2025 расклад'!P41</f>
        <v>25</v>
      </c>
    </row>
    <row r="42" spans="1:33" s="1" customFormat="1" ht="15" customHeight="1" x14ac:dyDescent="0.25">
      <c r="A42" s="11">
        <v>13</v>
      </c>
      <c r="B42" s="47">
        <v>30650</v>
      </c>
      <c r="C42" s="180" t="s">
        <v>162</v>
      </c>
      <c r="D42" s="181" t="s">
        <v>132</v>
      </c>
      <c r="E42" s="183">
        <f>'Биология-11 2021 расклад'!L43</f>
        <v>3</v>
      </c>
      <c r="F42" s="183">
        <f>'Биология-11 2022 расклад'!L42</f>
        <v>4</v>
      </c>
      <c r="G42" s="182">
        <f>'биология-11 2023 расклад'!L42</f>
        <v>4</v>
      </c>
      <c r="H42" s="506">
        <f>'биология-11 2024 расклад'!L42</f>
        <v>3</v>
      </c>
      <c r="I42" s="648">
        <f>'биология-11 2025 расклад'!L42</f>
        <v>3</v>
      </c>
      <c r="J42" s="181"/>
      <c r="K42" s="183">
        <f>'Биология-11 2021 расклад'!M43</f>
        <v>0</v>
      </c>
      <c r="L42" s="183">
        <f>'Биология-11 2022 расклад'!M42</f>
        <v>0</v>
      </c>
      <c r="M42" s="182">
        <f>'биология-11 2023 расклад'!M42</f>
        <v>0</v>
      </c>
      <c r="N42" s="525">
        <f>'биология-11 2024 расклад'!M42</f>
        <v>0</v>
      </c>
      <c r="O42" s="642">
        <f>'биология-11 2025 расклад'!M42</f>
        <v>0</v>
      </c>
      <c r="P42" s="322"/>
      <c r="Q42" s="185">
        <f>'Биология-11 2021 расклад'!N43</f>
        <v>0</v>
      </c>
      <c r="R42" s="185">
        <f>'Биология-11 2022 расклад'!N42</f>
        <v>0</v>
      </c>
      <c r="S42" s="184">
        <f>'биология-11 2023 расклад'!N42</f>
        <v>0</v>
      </c>
      <c r="T42" s="629">
        <f>'биология-11 2024 расклад'!N42</f>
        <v>0</v>
      </c>
      <c r="U42" s="636">
        <f>'биология-11 2025 расклад'!N42</f>
        <v>0</v>
      </c>
      <c r="V42" s="181" t="s">
        <v>132</v>
      </c>
      <c r="W42" s="183">
        <f>'Биология-11 2021 расклад'!O43</f>
        <v>0</v>
      </c>
      <c r="X42" s="183">
        <f>'Биология-11 2022 расклад'!O42</f>
        <v>0</v>
      </c>
      <c r="Y42" s="182">
        <f>'биология-11 2023 расклад'!O42</f>
        <v>0</v>
      </c>
      <c r="Z42" s="525">
        <f>'биология-11 2024 расклад'!O42</f>
        <v>0</v>
      </c>
      <c r="AA42" s="642">
        <f>'биология-11 2025 расклад'!O42</f>
        <v>2</v>
      </c>
      <c r="AB42" s="455" t="s">
        <v>132</v>
      </c>
      <c r="AC42" s="350">
        <f>'Биология-11 2021 расклад'!P43</f>
        <v>0</v>
      </c>
      <c r="AD42" s="350">
        <f>'Биология-11 2022 расклад'!P42</f>
        <v>0</v>
      </c>
      <c r="AE42" s="350">
        <f>'биология-11 2023 расклад'!P42</f>
        <v>0</v>
      </c>
      <c r="AF42" s="350">
        <f>'биология-11 2024 расклад'!P42</f>
        <v>0</v>
      </c>
      <c r="AG42" s="345">
        <f>'биология-11 2025 расклад'!P42</f>
        <v>66.666666666666671</v>
      </c>
    </row>
    <row r="43" spans="1:33" s="1" customFormat="1" ht="15" customHeight="1" x14ac:dyDescent="0.25">
      <c r="A43" s="11">
        <v>14</v>
      </c>
      <c r="B43" s="47">
        <v>30790</v>
      </c>
      <c r="C43" s="180" t="s">
        <v>34</v>
      </c>
      <c r="D43" s="181" t="s">
        <v>132</v>
      </c>
      <c r="E43" s="183">
        <f>'Биология-11 2021 расклад'!L44</f>
        <v>10</v>
      </c>
      <c r="F43" s="183">
        <f>'Биология-11 2022 расклад'!L43</f>
        <v>5</v>
      </c>
      <c r="G43" s="182">
        <f>'биология-11 2023 расклад'!L43</f>
        <v>4</v>
      </c>
      <c r="H43" s="506">
        <f>'биология-11 2024 расклад'!L43</f>
        <v>2</v>
      </c>
      <c r="I43" s="648">
        <f>'биология-11 2025 расклад'!L43</f>
        <v>2</v>
      </c>
      <c r="J43" s="181"/>
      <c r="K43" s="183">
        <f>'Биология-11 2021 расклад'!M44</f>
        <v>0</v>
      </c>
      <c r="L43" s="183">
        <f>'Биология-11 2022 расклад'!M43</f>
        <v>1</v>
      </c>
      <c r="M43" s="182">
        <f>'биология-11 2023 расклад'!M43</f>
        <v>0</v>
      </c>
      <c r="N43" s="525">
        <f>'биология-11 2024 расклад'!M43</f>
        <v>0</v>
      </c>
      <c r="O43" s="642">
        <f>'биология-11 2025 расклад'!M43</f>
        <v>0</v>
      </c>
      <c r="P43" s="322"/>
      <c r="Q43" s="185">
        <f>'Биология-11 2021 расклад'!N44</f>
        <v>0</v>
      </c>
      <c r="R43" s="185">
        <f>'Биология-11 2022 расклад'!N43</f>
        <v>20</v>
      </c>
      <c r="S43" s="184">
        <f>'биология-11 2023 расклад'!N43</f>
        <v>0</v>
      </c>
      <c r="T43" s="629">
        <f>'биология-11 2024 расклад'!N43</f>
        <v>0</v>
      </c>
      <c r="U43" s="636">
        <f>'биология-11 2025 расклад'!N43</f>
        <v>0</v>
      </c>
      <c r="V43" s="181" t="s">
        <v>132</v>
      </c>
      <c r="W43" s="183">
        <f>'Биология-11 2021 расклад'!O44</f>
        <v>5</v>
      </c>
      <c r="X43" s="183">
        <f>'Биология-11 2022 расклад'!O43</f>
        <v>3</v>
      </c>
      <c r="Y43" s="182">
        <f>'биология-11 2023 расклад'!O43</f>
        <v>2</v>
      </c>
      <c r="Z43" s="525">
        <f>'биология-11 2024 расклад'!O43</f>
        <v>1</v>
      </c>
      <c r="AA43" s="642">
        <f>'биология-11 2025 расклад'!O43</f>
        <v>2</v>
      </c>
      <c r="AB43" s="455" t="s">
        <v>132</v>
      </c>
      <c r="AC43" s="350">
        <f>'Биология-11 2021 расклад'!P44</f>
        <v>50</v>
      </c>
      <c r="AD43" s="350">
        <f>'Биология-11 2022 расклад'!P43</f>
        <v>60</v>
      </c>
      <c r="AE43" s="350">
        <f>'биология-11 2023 расклад'!P43</f>
        <v>50</v>
      </c>
      <c r="AF43" s="350">
        <f>'биология-11 2024 расклад'!P43</f>
        <v>50</v>
      </c>
      <c r="AG43" s="345">
        <f>'биология-11 2025 расклад'!P43</f>
        <v>100</v>
      </c>
    </row>
    <row r="44" spans="1:33" s="1" customFormat="1" ht="15" customHeight="1" x14ac:dyDescent="0.25">
      <c r="A44" s="11">
        <v>15</v>
      </c>
      <c r="B44" s="47">
        <v>30890</v>
      </c>
      <c r="C44" s="180" t="s">
        <v>163</v>
      </c>
      <c r="D44" s="181" t="s">
        <v>132</v>
      </c>
      <c r="E44" s="183">
        <f>'Биология-11 2021 расклад'!L45</f>
        <v>6</v>
      </c>
      <c r="F44" s="183">
        <f>'Биология-11 2022 расклад'!L44</f>
        <v>5</v>
      </c>
      <c r="G44" s="182">
        <f>'биология-11 2023 расклад'!L44</f>
        <v>4</v>
      </c>
      <c r="H44" s="506">
        <f>'биология-11 2024 расклад'!L44</f>
        <v>2</v>
      </c>
      <c r="I44" s="648">
        <f>'биология-11 2025 расклад'!L44</f>
        <v>1</v>
      </c>
      <c r="J44" s="181"/>
      <c r="K44" s="183">
        <f>'Биология-11 2021 расклад'!M45</f>
        <v>0</v>
      </c>
      <c r="L44" s="183">
        <f>'Биология-11 2022 расклад'!M44</f>
        <v>0</v>
      </c>
      <c r="M44" s="182">
        <f>'биология-11 2023 расклад'!M44</f>
        <v>0</v>
      </c>
      <c r="N44" s="525">
        <f>'биология-11 2024 расклад'!M44</f>
        <v>0</v>
      </c>
      <c r="O44" s="642">
        <f>'биология-11 2025 расклад'!M44</f>
        <v>0</v>
      </c>
      <c r="P44" s="322"/>
      <c r="Q44" s="185">
        <f>'Биология-11 2021 расклад'!N45</f>
        <v>0</v>
      </c>
      <c r="R44" s="185">
        <f>'Биология-11 2022 расклад'!N44</f>
        <v>0</v>
      </c>
      <c r="S44" s="184">
        <f>'биология-11 2023 расклад'!N44</f>
        <v>0</v>
      </c>
      <c r="T44" s="629">
        <f>'биология-11 2024 расклад'!N44</f>
        <v>0</v>
      </c>
      <c r="U44" s="636">
        <f>'биология-11 2025 расклад'!N44</f>
        <v>0</v>
      </c>
      <c r="V44" s="181" t="s">
        <v>132</v>
      </c>
      <c r="W44" s="183">
        <f>'Биология-11 2021 расклад'!O45</f>
        <v>3</v>
      </c>
      <c r="X44" s="183">
        <f>'Биология-11 2022 расклад'!O44</f>
        <v>2</v>
      </c>
      <c r="Y44" s="182">
        <f>'биология-11 2023 расклад'!O44</f>
        <v>2</v>
      </c>
      <c r="Z44" s="525">
        <f>'биология-11 2024 расклад'!O44</f>
        <v>0</v>
      </c>
      <c r="AA44" s="642">
        <f>'биология-11 2025 расклад'!O44</f>
        <v>0</v>
      </c>
      <c r="AB44" s="455" t="s">
        <v>132</v>
      </c>
      <c r="AC44" s="350">
        <f>'Биология-11 2021 расклад'!P45</f>
        <v>50</v>
      </c>
      <c r="AD44" s="350">
        <f>'Биология-11 2022 расклад'!P44</f>
        <v>40</v>
      </c>
      <c r="AE44" s="350">
        <f>'биология-11 2023 расклад'!P44</f>
        <v>50</v>
      </c>
      <c r="AF44" s="350">
        <f>'биология-11 2024 расклад'!P44</f>
        <v>0</v>
      </c>
      <c r="AG44" s="345">
        <f>'биология-11 2025 расклад'!P44</f>
        <v>0</v>
      </c>
    </row>
    <row r="45" spans="1:33" s="1" customFormat="1" ht="15" customHeight="1" x14ac:dyDescent="0.25">
      <c r="A45" s="11">
        <v>16</v>
      </c>
      <c r="B45" s="47">
        <v>30940</v>
      </c>
      <c r="C45" s="180" t="s">
        <v>36</v>
      </c>
      <c r="D45" s="181">
        <f>'Биология-11 2020 расклад'!L46</f>
        <v>14</v>
      </c>
      <c r="E45" s="183">
        <f>'Биология-11 2021 расклад'!L46</f>
        <v>13</v>
      </c>
      <c r="F45" s="183">
        <f>'Биология-11 2022 расклад'!L45</f>
        <v>8</v>
      </c>
      <c r="G45" s="182">
        <f>'биология-11 2023 расклад'!L45</f>
        <v>6</v>
      </c>
      <c r="H45" s="506">
        <f>'биология-11 2024 расклад'!L45</f>
        <v>4</v>
      </c>
      <c r="I45" s="648">
        <f>'биология-11 2025 расклад'!L45</f>
        <v>3</v>
      </c>
      <c r="J45" s="181"/>
      <c r="K45" s="183">
        <f>'Биология-11 2021 расклад'!M46</f>
        <v>0</v>
      </c>
      <c r="L45" s="183">
        <f>'Биология-11 2022 расклад'!M45</f>
        <v>0</v>
      </c>
      <c r="M45" s="182">
        <f>'биология-11 2023 расклад'!M45</f>
        <v>0</v>
      </c>
      <c r="N45" s="525">
        <f>'биология-11 2024 расклад'!M45</f>
        <v>1</v>
      </c>
      <c r="O45" s="642">
        <f>'биология-11 2025 расклад'!M45</f>
        <v>1</v>
      </c>
      <c r="P45" s="322"/>
      <c r="Q45" s="185">
        <f>'Биология-11 2021 расклад'!N46</f>
        <v>0</v>
      </c>
      <c r="R45" s="185">
        <f>'Биология-11 2022 расклад'!N45</f>
        <v>0</v>
      </c>
      <c r="S45" s="184">
        <f>'биология-11 2023 расклад'!N45</f>
        <v>0</v>
      </c>
      <c r="T45" s="629">
        <f>'биология-11 2024 расклад'!N45</f>
        <v>25</v>
      </c>
      <c r="U45" s="636">
        <f>'биология-11 2025 расклад'!N45</f>
        <v>33.333333333333336</v>
      </c>
      <c r="V45" s="181">
        <f>'Биология-11 2020 расклад'!O46</f>
        <v>0</v>
      </c>
      <c r="W45" s="183">
        <f>'Биология-11 2021 расклад'!O46</f>
        <v>3.0003999999999995</v>
      </c>
      <c r="X45" s="183">
        <f>'Биология-11 2022 расклад'!O45</f>
        <v>1</v>
      </c>
      <c r="Y45" s="182">
        <f>'биология-11 2023 расклад'!O45</f>
        <v>2</v>
      </c>
      <c r="Z45" s="525">
        <f>'биология-11 2024 расклад'!O45</f>
        <v>1</v>
      </c>
      <c r="AA45" s="642">
        <f>'биология-11 2025 расклад'!O45</f>
        <v>0</v>
      </c>
      <c r="AB45" s="455">
        <f>'Биология-11 2020 расклад'!P46</f>
        <v>0</v>
      </c>
      <c r="AC45" s="350">
        <f>'Биология-11 2021 расклад'!P46</f>
        <v>23.08</v>
      </c>
      <c r="AD45" s="350">
        <f>'Биология-11 2022 расклад'!P45</f>
        <v>12.5</v>
      </c>
      <c r="AE45" s="350">
        <f>'биология-11 2023 расклад'!P45</f>
        <v>33.333333333333336</v>
      </c>
      <c r="AF45" s="350">
        <f>'биология-11 2024 расклад'!P45</f>
        <v>25</v>
      </c>
      <c r="AG45" s="345">
        <f>'биология-11 2025 расклад'!P45</f>
        <v>0</v>
      </c>
    </row>
    <row r="46" spans="1:33" s="1" customFormat="1" ht="15" customHeight="1" thickBot="1" x14ac:dyDescent="0.3">
      <c r="A46" s="11">
        <v>17</v>
      </c>
      <c r="B46" s="51">
        <v>31480</v>
      </c>
      <c r="C46" s="187" t="s">
        <v>38</v>
      </c>
      <c r="D46" s="188">
        <f>'Биология-11 2020 расклад'!L47</f>
        <v>1</v>
      </c>
      <c r="E46" s="190">
        <f>'Биология-11 2021 расклад'!L47</f>
        <v>4</v>
      </c>
      <c r="F46" s="190">
        <f>'Биология-11 2022 расклад'!L46</f>
        <v>9</v>
      </c>
      <c r="G46" s="189">
        <f>'биология-11 2023 расклад'!L46</f>
        <v>12</v>
      </c>
      <c r="H46" s="500">
        <f>'биология-11 2024 расклад'!L46</f>
        <v>6</v>
      </c>
      <c r="I46" s="649">
        <f>'биология-11 2025 расклад'!L46</f>
        <v>8</v>
      </c>
      <c r="J46" s="188"/>
      <c r="K46" s="190">
        <f>'Биология-11 2021 расклад'!M47</f>
        <v>1</v>
      </c>
      <c r="L46" s="190">
        <f>'Биология-11 2022 расклад'!M46</f>
        <v>0</v>
      </c>
      <c r="M46" s="189">
        <f>'биология-11 2023 расклад'!M46</f>
        <v>1</v>
      </c>
      <c r="N46" s="524">
        <f>'биология-11 2024 расклад'!M46</f>
        <v>1</v>
      </c>
      <c r="O46" s="643">
        <f>'биология-11 2025 расклад'!M46</f>
        <v>2</v>
      </c>
      <c r="P46" s="323"/>
      <c r="Q46" s="192">
        <f>'Биология-11 2021 расклад'!N47</f>
        <v>25</v>
      </c>
      <c r="R46" s="192">
        <f>'Биология-11 2022 расклад'!N46</f>
        <v>0</v>
      </c>
      <c r="S46" s="191">
        <f>'биология-11 2023 расклад'!N46</f>
        <v>8.3333333333333339</v>
      </c>
      <c r="T46" s="630">
        <f>'биология-11 2024 расклад'!N46</f>
        <v>16.666666666666668</v>
      </c>
      <c r="U46" s="637">
        <f>'биология-11 2025 расклад'!N46</f>
        <v>25</v>
      </c>
      <c r="V46" s="188">
        <f>'Биология-11 2020 расклад'!O47</f>
        <v>0</v>
      </c>
      <c r="W46" s="190">
        <f>'Биология-11 2021 расклад'!O47</f>
        <v>0</v>
      </c>
      <c r="X46" s="190">
        <f>'Биология-11 2022 расклад'!O46</f>
        <v>5</v>
      </c>
      <c r="Y46" s="189">
        <f>'биология-11 2023 расклад'!O46</f>
        <v>2</v>
      </c>
      <c r="Z46" s="524">
        <f>'биология-11 2024 расклад'!O46</f>
        <v>0</v>
      </c>
      <c r="AA46" s="643">
        <f>'биология-11 2025 расклад'!O46</f>
        <v>0</v>
      </c>
      <c r="AB46" s="456">
        <f>'Биология-11 2020 расклад'!P47</f>
        <v>0</v>
      </c>
      <c r="AC46" s="351">
        <f>'Биология-11 2021 расклад'!P47</f>
        <v>0</v>
      </c>
      <c r="AD46" s="351">
        <f>'Биология-11 2022 расклад'!P46</f>
        <v>55.555555555555557</v>
      </c>
      <c r="AE46" s="351">
        <f>'биология-11 2023 расклад'!P46</f>
        <v>16.666666666666668</v>
      </c>
      <c r="AF46" s="351">
        <f>'биология-11 2024 расклад'!P46</f>
        <v>0</v>
      </c>
      <c r="AG46" s="347">
        <f>'биология-11 2025 расклад'!P46</f>
        <v>0</v>
      </c>
    </row>
    <row r="47" spans="1:33" s="1" customFormat="1" ht="15" customHeight="1" thickBot="1" x14ac:dyDescent="0.3">
      <c r="A47" s="35"/>
      <c r="B47" s="50"/>
      <c r="C47" s="193" t="s">
        <v>104</v>
      </c>
      <c r="D47" s="335">
        <f>'Биология-11 2020 расклад'!L48</f>
        <v>143</v>
      </c>
      <c r="E47" s="337">
        <f>'Биология-11 2021 расклад'!L48</f>
        <v>146</v>
      </c>
      <c r="F47" s="337">
        <f>'Биология-11 2022 расклад'!L47</f>
        <v>145</v>
      </c>
      <c r="G47" s="336">
        <f>'биология-11 2023 расклад'!L47</f>
        <v>158</v>
      </c>
      <c r="H47" s="504">
        <f>'биология-11 2024 расклад'!L47</f>
        <v>141</v>
      </c>
      <c r="I47" s="647">
        <f>'биология-11 2025 расклад'!L47</f>
        <v>131</v>
      </c>
      <c r="J47" s="335">
        <f>'Биология-11 2020 расклад'!M48</f>
        <v>0</v>
      </c>
      <c r="K47" s="337">
        <f>'Биология-11 2021 расклад'!M48</f>
        <v>31.000399999999999</v>
      </c>
      <c r="L47" s="337">
        <f>'Биология-11 2022 расклад'!M47</f>
        <v>14</v>
      </c>
      <c r="M47" s="336">
        <f>'биология-11 2023 расклад'!M47</f>
        <v>33</v>
      </c>
      <c r="N47" s="508">
        <f>'биология-11 2024 расклад'!M47</f>
        <v>40</v>
      </c>
      <c r="O47" s="641">
        <f>'биология-11 2025 расклад'!M47</f>
        <v>29</v>
      </c>
      <c r="P47" s="326">
        <f>'Биология-11 2020 расклад'!N48</f>
        <v>0</v>
      </c>
      <c r="Q47" s="328">
        <f>'Биология-11 2021 расклад'!N48</f>
        <v>12.321428571428571</v>
      </c>
      <c r="R47" s="328">
        <f>'Биология-11 2022 расклад'!N47</f>
        <v>6.1165577342047932</v>
      </c>
      <c r="S47" s="327">
        <f>'биология-11 2023 расклад'!N47</f>
        <v>20.88607594936709</v>
      </c>
      <c r="T47" s="628">
        <f>'биология-11 2024 расклад'!N47</f>
        <v>28.368794326241133</v>
      </c>
      <c r="U47" s="635">
        <f>'биология-11 2025 расклад'!N47</f>
        <v>22.137404580152673</v>
      </c>
      <c r="V47" s="335">
        <f>'Биология-11 2020 расклад'!O48</f>
        <v>19.999600000000001</v>
      </c>
      <c r="W47" s="337">
        <f>'Биология-11 2021 расклад'!O48</f>
        <v>20.999600000000001</v>
      </c>
      <c r="X47" s="337">
        <f>'Биология-11 2022 расклад'!O47</f>
        <v>31</v>
      </c>
      <c r="Y47" s="336">
        <f>'биология-11 2023 расклад'!O47</f>
        <v>30</v>
      </c>
      <c r="Z47" s="508">
        <f>'биология-11 2024 расклад'!O47</f>
        <v>32</v>
      </c>
      <c r="AA47" s="641">
        <f>'биология-11 2025 расклад'!O47</f>
        <v>14</v>
      </c>
      <c r="AB47" s="453">
        <f>'Биология-11 2020 расклад'!P48</f>
        <v>20.26705882352941</v>
      </c>
      <c r="AC47" s="348">
        <f>'Биология-11 2021 расклад'!P48</f>
        <v>19.637142857142859</v>
      </c>
      <c r="AD47" s="348">
        <f>'Биология-11 2022 расклад'!P47</f>
        <v>31.507158418923122</v>
      </c>
      <c r="AE47" s="348">
        <f>'биология-11 2023 расклад'!P47</f>
        <v>18.9873417721519</v>
      </c>
      <c r="AF47" s="348">
        <f>'биология-11 2024 расклад'!P47</f>
        <v>22.695035460992909</v>
      </c>
      <c r="AG47" s="338">
        <f>'биология-11 2025 расклад'!P47</f>
        <v>10.687022900763358</v>
      </c>
    </row>
    <row r="48" spans="1:33" s="1" customFormat="1" ht="15" customHeight="1" x14ac:dyDescent="0.25">
      <c r="A48" s="58">
        <v>1</v>
      </c>
      <c r="B48" s="48">
        <v>40010</v>
      </c>
      <c r="C48" s="174" t="s">
        <v>164</v>
      </c>
      <c r="D48" s="175">
        <f>'Биология-11 2020 расклад'!L49</f>
        <v>36</v>
      </c>
      <c r="E48" s="177">
        <f>'Биология-11 2021 расклад'!L49</f>
        <v>33</v>
      </c>
      <c r="F48" s="177">
        <f>'Биология-11 2022 расклад'!L48</f>
        <v>27</v>
      </c>
      <c r="G48" s="176">
        <f>'биология-11 2023 расклад'!L48</f>
        <v>35</v>
      </c>
      <c r="H48" s="503">
        <f>'биология-11 2024 расклад'!L48</f>
        <v>19</v>
      </c>
      <c r="I48" s="650">
        <f>'биология-11 2025 расклад'!L48</f>
        <v>21</v>
      </c>
      <c r="J48" s="175"/>
      <c r="K48" s="177">
        <f>'Биология-11 2021 расклад'!M49</f>
        <v>12.998700000000001</v>
      </c>
      <c r="L48" s="177">
        <f>'Биология-11 2022 расклад'!M48</f>
        <v>4</v>
      </c>
      <c r="M48" s="176">
        <f>'биология-11 2023 расклад'!M48</f>
        <v>12</v>
      </c>
      <c r="N48" s="505">
        <f>'биология-11 2024 расклад'!M48</f>
        <v>11</v>
      </c>
      <c r="O48" s="644">
        <f>'биология-11 2025 расклад'!M48</f>
        <v>6</v>
      </c>
      <c r="P48" s="324"/>
      <c r="Q48" s="179">
        <f>'Биология-11 2021 расклад'!N49</f>
        <v>39.39</v>
      </c>
      <c r="R48" s="179">
        <f>'Биология-11 2022 расклад'!N48</f>
        <v>14.814814814814815</v>
      </c>
      <c r="S48" s="178">
        <f>'биология-11 2023 расклад'!N48</f>
        <v>34.285714285714285</v>
      </c>
      <c r="T48" s="631">
        <f>'биология-11 2024 расклад'!N48</f>
        <v>57.89473684210526</v>
      </c>
      <c r="U48" s="638">
        <f>'биология-11 2025 расклад'!N48</f>
        <v>28.571428571428573</v>
      </c>
      <c r="V48" s="175">
        <f>'Биология-11 2020 расклад'!O49</f>
        <v>2.9988000000000001</v>
      </c>
      <c r="W48" s="177">
        <f>'Биология-11 2021 расклад'!O49</f>
        <v>2.9996999999999998</v>
      </c>
      <c r="X48" s="177">
        <f>'Биология-11 2022 расклад'!O48</f>
        <v>2</v>
      </c>
      <c r="Y48" s="176">
        <f>'биология-11 2023 расклад'!O48</f>
        <v>5</v>
      </c>
      <c r="Z48" s="505">
        <f>'биология-11 2024 расклад'!O48</f>
        <v>1</v>
      </c>
      <c r="AA48" s="644">
        <f>'биология-11 2025 расклад'!O48</f>
        <v>3</v>
      </c>
      <c r="AB48" s="454">
        <f>'Биология-11 2020 расклад'!P49</f>
        <v>8.33</v>
      </c>
      <c r="AC48" s="349">
        <f>'Биология-11 2021 расклад'!P49</f>
        <v>9.09</v>
      </c>
      <c r="AD48" s="349">
        <f>'Биология-11 2022 расклад'!P48</f>
        <v>7.4074074074074074</v>
      </c>
      <c r="AE48" s="349">
        <f>'биология-11 2023 расклад'!P48</f>
        <v>14.285714285714286</v>
      </c>
      <c r="AF48" s="349">
        <f>'биология-11 2024 расклад'!P48</f>
        <v>5.2631578947368425</v>
      </c>
      <c r="AG48" s="344">
        <f>'биология-11 2025 расклад'!P48</f>
        <v>14.285714285714286</v>
      </c>
    </row>
    <row r="49" spans="1:33" s="1" customFormat="1" ht="15" customHeight="1" x14ac:dyDescent="0.25">
      <c r="A49" s="23">
        <v>2</v>
      </c>
      <c r="B49" s="47">
        <v>40030</v>
      </c>
      <c r="C49" s="180" t="s">
        <v>41</v>
      </c>
      <c r="D49" s="181">
        <f>'Биология-11 2020 расклад'!L50</f>
        <v>7</v>
      </c>
      <c r="E49" s="183">
        <f>'Биология-11 2021 расклад'!L50</f>
        <v>8</v>
      </c>
      <c r="F49" s="183">
        <f>'Биология-11 2022 расклад'!L49</f>
        <v>4</v>
      </c>
      <c r="G49" s="182">
        <f>'биология-11 2023 расклад'!L49</f>
        <v>6</v>
      </c>
      <c r="H49" s="506">
        <f>'биология-11 2024 расклад'!L49</f>
        <v>5</v>
      </c>
      <c r="I49" s="648">
        <f>'биология-11 2025 расклад'!L49</f>
        <v>8</v>
      </c>
      <c r="J49" s="181"/>
      <c r="K49" s="183">
        <f>'Биология-11 2021 расклад'!M50</f>
        <v>0</v>
      </c>
      <c r="L49" s="183">
        <f>'Биология-11 2022 расклад'!M49</f>
        <v>0</v>
      </c>
      <c r="M49" s="182">
        <f>'биология-11 2023 расклад'!M49</f>
        <v>2</v>
      </c>
      <c r="N49" s="525">
        <f>'биология-11 2024 расклад'!M49</f>
        <v>0</v>
      </c>
      <c r="O49" s="642">
        <f>'биология-11 2025 расклад'!M49</f>
        <v>3</v>
      </c>
      <c r="P49" s="322"/>
      <c r="Q49" s="185">
        <f>'Биология-11 2021 расклад'!N50</f>
        <v>0</v>
      </c>
      <c r="R49" s="185">
        <f>'Биология-11 2022 расклад'!N49</f>
        <v>0</v>
      </c>
      <c r="S49" s="184">
        <f>'биология-11 2023 расклад'!N49</f>
        <v>33.333333333333336</v>
      </c>
      <c r="T49" s="629">
        <f>'биология-11 2024 расклад'!N49</f>
        <v>0</v>
      </c>
      <c r="U49" s="636">
        <f>'биология-11 2025 расклад'!N49</f>
        <v>37.5</v>
      </c>
      <c r="V49" s="181">
        <f>'Биология-11 2020 расклад'!O50</f>
        <v>0</v>
      </c>
      <c r="W49" s="183">
        <f>'Биология-11 2021 расклад'!O50</f>
        <v>0</v>
      </c>
      <c r="X49" s="183">
        <f>'Биология-11 2022 расклад'!O49</f>
        <v>0</v>
      </c>
      <c r="Y49" s="182">
        <f>'биология-11 2023 расклад'!O49</f>
        <v>0</v>
      </c>
      <c r="Z49" s="525">
        <f>'биология-11 2024 расклад'!O49</f>
        <v>2</v>
      </c>
      <c r="AA49" s="642">
        <f>'биология-11 2025 расклад'!O49</f>
        <v>1</v>
      </c>
      <c r="AB49" s="455">
        <f>'Биология-11 2020 расклад'!P50</f>
        <v>0</v>
      </c>
      <c r="AC49" s="350">
        <f>'Биология-11 2021 расклад'!P50</f>
        <v>0</v>
      </c>
      <c r="AD49" s="350">
        <f>'Биология-11 2022 расклад'!P49</f>
        <v>0</v>
      </c>
      <c r="AE49" s="350">
        <f>'биология-11 2023 расклад'!P49</f>
        <v>0</v>
      </c>
      <c r="AF49" s="350">
        <f>'биология-11 2024 расклад'!P49</f>
        <v>40</v>
      </c>
      <c r="AG49" s="345">
        <f>'биология-11 2025 расклад'!P49</f>
        <v>12.5</v>
      </c>
    </row>
    <row r="50" spans="1:33" s="1" customFormat="1" ht="15" customHeight="1" x14ac:dyDescent="0.25">
      <c r="A50" s="23">
        <v>3</v>
      </c>
      <c r="B50" s="47">
        <v>40410</v>
      </c>
      <c r="C50" s="180" t="s">
        <v>48</v>
      </c>
      <c r="D50" s="181">
        <f>'Биология-11 2020 расклад'!L51</f>
        <v>14</v>
      </c>
      <c r="E50" s="183">
        <f>'Биология-11 2021 расклад'!L51</f>
        <v>11</v>
      </c>
      <c r="F50" s="183">
        <f>'Биология-11 2022 расклад'!L50</f>
        <v>10</v>
      </c>
      <c r="G50" s="182">
        <f>'биология-11 2023 расклад'!L50</f>
        <v>19</v>
      </c>
      <c r="H50" s="506">
        <f>'биология-11 2024 расклад'!L50</f>
        <v>11</v>
      </c>
      <c r="I50" s="648">
        <f>'биология-11 2025 расклад'!L50</f>
        <v>15</v>
      </c>
      <c r="J50" s="181"/>
      <c r="K50" s="183">
        <f>'Биология-11 2021 расклад'!M51</f>
        <v>2.9996999999999998</v>
      </c>
      <c r="L50" s="183">
        <f>'Биология-11 2022 расклад'!M50</f>
        <v>2</v>
      </c>
      <c r="M50" s="182">
        <f>'биология-11 2023 расклад'!M50</f>
        <v>4</v>
      </c>
      <c r="N50" s="525">
        <f>'биология-11 2024 расклад'!M50</f>
        <v>2</v>
      </c>
      <c r="O50" s="642">
        <f>'биология-11 2025 расклад'!M50</f>
        <v>6</v>
      </c>
      <c r="P50" s="322"/>
      <c r="Q50" s="185">
        <f>'Биология-11 2021 расклад'!N51</f>
        <v>27.27</v>
      </c>
      <c r="R50" s="185">
        <f>'Биология-11 2022 расклад'!N50</f>
        <v>20</v>
      </c>
      <c r="S50" s="184">
        <f>'биология-11 2023 расклад'!N50</f>
        <v>21.05263157894737</v>
      </c>
      <c r="T50" s="629">
        <f>'биология-11 2024 расклад'!N50</f>
        <v>18.181818181818183</v>
      </c>
      <c r="U50" s="636">
        <f>'биология-11 2025 расклад'!N50</f>
        <v>40</v>
      </c>
      <c r="V50" s="181">
        <f>'Биология-11 2020 расклад'!O51</f>
        <v>0</v>
      </c>
      <c r="W50" s="183">
        <f>'Биология-11 2021 расклад'!O51</f>
        <v>0</v>
      </c>
      <c r="X50" s="183">
        <f>'Биология-11 2022 расклад'!O50</f>
        <v>2</v>
      </c>
      <c r="Y50" s="182">
        <f>'биология-11 2023 расклад'!O50</f>
        <v>3</v>
      </c>
      <c r="Z50" s="525">
        <f>'биология-11 2024 расклад'!O50</f>
        <v>2</v>
      </c>
      <c r="AA50" s="642">
        <f>'биология-11 2025 расклад'!O50</f>
        <v>0</v>
      </c>
      <c r="AB50" s="455">
        <f>'Биология-11 2020 расклад'!P51</f>
        <v>0</v>
      </c>
      <c r="AC50" s="350">
        <f>'Биология-11 2021 расклад'!P51</f>
        <v>0</v>
      </c>
      <c r="AD50" s="350">
        <f>'Биология-11 2022 расклад'!P50</f>
        <v>20</v>
      </c>
      <c r="AE50" s="350">
        <f>'биология-11 2023 расклад'!P50</f>
        <v>15.789473684210526</v>
      </c>
      <c r="AF50" s="350">
        <f>'биология-11 2024 расклад'!P50</f>
        <v>18.181818181818183</v>
      </c>
      <c r="AG50" s="345">
        <f>'биология-11 2025 расклад'!P50</f>
        <v>0</v>
      </c>
    </row>
    <row r="51" spans="1:33" s="1" customFormat="1" ht="15" customHeight="1" x14ac:dyDescent="0.25">
      <c r="A51" s="23">
        <v>4</v>
      </c>
      <c r="B51" s="47">
        <v>40011</v>
      </c>
      <c r="C51" s="180" t="s">
        <v>40</v>
      </c>
      <c r="D51" s="181">
        <f>'Биология-11 2020 расклад'!L52</f>
        <v>22</v>
      </c>
      <c r="E51" s="183">
        <f>'Биология-11 2021 расклад'!L52</f>
        <v>30</v>
      </c>
      <c r="F51" s="183">
        <f>'Биология-11 2022 расклад'!L51</f>
        <v>35</v>
      </c>
      <c r="G51" s="182">
        <f>'биология-11 2023 расклад'!L51</f>
        <v>34</v>
      </c>
      <c r="H51" s="506">
        <f>'биология-11 2024 расклад'!L51</f>
        <v>30</v>
      </c>
      <c r="I51" s="648">
        <f>'биология-11 2025 расклад'!L51</f>
        <v>22</v>
      </c>
      <c r="J51" s="181"/>
      <c r="K51" s="183">
        <f>'Биология-11 2021 расклад'!M52</f>
        <v>10.002000000000001</v>
      </c>
      <c r="L51" s="183">
        <f>'Биология-11 2022 расклад'!M51</f>
        <v>4</v>
      </c>
      <c r="M51" s="182">
        <f>'биология-11 2023 расклад'!M51</f>
        <v>10</v>
      </c>
      <c r="N51" s="525">
        <f>'биология-11 2024 расклад'!M51</f>
        <v>14</v>
      </c>
      <c r="O51" s="642">
        <f>'биология-11 2025 расклад'!M51</f>
        <v>6</v>
      </c>
      <c r="P51" s="322"/>
      <c r="Q51" s="185">
        <f>'Биология-11 2021 расклад'!N52</f>
        <v>33.340000000000003</v>
      </c>
      <c r="R51" s="185">
        <f>'Биология-11 2022 расклад'!N51</f>
        <v>11.428571428571429</v>
      </c>
      <c r="S51" s="184">
        <f>'биология-11 2023 расклад'!N51</f>
        <v>29.411764705882351</v>
      </c>
      <c r="T51" s="629">
        <f>'биология-11 2024 расклад'!N51</f>
        <v>46.666666666666664</v>
      </c>
      <c r="U51" s="636">
        <f>'биология-11 2025 расклад'!N51</f>
        <v>27.272727272727273</v>
      </c>
      <c r="V51" s="181">
        <f>'Биология-11 2020 расклад'!O52</f>
        <v>1.0009999999999999</v>
      </c>
      <c r="W51" s="183">
        <f>'Биология-11 2021 расклад'!O52</f>
        <v>3</v>
      </c>
      <c r="X51" s="183">
        <f>'Биология-11 2022 расклад'!O51</f>
        <v>6</v>
      </c>
      <c r="Y51" s="182">
        <f>'биология-11 2023 расклад'!O51</f>
        <v>0</v>
      </c>
      <c r="Z51" s="525">
        <f>'биология-11 2024 расклад'!O51</f>
        <v>4</v>
      </c>
      <c r="AA51" s="642">
        <f>'биология-11 2025 расклад'!O51</f>
        <v>3</v>
      </c>
      <c r="AB51" s="455">
        <f>'Биология-11 2020 расклад'!P52</f>
        <v>4.55</v>
      </c>
      <c r="AC51" s="350">
        <f>'Биология-11 2021 расклад'!P52</f>
        <v>10</v>
      </c>
      <c r="AD51" s="350">
        <f>'Биология-11 2022 расклад'!P51</f>
        <v>17.142857142857142</v>
      </c>
      <c r="AE51" s="350">
        <f>'биология-11 2023 расклад'!P51</f>
        <v>0</v>
      </c>
      <c r="AF51" s="350">
        <f>'биология-11 2024 расклад'!P51</f>
        <v>13.333333333333334</v>
      </c>
      <c r="AG51" s="345">
        <f>'биология-11 2025 расклад'!P51</f>
        <v>13.636363636363637</v>
      </c>
    </row>
    <row r="52" spans="1:33" s="1" customFormat="1" ht="15" customHeight="1" x14ac:dyDescent="0.25">
      <c r="A52" s="23">
        <v>5</v>
      </c>
      <c r="B52" s="47">
        <v>40080</v>
      </c>
      <c r="C52" s="180" t="s">
        <v>96</v>
      </c>
      <c r="D52" s="181">
        <f>'Биология-11 2020 расклад'!L53</f>
        <v>3</v>
      </c>
      <c r="E52" s="183">
        <f>'Биология-11 2021 расклад'!L53</f>
        <v>10</v>
      </c>
      <c r="F52" s="183">
        <f>'Биология-11 2022 расклад'!L52</f>
        <v>8</v>
      </c>
      <c r="G52" s="182">
        <f>'биология-11 2023 расклад'!L52</f>
        <v>8</v>
      </c>
      <c r="H52" s="506">
        <f>'биология-11 2024 расклад'!L52</f>
        <v>6</v>
      </c>
      <c r="I52" s="648">
        <f>'биология-11 2025 расклад'!L52</f>
        <v>7</v>
      </c>
      <c r="J52" s="181"/>
      <c r="K52" s="183">
        <f>'Биология-11 2021 расклад'!M53</f>
        <v>1</v>
      </c>
      <c r="L52" s="183">
        <f>'Биология-11 2022 расклад'!M52</f>
        <v>0</v>
      </c>
      <c r="M52" s="182">
        <f>'биология-11 2023 расклад'!M52</f>
        <v>1</v>
      </c>
      <c r="N52" s="525">
        <f>'биология-11 2024 расклад'!M52</f>
        <v>0</v>
      </c>
      <c r="O52" s="642">
        <f>'биология-11 2025 расклад'!M52</f>
        <v>2</v>
      </c>
      <c r="P52" s="322"/>
      <c r="Q52" s="185">
        <f>'Биология-11 2021 расклад'!N53</f>
        <v>10</v>
      </c>
      <c r="R52" s="185">
        <f>'Биология-11 2022 расклад'!N52</f>
        <v>0</v>
      </c>
      <c r="S52" s="184">
        <f>'биология-11 2023 расклад'!N52</f>
        <v>12.5</v>
      </c>
      <c r="T52" s="629">
        <f>'биология-11 2024 расклад'!N52</f>
        <v>0</v>
      </c>
      <c r="U52" s="636">
        <f>'биология-11 2025 расклад'!N52</f>
        <v>28.571428571428573</v>
      </c>
      <c r="V52" s="181">
        <f>'Биология-11 2020 расклад'!O53</f>
        <v>0</v>
      </c>
      <c r="W52" s="183">
        <f>'Биология-11 2021 расклад'!O53</f>
        <v>2</v>
      </c>
      <c r="X52" s="183">
        <f>'Биология-11 2022 расклад'!O52</f>
        <v>2</v>
      </c>
      <c r="Y52" s="182">
        <f>'биология-11 2023 расклад'!O52</f>
        <v>3</v>
      </c>
      <c r="Z52" s="525">
        <f>'биология-11 2024 расклад'!O52</f>
        <v>2</v>
      </c>
      <c r="AA52" s="642">
        <f>'биология-11 2025 расклад'!O52</f>
        <v>0</v>
      </c>
      <c r="AB52" s="455">
        <f>'Биология-11 2020 расклад'!P53</f>
        <v>0</v>
      </c>
      <c r="AC52" s="350">
        <f>'Биология-11 2021 расклад'!P53</f>
        <v>20</v>
      </c>
      <c r="AD52" s="350">
        <f>'Биология-11 2022 расклад'!P52</f>
        <v>25</v>
      </c>
      <c r="AE52" s="350">
        <f>'биология-11 2023 расклад'!P52</f>
        <v>37.5</v>
      </c>
      <c r="AF52" s="350">
        <f>'биология-11 2024 расклад'!P52</f>
        <v>33.333333333333336</v>
      </c>
      <c r="AG52" s="345">
        <f>'биология-11 2025 расклад'!P52</f>
        <v>0</v>
      </c>
    </row>
    <row r="53" spans="1:33" s="1" customFormat="1" ht="15" customHeight="1" x14ac:dyDescent="0.25">
      <c r="A53" s="23">
        <v>6</v>
      </c>
      <c r="B53" s="47">
        <v>40100</v>
      </c>
      <c r="C53" s="180" t="s">
        <v>42</v>
      </c>
      <c r="D53" s="181">
        <f>'Биология-11 2020 расклад'!L54</f>
        <v>6</v>
      </c>
      <c r="E53" s="183">
        <f>'Биология-11 2021 расклад'!L54</f>
        <v>8</v>
      </c>
      <c r="F53" s="183">
        <f>'Биология-11 2022 расклад'!L53</f>
        <v>7</v>
      </c>
      <c r="G53" s="182">
        <f>'биология-11 2023 расклад'!L53</f>
        <v>3</v>
      </c>
      <c r="H53" s="506">
        <f>'биология-11 2024 расклад'!L53</f>
        <v>8</v>
      </c>
      <c r="I53" s="648">
        <f>'биология-11 2025 расклад'!L53</f>
        <v>10</v>
      </c>
      <c r="J53" s="181"/>
      <c r="K53" s="183">
        <f>'Биология-11 2021 расклад'!M54</f>
        <v>0</v>
      </c>
      <c r="L53" s="183">
        <f>'Биология-11 2022 расклад'!M53</f>
        <v>2</v>
      </c>
      <c r="M53" s="182">
        <f>'биология-11 2023 расклад'!M53</f>
        <v>0</v>
      </c>
      <c r="N53" s="525">
        <f>'биология-11 2024 расклад'!M53</f>
        <v>1</v>
      </c>
      <c r="O53" s="642">
        <f>'биология-11 2025 расклад'!M53</f>
        <v>0</v>
      </c>
      <c r="P53" s="322"/>
      <c r="Q53" s="185">
        <f>'Биология-11 2021 расклад'!N54</f>
        <v>0</v>
      </c>
      <c r="R53" s="185">
        <f>'Биология-11 2022 расклад'!N53</f>
        <v>28.571428571428573</v>
      </c>
      <c r="S53" s="184">
        <f>'биология-11 2023 расклад'!N53</f>
        <v>0</v>
      </c>
      <c r="T53" s="629">
        <f>'биология-11 2024 расклад'!N53</f>
        <v>12.5</v>
      </c>
      <c r="U53" s="636">
        <f>'биология-11 2025 расклад'!N53</f>
        <v>0</v>
      </c>
      <c r="V53" s="181">
        <f>'Биология-11 2020 расклад'!O54</f>
        <v>0</v>
      </c>
      <c r="W53" s="183">
        <f>'Биология-11 2021 расклад'!O54</f>
        <v>1</v>
      </c>
      <c r="X53" s="183">
        <f>'Биология-11 2022 расклад'!O53</f>
        <v>0</v>
      </c>
      <c r="Y53" s="182">
        <f>'биология-11 2023 расклад'!O53</f>
        <v>1</v>
      </c>
      <c r="Z53" s="525">
        <f>'биология-11 2024 расклад'!O53</f>
        <v>2</v>
      </c>
      <c r="AA53" s="642">
        <f>'биология-11 2025 расклад'!O53</f>
        <v>2</v>
      </c>
      <c r="AB53" s="455">
        <f>'Биология-11 2020 расклад'!P54</f>
        <v>0</v>
      </c>
      <c r="AC53" s="350">
        <f>'Биология-11 2021 расклад'!P54</f>
        <v>12.5</v>
      </c>
      <c r="AD53" s="350">
        <f>'Биология-11 2022 расклад'!P53</f>
        <v>0</v>
      </c>
      <c r="AE53" s="350">
        <f>'биология-11 2023 расклад'!P53</f>
        <v>33.333333333333336</v>
      </c>
      <c r="AF53" s="350">
        <f>'биология-11 2024 расклад'!P53</f>
        <v>25</v>
      </c>
      <c r="AG53" s="345">
        <f>'биология-11 2025 расклад'!P53</f>
        <v>20</v>
      </c>
    </row>
    <row r="54" spans="1:33" s="1" customFormat="1" ht="15" customHeight="1" x14ac:dyDescent="0.25">
      <c r="A54" s="23">
        <v>7</v>
      </c>
      <c r="B54" s="47">
        <v>40020</v>
      </c>
      <c r="C54" s="180" t="s">
        <v>165</v>
      </c>
      <c r="D54" s="181">
        <f>'Биология-11 2020 расклад'!L55</f>
        <v>6</v>
      </c>
      <c r="E54" s="183">
        <f>'Биология-11 2021 расклад'!L55</f>
        <v>8</v>
      </c>
      <c r="F54" s="183">
        <f>'Биология-11 2022 расклад'!L54</f>
        <v>6</v>
      </c>
      <c r="G54" s="182">
        <f>'биология-11 2023 расклад'!L54</f>
        <v>9</v>
      </c>
      <c r="H54" s="506">
        <f>'биология-11 2024 расклад'!L54</f>
        <v>7</v>
      </c>
      <c r="I54" s="648">
        <f>'биология-11 2025 расклад'!L54</f>
        <v>7</v>
      </c>
      <c r="J54" s="181"/>
      <c r="K54" s="183">
        <f>'Биология-11 2021 расклад'!M55</f>
        <v>2</v>
      </c>
      <c r="L54" s="183">
        <f>'Биология-11 2022 расклад'!M54</f>
        <v>0</v>
      </c>
      <c r="M54" s="182">
        <f>'биология-11 2023 расклад'!M54</f>
        <v>3</v>
      </c>
      <c r="N54" s="525">
        <f>'биология-11 2024 расклад'!M54</f>
        <v>2</v>
      </c>
      <c r="O54" s="642">
        <f>'биология-11 2025 расклад'!M54</f>
        <v>1</v>
      </c>
      <c r="P54" s="322"/>
      <c r="Q54" s="185">
        <f>'Биология-11 2021 расклад'!N55</f>
        <v>25</v>
      </c>
      <c r="R54" s="185">
        <f>'Биология-11 2022 расклад'!N54</f>
        <v>0</v>
      </c>
      <c r="S54" s="184">
        <f>'биология-11 2023 расклад'!N54</f>
        <v>33.333333333333336</v>
      </c>
      <c r="T54" s="629">
        <f>'биология-11 2024 расклад'!N54</f>
        <v>28.571428571428573</v>
      </c>
      <c r="U54" s="636">
        <f>'биология-11 2025 расклад'!N54</f>
        <v>14.285714285714286</v>
      </c>
      <c r="V54" s="181">
        <f>'Биология-11 2020 расклад'!O55</f>
        <v>0</v>
      </c>
      <c r="W54" s="183">
        <f>'Биология-11 2021 расклад'!O55</f>
        <v>1</v>
      </c>
      <c r="X54" s="183">
        <f>'Биология-11 2022 расклад'!O54</f>
        <v>2</v>
      </c>
      <c r="Y54" s="182">
        <f>'биология-11 2023 расклад'!O54</f>
        <v>1</v>
      </c>
      <c r="Z54" s="525">
        <f>'биология-11 2024 расклад'!O54</f>
        <v>1</v>
      </c>
      <c r="AA54" s="642">
        <f>'биология-11 2025 расклад'!O54</f>
        <v>0</v>
      </c>
      <c r="AB54" s="455">
        <f>'Биология-11 2020 расклад'!P55</f>
        <v>0</v>
      </c>
      <c r="AC54" s="350">
        <f>'Биология-11 2021 расклад'!P55</f>
        <v>12.5</v>
      </c>
      <c r="AD54" s="350">
        <f>'Биология-11 2022 расклад'!P54</f>
        <v>33.333333333333336</v>
      </c>
      <c r="AE54" s="350">
        <f>'биология-11 2023 расклад'!P54</f>
        <v>11.111111111111111</v>
      </c>
      <c r="AF54" s="350">
        <f>'биология-11 2024 расклад'!P54</f>
        <v>14.285714285714286</v>
      </c>
      <c r="AG54" s="345">
        <f>'биология-11 2025 расклад'!P54</f>
        <v>0</v>
      </c>
    </row>
    <row r="55" spans="1:33" s="1" customFormat="1" ht="15" customHeight="1" x14ac:dyDescent="0.25">
      <c r="A55" s="23">
        <v>8</v>
      </c>
      <c r="B55" s="47">
        <v>40031</v>
      </c>
      <c r="C55" s="180" t="s">
        <v>113</v>
      </c>
      <c r="D55" s="181">
        <f>'Биология-11 2020 расклад'!L56</f>
        <v>8</v>
      </c>
      <c r="E55" s="183">
        <f>'Биология-11 2021 расклад'!L56</f>
        <v>5</v>
      </c>
      <c r="F55" s="183">
        <f>'Биология-11 2022 расклад'!L55</f>
        <v>8</v>
      </c>
      <c r="G55" s="182">
        <f>'биология-11 2023 расклад'!L55</f>
        <v>7</v>
      </c>
      <c r="H55" s="506">
        <f>'биология-11 2024 расклад'!L55</f>
        <v>5</v>
      </c>
      <c r="I55" s="648">
        <f>'биология-11 2025 расклад'!L55</f>
        <v>2</v>
      </c>
      <c r="J55" s="181"/>
      <c r="K55" s="183">
        <f>'Биология-11 2021 расклад'!M56</f>
        <v>0</v>
      </c>
      <c r="L55" s="183">
        <f>'Биология-11 2022 расклад'!M55</f>
        <v>1</v>
      </c>
      <c r="M55" s="182">
        <f>'биология-11 2023 расклад'!M55</f>
        <v>1</v>
      </c>
      <c r="N55" s="525">
        <f>'биология-11 2024 расклад'!M55</f>
        <v>1</v>
      </c>
      <c r="O55" s="642">
        <f>'биология-11 2025 расклад'!M55</f>
        <v>1</v>
      </c>
      <c r="P55" s="322"/>
      <c r="Q55" s="185">
        <f>'Биология-11 2021 расклад'!N56</f>
        <v>0</v>
      </c>
      <c r="R55" s="185">
        <f>'Биология-11 2022 расклад'!N55</f>
        <v>12.5</v>
      </c>
      <c r="S55" s="184">
        <f>'биология-11 2023 расклад'!N55</f>
        <v>14.285714285714286</v>
      </c>
      <c r="T55" s="629">
        <f>'биология-11 2024 расклад'!N55</f>
        <v>20</v>
      </c>
      <c r="U55" s="636">
        <f>'биология-11 2025 расклад'!N55</f>
        <v>50</v>
      </c>
      <c r="V55" s="181">
        <f>'Биология-11 2020 расклад'!O56</f>
        <v>4</v>
      </c>
      <c r="W55" s="183">
        <f>'Биология-11 2021 расклад'!O56</f>
        <v>2</v>
      </c>
      <c r="X55" s="183">
        <f>'Биология-11 2022 расклад'!O55</f>
        <v>1</v>
      </c>
      <c r="Y55" s="182">
        <f>'биология-11 2023 расклад'!O55</f>
        <v>1</v>
      </c>
      <c r="Z55" s="525">
        <f>'биология-11 2024 расклад'!O55</f>
        <v>3</v>
      </c>
      <c r="AA55" s="642">
        <f>'биология-11 2025 расклад'!O55</f>
        <v>0</v>
      </c>
      <c r="AB55" s="455">
        <f>'Биология-11 2020 расклад'!P56</f>
        <v>50</v>
      </c>
      <c r="AC55" s="350">
        <f>'Биология-11 2021 расклад'!P56</f>
        <v>40</v>
      </c>
      <c r="AD55" s="350">
        <f>'Биология-11 2022 расклад'!P55</f>
        <v>12.5</v>
      </c>
      <c r="AE55" s="350">
        <f>'биология-11 2023 расклад'!P55</f>
        <v>14.285714285714286</v>
      </c>
      <c r="AF55" s="350">
        <f>'биология-11 2024 расклад'!P55</f>
        <v>60</v>
      </c>
      <c r="AG55" s="345">
        <f>'биология-11 2025 расклад'!P55</f>
        <v>0</v>
      </c>
    </row>
    <row r="56" spans="1:33" s="1" customFormat="1" ht="15" customHeight="1" x14ac:dyDescent="0.25">
      <c r="A56" s="23">
        <v>9</v>
      </c>
      <c r="B56" s="47">
        <v>40210</v>
      </c>
      <c r="C56" s="180" t="s">
        <v>44</v>
      </c>
      <c r="D56" s="181">
        <f>'Биология-11 2020 расклад'!L57</f>
        <v>4</v>
      </c>
      <c r="E56" s="183"/>
      <c r="F56" s="183">
        <f>'Биология-11 2022 расклад'!L56</f>
        <v>1</v>
      </c>
      <c r="G56" s="182">
        <f>'биология-11 2023 расклад'!L56</f>
        <v>6</v>
      </c>
      <c r="H56" s="506"/>
      <c r="I56" s="648">
        <f>'биология-11 2025 расклад'!L56</f>
        <v>4</v>
      </c>
      <c r="J56" s="181"/>
      <c r="K56" s="183"/>
      <c r="L56" s="183">
        <f>'Биология-11 2022 расклад'!M56</f>
        <v>0</v>
      </c>
      <c r="M56" s="182">
        <f>'биология-11 2023 расклад'!M56</f>
        <v>0</v>
      </c>
      <c r="N56" s="525"/>
      <c r="O56" s="642">
        <f>'биология-11 2025 расклад'!M56</f>
        <v>0</v>
      </c>
      <c r="P56" s="322"/>
      <c r="Q56" s="185"/>
      <c r="R56" s="185">
        <f>'Биология-11 2022 расклад'!N56</f>
        <v>0</v>
      </c>
      <c r="S56" s="184">
        <f>'биология-11 2023 расклад'!N56</f>
        <v>0</v>
      </c>
      <c r="T56" s="629"/>
      <c r="U56" s="636">
        <f>'биология-11 2025 расклад'!N56</f>
        <v>0</v>
      </c>
      <c r="V56" s="181">
        <f>'Биология-11 2020 расклад'!O57</f>
        <v>2</v>
      </c>
      <c r="W56" s="183"/>
      <c r="X56" s="183">
        <f>'Биология-11 2022 расклад'!O56</f>
        <v>1</v>
      </c>
      <c r="Y56" s="182">
        <f>'биология-11 2023 расклад'!O56</f>
        <v>2</v>
      </c>
      <c r="Z56" s="525"/>
      <c r="AA56" s="642">
        <f>'биология-11 2025 расклад'!O56</f>
        <v>1</v>
      </c>
      <c r="AB56" s="455">
        <f>'Биология-11 2020 расклад'!P57</f>
        <v>50</v>
      </c>
      <c r="AC56" s="350" t="s">
        <v>132</v>
      </c>
      <c r="AD56" s="350">
        <f>'Биология-11 2022 расклад'!P56</f>
        <v>100</v>
      </c>
      <c r="AE56" s="350">
        <f>'биология-11 2023 расклад'!P56</f>
        <v>33.333333333333336</v>
      </c>
      <c r="AF56" s="350"/>
      <c r="AG56" s="345">
        <f>'биология-11 2025 расклад'!P56</f>
        <v>25</v>
      </c>
    </row>
    <row r="57" spans="1:33" s="1" customFormat="1" ht="15" customHeight="1" x14ac:dyDescent="0.25">
      <c r="A57" s="23">
        <v>10</v>
      </c>
      <c r="B57" s="47">
        <v>40300</v>
      </c>
      <c r="C57" s="180" t="s">
        <v>45</v>
      </c>
      <c r="D57" s="181">
        <f>'Биология-11 2020 расклад'!L58</f>
        <v>2</v>
      </c>
      <c r="E57" s="183"/>
      <c r="F57" s="183"/>
      <c r="G57" s="182"/>
      <c r="H57" s="506">
        <f>'биология-11 2024 расклад'!L57</f>
        <v>6</v>
      </c>
      <c r="I57" s="648"/>
      <c r="J57" s="181"/>
      <c r="K57" s="183"/>
      <c r="L57" s="183"/>
      <c r="M57" s="182"/>
      <c r="N57" s="525">
        <f>'биология-11 2024 расклад'!M57</f>
        <v>0</v>
      </c>
      <c r="O57" s="642"/>
      <c r="P57" s="322"/>
      <c r="Q57" s="185"/>
      <c r="R57" s="185"/>
      <c r="S57" s="184"/>
      <c r="T57" s="629">
        <f>'биология-11 2024 расклад'!N57</f>
        <v>0</v>
      </c>
      <c r="U57" s="636"/>
      <c r="V57" s="181">
        <f>'Биология-11 2020 расклад'!O58</f>
        <v>1</v>
      </c>
      <c r="W57" s="183"/>
      <c r="X57" s="183"/>
      <c r="Y57" s="182"/>
      <c r="Z57" s="525">
        <f>'биология-11 2024 расклад'!O57</f>
        <v>2</v>
      </c>
      <c r="AA57" s="642"/>
      <c r="AB57" s="455">
        <f>'Биология-11 2020 расклад'!P58</f>
        <v>50</v>
      </c>
      <c r="AC57" s="350" t="s">
        <v>132</v>
      </c>
      <c r="AD57" s="350"/>
      <c r="AE57" s="350"/>
      <c r="AF57" s="350">
        <f>'биология-11 2024 расклад'!P57</f>
        <v>33.333333333333336</v>
      </c>
      <c r="AG57" s="345"/>
    </row>
    <row r="58" spans="1:33" s="1" customFormat="1" ht="15" customHeight="1" x14ac:dyDescent="0.25">
      <c r="A58" s="23">
        <v>11</v>
      </c>
      <c r="B58" s="47">
        <v>40360</v>
      </c>
      <c r="C58" s="180" t="s">
        <v>46</v>
      </c>
      <c r="D58" s="181" t="s">
        <v>132</v>
      </c>
      <c r="E58" s="183" t="s">
        <v>132</v>
      </c>
      <c r="F58" s="183">
        <f>'Биология-11 2022 расклад'!L58</f>
        <v>3</v>
      </c>
      <c r="G58" s="182">
        <f>'биология-11 2023 расклад'!L58</f>
        <v>2</v>
      </c>
      <c r="H58" s="506">
        <f>'биология-11 2024 расклад'!L58</f>
        <v>5</v>
      </c>
      <c r="I58" s="648">
        <f>'биология-11 2025 расклад'!L58</f>
        <v>3</v>
      </c>
      <c r="J58" s="181"/>
      <c r="K58" s="183" t="s">
        <v>132</v>
      </c>
      <c r="L58" s="183">
        <f>'Биология-11 2022 расклад'!M58</f>
        <v>0</v>
      </c>
      <c r="M58" s="182">
        <f>'биология-11 2023 расклад'!M58</f>
        <v>0</v>
      </c>
      <c r="N58" s="525">
        <f>'биология-11 2024 расклад'!M58</f>
        <v>0</v>
      </c>
      <c r="O58" s="642">
        <f>'биология-11 2025 расклад'!M58</f>
        <v>0</v>
      </c>
      <c r="P58" s="322"/>
      <c r="Q58" s="185" t="s">
        <v>132</v>
      </c>
      <c r="R58" s="185">
        <f>'Биология-11 2022 расклад'!N58</f>
        <v>0</v>
      </c>
      <c r="S58" s="184">
        <f>'биология-11 2023 расклад'!N58</f>
        <v>0</v>
      </c>
      <c r="T58" s="629">
        <f>'биология-11 2024 расклад'!N58</f>
        <v>0</v>
      </c>
      <c r="U58" s="636">
        <f>'биология-11 2025 расклад'!N58</f>
        <v>0</v>
      </c>
      <c r="V58" s="181" t="s">
        <v>132</v>
      </c>
      <c r="W58" s="183" t="s">
        <v>132</v>
      </c>
      <c r="X58" s="183">
        <f>'Биология-11 2022 расклад'!O58</f>
        <v>3</v>
      </c>
      <c r="Y58" s="182">
        <f>'биология-11 2023 расклад'!O58</f>
        <v>2</v>
      </c>
      <c r="Z58" s="525">
        <f>'биология-11 2024 расклад'!O58</f>
        <v>1</v>
      </c>
      <c r="AA58" s="642">
        <f>'биология-11 2025 расклад'!O58</f>
        <v>0</v>
      </c>
      <c r="AB58" s="455" t="s">
        <v>132</v>
      </c>
      <c r="AC58" s="350" t="s">
        <v>132</v>
      </c>
      <c r="AD58" s="350">
        <f>'Биология-11 2022 расклад'!P58</f>
        <v>100</v>
      </c>
      <c r="AE58" s="350">
        <f>'биология-11 2023 расклад'!P58</f>
        <v>100</v>
      </c>
      <c r="AF58" s="350">
        <f>'биология-11 2024 расклад'!P58</f>
        <v>20</v>
      </c>
      <c r="AG58" s="345">
        <f>'биология-11 2025 расклад'!P58</f>
        <v>0</v>
      </c>
    </row>
    <row r="59" spans="1:33" s="1" customFormat="1" ht="15" customHeight="1" x14ac:dyDescent="0.25">
      <c r="A59" s="23">
        <v>12</v>
      </c>
      <c r="B59" s="47">
        <v>40390</v>
      </c>
      <c r="C59" s="180" t="s">
        <v>47</v>
      </c>
      <c r="D59" s="181" t="s">
        <v>132</v>
      </c>
      <c r="E59" s="183">
        <f>'Биология-11 2021 расклад'!L60</f>
        <v>3</v>
      </c>
      <c r="F59" s="183"/>
      <c r="G59" s="182"/>
      <c r="H59" s="506"/>
      <c r="I59" s="648"/>
      <c r="J59" s="181"/>
      <c r="K59" s="183">
        <f>'Биология-11 2021 расклад'!M60</f>
        <v>0</v>
      </c>
      <c r="L59" s="183"/>
      <c r="M59" s="182"/>
      <c r="N59" s="525"/>
      <c r="O59" s="642"/>
      <c r="P59" s="322"/>
      <c r="Q59" s="185">
        <f>'Биология-11 2021 расклад'!N60</f>
        <v>0</v>
      </c>
      <c r="R59" s="185"/>
      <c r="S59" s="184"/>
      <c r="T59" s="629"/>
      <c r="U59" s="636"/>
      <c r="V59" s="181" t="s">
        <v>132</v>
      </c>
      <c r="W59" s="183">
        <f>'Биология-11 2021 расклад'!O60</f>
        <v>0.9998999999999999</v>
      </c>
      <c r="X59" s="183"/>
      <c r="Y59" s="182"/>
      <c r="Z59" s="525"/>
      <c r="AA59" s="642"/>
      <c r="AB59" s="455" t="s">
        <v>132</v>
      </c>
      <c r="AC59" s="350">
        <f>'Биология-11 2021 расклад'!P60</f>
        <v>33.33</v>
      </c>
      <c r="AD59" s="350"/>
      <c r="AE59" s="350"/>
      <c r="AF59" s="350"/>
      <c r="AG59" s="345"/>
    </row>
    <row r="60" spans="1:33" s="1" customFormat="1" ht="15" customHeight="1" x14ac:dyDescent="0.25">
      <c r="A60" s="23">
        <v>13</v>
      </c>
      <c r="B60" s="47">
        <v>40720</v>
      </c>
      <c r="C60" s="180" t="s">
        <v>204</v>
      </c>
      <c r="D60" s="181">
        <f>'Биология-11 2020 расклад'!L61</f>
        <v>8</v>
      </c>
      <c r="E60" s="183">
        <f>'Биология-11 2021 расклад'!L61</f>
        <v>8</v>
      </c>
      <c r="F60" s="183">
        <f>'Биология-11 2022 расклад'!L60</f>
        <v>7</v>
      </c>
      <c r="G60" s="182">
        <f>'биология-11 2023 расклад'!L60</f>
        <v>11</v>
      </c>
      <c r="H60" s="506">
        <f>'биология-11 2024 расклад'!L60</f>
        <v>13</v>
      </c>
      <c r="I60" s="648">
        <f>'биология-11 2025 расклад'!L60</f>
        <v>3</v>
      </c>
      <c r="J60" s="181"/>
      <c r="K60" s="183">
        <f>'Биология-11 2021 расклад'!M61</f>
        <v>1</v>
      </c>
      <c r="L60" s="183">
        <f>'Биология-11 2022 расклад'!M60</f>
        <v>0</v>
      </c>
      <c r="M60" s="182">
        <f>'биология-11 2023 расклад'!M60</f>
        <v>0</v>
      </c>
      <c r="N60" s="525">
        <f>'биология-11 2024 расклад'!M60</f>
        <v>3</v>
      </c>
      <c r="O60" s="642">
        <f>'биология-11 2025 расклад'!M60</f>
        <v>0</v>
      </c>
      <c r="P60" s="322"/>
      <c r="Q60" s="185">
        <f>'Биология-11 2021 расклад'!N61</f>
        <v>12.5</v>
      </c>
      <c r="R60" s="185">
        <f>'Биология-11 2022 расклад'!N60</f>
        <v>0</v>
      </c>
      <c r="S60" s="184">
        <f>'биология-11 2023 расклад'!N60</f>
        <v>0</v>
      </c>
      <c r="T60" s="629">
        <f>'биология-11 2024 расклад'!N60</f>
        <v>23.076923076923077</v>
      </c>
      <c r="U60" s="636">
        <f>'биология-11 2025 расклад'!N60</f>
        <v>0</v>
      </c>
      <c r="V60" s="181">
        <f>'Биология-11 2020 расклад'!O61</f>
        <v>2</v>
      </c>
      <c r="W60" s="183">
        <f>'Биология-11 2021 расклад'!O61</f>
        <v>3</v>
      </c>
      <c r="X60" s="183">
        <f>'Биология-11 2022 расклад'!O60</f>
        <v>2</v>
      </c>
      <c r="Y60" s="182">
        <f>'биология-11 2023 расклад'!O60</f>
        <v>6</v>
      </c>
      <c r="Z60" s="525">
        <f>'биология-11 2024 расклад'!O60</f>
        <v>3</v>
      </c>
      <c r="AA60" s="642">
        <f>'биология-11 2025 расклад'!O60</f>
        <v>2</v>
      </c>
      <c r="AB60" s="455">
        <f>'Биология-11 2020 расклад'!P61</f>
        <v>25</v>
      </c>
      <c r="AC60" s="350">
        <f>'Биология-11 2021 расклад'!P61</f>
        <v>37.5</v>
      </c>
      <c r="AD60" s="350">
        <f>'Биология-11 2022 расклад'!P60</f>
        <v>28.571428571428573</v>
      </c>
      <c r="AE60" s="350">
        <f>'биология-11 2023 расклад'!P60</f>
        <v>54.545454545454547</v>
      </c>
      <c r="AF60" s="350">
        <f>'биология-11 2024 расклад'!P60</f>
        <v>23.076923076923077</v>
      </c>
      <c r="AG60" s="345">
        <f>'биология-11 2025 расклад'!P60</f>
        <v>66.666666666666671</v>
      </c>
    </row>
    <row r="61" spans="1:33" s="1" customFormat="1" ht="15" customHeight="1" x14ac:dyDescent="0.25">
      <c r="A61" s="23">
        <v>14</v>
      </c>
      <c r="B61" s="47">
        <v>40730</v>
      </c>
      <c r="C61" s="180" t="s">
        <v>49</v>
      </c>
      <c r="D61" s="181">
        <f>'Биология-11 2020 расклад'!L62</f>
        <v>3</v>
      </c>
      <c r="E61" s="183" t="s">
        <v>132</v>
      </c>
      <c r="F61" s="183">
        <f>'Биология-11 2022 расклад'!L61</f>
        <v>1</v>
      </c>
      <c r="G61" s="182"/>
      <c r="H61" s="506"/>
      <c r="I61" s="648">
        <f>'биология-11 2025 расклад'!L61</f>
        <v>1</v>
      </c>
      <c r="J61" s="181"/>
      <c r="K61" s="183" t="s">
        <v>132</v>
      </c>
      <c r="L61" s="183">
        <f>'Биология-11 2022 расклад'!M61</f>
        <v>0</v>
      </c>
      <c r="M61" s="182"/>
      <c r="N61" s="525"/>
      <c r="O61" s="642">
        <f>'биология-11 2025 расклад'!M61</f>
        <v>0</v>
      </c>
      <c r="P61" s="322"/>
      <c r="Q61" s="185" t="s">
        <v>132</v>
      </c>
      <c r="R61" s="185">
        <f>'Биология-11 2022 расклад'!N61</f>
        <v>0</v>
      </c>
      <c r="S61" s="184"/>
      <c r="T61" s="629"/>
      <c r="U61" s="636">
        <f>'биология-11 2025 расклад'!N61</f>
        <v>0</v>
      </c>
      <c r="V61" s="181">
        <f>'Биология-11 2020 расклад'!O62</f>
        <v>0.9998999999999999</v>
      </c>
      <c r="W61" s="183" t="s">
        <v>132</v>
      </c>
      <c r="X61" s="183">
        <f>'Биология-11 2022 расклад'!O61</f>
        <v>0</v>
      </c>
      <c r="Y61" s="182"/>
      <c r="Z61" s="525"/>
      <c r="AA61" s="642">
        <f>'биология-11 2025 расклад'!O61</f>
        <v>0</v>
      </c>
      <c r="AB61" s="455">
        <f>'Биология-11 2020 расклад'!P62</f>
        <v>33.33</v>
      </c>
      <c r="AC61" s="350" t="s">
        <v>132</v>
      </c>
      <c r="AD61" s="350">
        <f>'Биология-11 2022 расклад'!P61</f>
        <v>0</v>
      </c>
      <c r="AE61" s="350"/>
      <c r="AF61" s="350"/>
      <c r="AG61" s="345">
        <f>'биология-11 2025 расклад'!P61</f>
        <v>0</v>
      </c>
    </row>
    <row r="62" spans="1:33" s="1" customFormat="1" ht="15" customHeight="1" x14ac:dyDescent="0.25">
      <c r="A62" s="23">
        <v>15</v>
      </c>
      <c r="B62" s="47">
        <v>40820</v>
      </c>
      <c r="C62" s="180" t="s">
        <v>167</v>
      </c>
      <c r="D62" s="181">
        <f>'Биология-11 2020 расклад'!L63</f>
        <v>2</v>
      </c>
      <c r="E62" s="183">
        <f>'Биология-11 2021 расклад'!L63</f>
        <v>4</v>
      </c>
      <c r="F62" s="183">
        <f>'Биология-11 2022 расклад'!L62</f>
        <v>2</v>
      </c>
      <c r="G62" s="182">
        <f>'биология-11 2023 расклад'!L62</f>
        <v>4</v>
      </c>
      <c r="H62" s="506">
        <f>'биология-11 2024 расклад'!L62</f>
        <v>2</v>
      </c>
      <c r="I62" s="648">
        <f>'биология-11 2025 расклад'!L62</f>
        <v>2</v>
      </c>
      <c r="J62" s="181"/>
      <c r="K62" s="183">
        <f>'Биология-11 2021 расклад'!M63</f>
        <v>1</v>
      </c>
      <c r="L62" s="183">
        <f>'Биология-11 2022 расклад'!M62</f>
        <v>0</v>
      </c>
      <c r="M62" s="182">
        <f>'биология-11 2023 расклад'!M62</f>
        <v>0</v>
      </c>
      <c r="N62" s="525">
        <f>'биология-11 2024 расклад'!M62</f>
        <v>2</v>
      </c>
      <c r="O62" s="642">
        <f>'биология-11 2025 расклад'!M62</f>
        <v>1</v>
      </c>
      <c r="P62" s="322"/>
      <c r="Q62" s="185">
        <f>'Биология-11 2021 расклад'!N63</f>
        <v>25</v>
      </c>
      <c r="R62" s="185">
        <f>'Биология-11 2022 расклад'!N62</f>
        <v>0</v>
      </c>
      <c r="S62" s="184">
        <f>'биология-11 2023 расклад'!N62</f>
        <v>0</v>
      </c>
      <c r="T62" s="629">
        <f>'биология-11 2024 расклад'!N62</f>
        <v>100</v>
      </c>
      <c r="U62" s="636">
        <f>'биология-11 2025 расклад'!N62</f>
        <v>50</v>
      </c>
      <c r="V62" s="181">
        <f>'Биология-11 2020 расклад'!O63</f>
        <v>0</v>
      </c>
      <c r="W62" s="183">
        <f>'Биология-11 2021 расклад'!O63</f>
        <v>0</v>
      </c>
      <c r="X62" s="183">
        <f>'Биология-11 2022 расклад'!O62</f>
        <v>1</v>
      </c>
      <c r="Y62" s="182">
        <f>'биология-11 2023 расклад'!O62</f>
        <v>2</v>
      </c>
      <c r="Z62" s="525">
        <f>'биология-11 2024 расклад'!O62</f>
        <v>0</v>
      </c>
      <c r="AA62" s="642">
        <f>'биология-11 2025 расклад'!O62</f>
        <v>0</v>
      </c>
      <c r="AB62" s="455">
        <f>'Биология-11 2020 расклад'!P63</f>
        <v>0</v>
      </c>
      <c r="AC62" s="350">
        <f>'Биология-11 2021 расклад'!P63</f>
        <v>0</v>
      </c>
      <c r="AD62" s="350">
        <f>'Биология-11 2022 расклад'!P62</f>
        <v>50</v>
      </c>
      <c r="AE62" s="350">
        <f>'биология-11 2023 расклад'!P62</f>
        <v>50</v>
      </c>
      <c r="AF62" s="350">
        <f>'биология-11 2024 расклад'!P62</f>
        <v>0</v>
      </c>
      <c r="AG62" s="345">
        <f>'биология-11 2025 расклад'!P62</f>
        <v>0</v>
      </c>
    </row>
    <row r="63" spans="1:33" s="1" customFormat="1" ht="15" customHeight="1" x14ac:dyDescent="0.25">
      <c r="A63" s="23">
        <v>16</v>
      </c>
      <c r="B63" s="47">
        <v>40840</v>
      </c>
      <c r="C63" s="180" t="s">
        <v>51</v>
      </c>
      <c r="D63" s="181">
        <f>'Биология-11 2020 расклад'!L64</f>
        <v>5</v>
      </c>
      <c r="E63" s="183">
        <f>'Биология-11 2021 расклад'!L64</f>
        <v>6</v>
      </c>
      <c r="F63" s="183">
        <f>'Биология-11 2022 расклад'!L63</f>
        <v>6</v>
      </c>
      <c r="G63" s="182">
        <f>'биология-11 2023 расклад'!L63</f>
        <v>3</v>
      </c>
      <c r="H63" s="506">
        <f>'биология-11 2024 расклад'!L63</f>
        <v>5</v>
      </c>
      <c r="I63" s="648">
        <f>'биология-11 2025 расклад'!L63</f>
        <v>3</v>
      </c>
      <c r="J63" s="181"/>
      <c r="K63" s="183">
        <f>'Биология-11 2021 расклад'!M64</f>
        <v>0</v>
      </c>
      <c r="L63" s="183">
        <f>'Биология-11 2022 расклад'!M63</f>
        <v>0</v>
      </c>
      <c r="M63" s="182">
        <f>'биология-11 2023 расклад'!M63</f>
        <v>0</v>
      </c>
      <c r="N63" s="525">
        <f>'биология-11 2024 расклад'!M63</f>
        <v>0</v>
      </c>
      <c r="O63" s="642">
        <f>'биология-11 2025 расклад'!M63</f>
        <v>0</v>
      </c>
      <c r="P63" s="322"/>
      <c r="Q63" s="185">
        <f>'Биология-11 2021 расклад'!N64</f>
        <v>0</v>
      </c>
      <c r="R63" s="185">
        <f>'Биология-11 2022 расклад'!N63</f>
        <v>0</v>
      </c>
      <c r="S63" s="184">
        <f>'биология-11 2023 расклад'!N63</f>
        <v>0</v>
      </c>
      <c r="T63" s="629">
        <f>'биология-11 2024 расклад'!N63</f>
        <v>0</v>
      </c>
      <c r="U63" s="636">
        <f>'биология-11 2025 расклад'!N63</f>
        <v>0</v>
      </c>
      <c r="V63" s="181">
        <f>'Биология-11 2020 расклад'!O64</f>
        <v>2</v>
      </c>
      <c r="W63" s="183">
        <f>'Биология-11 2021 расклад'!O64</f>
        <v>3</v>
      </c>
      <c r="X63" s="183">
        <f>'Биология-11 2022 расклад'!O63</f>
        <v>2</v>
      </c>
      <c r="Y63" s="182">
        <f>'биология-11 2023 расклад'!O63</f>
        <v>2</v>
      </c>
      <c r="Z63" s="525">
        <f>'биология-11 2024 расклад'!O63</f>
        <v>3</v>
      </c>
      <c r="AA63" s="642">
        <f>'биология-11 2025 расклад'!O63</f>
        <v>0</v>
      </c>
      <c r="AB63" s="455">
        <f>'Биология-11 2020 расклад'!P64</f>
        <v>40</v>
      </c>
      <c r="AC63" s="350">
        <f>'Биология-11 2021 расклад'!P64</f>
        <v>50</v>
      </c>
      <c r="AD63" s="350">
        <f>'Биология-11 2022 расклад'!P63</f>
        <v>33.333333333333336</v>
      </c>
      <c r="AE63" s="350">
        <f>'биология-11 2023 расклад'!P63</f>
        <v>66.666666666666671</v>
      </c>
      <c r="AF63" s="350">
        <f>'биология-11 2024 расклад'!P63</f>
        <v>60</v>
      </c>
      <c r="AG63" s="345">
        <f>'биология-11 2025 расклад'!P63</f>
        <v>0</v>
      </c>
    </row>
    <row r="64" spans="1:33" s="1" customFormat="1" ht="15" customHeight="1" x14ac:dyDescent="0.25">
      <c r="A64" s="23">
        <v>17</v>
      </c>
      <c r="B64" s="47">
        <v>40950</v>
      </c>
      <c r="C64" s="180" t="s">
        <v>52</v>
      </c>
      <c r="D64" s="181">
        <f>'Биология-11 2020 расклад'!L65</f>
        <v>6</v>
      </c>
      <c r="E64" s="183" t="s">
        <v>132</v>
      </c>
      <c r="F64" s="183">
        <f>'Биология-11 2022 расклад'!L64</f>
        <v>6</v>
      </c>
      <c r="G64" s="182">
        <f>'биология-11 2023 расклад'!L64</f>
        <v>3</v>
      </c>
      <c r="H64" s="506"/>
      <c r="I64" s="648">
        <f>'биология-11 2025 расклад'!L64</f>
        <v>3</v>
      </c>
      <c r="J64" s="181"/>
      <c r="K64" s="183" t="s">
        <v>132</v>
      </c>
      <c r="L64" s="183">
        <f>'Биология-11 2022 расклад'!M64</f>
        <v>0</v>
      </c>
      <c r="M64" s="182">
        <f>'биология-11 2023 расклад'!M64</f>
        <v>0</v>
      </c>
      <c r="N64" s="525"/>
      <c r="O64" s="642">
        <f>'биология-11 2025 расклад'!M64</f>
        <v>0</v>
      </c>
      <c r="P64" s="322"/>
      <c r="Q64" s="185" t="s">
        <v>132</v>
      </c>
      <c r="R64" s="185">
        <f>'Биология-11 2022 расклад'!N64</f>
        <v>0</v>
      </c>
      <c r="S64" s="184">
        <f>'биология-11 2023 расклад'!N64</f>
        <v>0</v>
      </c>
      <c r="T64" s="629"/>
      <c r="U64" s="636">
        <f>'биология-11 2025 расклад'!N64</f>
        <v>0</v>
      </c>
      <c r="V64" s="181">
        <f>'Биология-11 2020 расклад'!O65</f>
        <v>3</v>
      </c>
      <c r="W64" s="183" t="s">
        <v>132</v>
      </c>
      <c r="X64" s="183">
        <f>'Биология-11 2022 расклад'!O64</f>
        <v>1</v>
      </c>
      <c r="Y64" s="182">
        <f>'биология-11 2023 расклад'!O64</f>
        <v>1</v>
      </c>
      <c r="Z64" s="525">
        <f>'биология-11 2024 расклад'!O64</f>
        <v>0</v>
      </c>
      <c r="AA64" s="642">
        <f>'биология-11 2025 расклад'!O64</f>
        <v>0</v>
      </c>
      <c r="AB64" s="455">
        <f>'Биология-11 2020 расклад'!P65</f>
        <v>50</v>
      </c>
      <c r="AC64" s="350" t="s">
        <v>132</v>
      </c>
      <c r="AD64" s="350">
        <f>'Биология-11 2022 расклад'!P64</f>
        <v>16.666666666666668</v>
      </c>
      <c r="AE64" s="350">
        <f>'биология-11 2023 расклад'!P64</f>
        <v>33.333333333333336</v>
      </c>
      <c r="AF64" s="350">
        <f>'биология-11 2024 расклад'!P64</f>
        <v>0</v>
      </c>
      <c r="AG64" s="345">
        <f>'биология-11 2025 расклад'!P64</f>
        <v>0</v>
      </c>
    </row>
    <row r="65" spans="1:33" s="1" customFormat="1" ht="15" customHeight="1" x14ac:dyDescent="0.25">
      <c r="A65" s="23">
        <v>18</v>
      </c>
      <c r="B65" s="49">
        <v>40990</v>
      </c>
      <c r="C65" s="186" t="s">
        <v>53</v>
      </c>
      <c r="D65" s="181">
        <f>'Биология-11 2020 расклад'!L66</f>
        <v>8</v>
      </c>
      <c r="E65" s="183">
        <f>'Биология-11 2021 расклад'!L66</f>
        <v>8</v>
      </c>
      <c r="F65" s="183">
        <f>'Биология-11 2022 расклад'!L65</f>
        <v>8</v>
      </c>
      <c r="G65" s="182">
        <f>'биология-11 2023 расклад'!L65</f>
        <v>4</v>
      </c>
      <c r="H65" s="506">
        <f>'биология-11 2024 расклад'!L65</f>
        <v>10</v>
      </c>
      <c r="I65" s="648">
        <f>'биология-11 2025 расклад'!L65</f>
        <v>5</v>
      </c>
      <c r="J65" s="181"/>
      <c r="K65" s="183">
        <f>'Биология-11 2021 расклад'!M66</f>
        <v>0</v>
      </c>
      <c r="L65" s="183">
        <f>'Биология-11 2022 расклад'!M65</f>
        <v>0</v>
      </c>
      <c r="M65" s="182">
        <f>'биология-11 2023 расклад'!M65</f>
        <v>0</v>
      </c>
      <c r="N65" s="525">
        <f>'биология-11 2024 расклад'!M65</f>
        <v>4</v>
      </c>
      <c r="O65" s="642">
        <f>'биология-11 2025 расклад'!M65</f>
        <v>0</v>
      </c>
      <c r="P65" s="322"/>
      <c r="Q65" s="185">
        <f>'Биология-11 2021 расклад'!N66</f>
        <v>0</v>
      </c>
      <c r="R65" s="185">
        <f>'Биология-11 2022 расклад'!N65</f>
        <v>0</v>
      </c>
      <c r="S65" s="184">
        <f>'биология-11 2023 расклад'!N65</f>
        <v>0</v>
      </c>
      <c r="T65" s="629">
        <f>'биология-11 2024 расклад'!N65</f>
        <v>40</v>
      </c>
      <c r="U65" s="636">
        <f>'биология-11 2025 расклад'!N65</f>
        <v>0</v>
      </c>
      <c r="V65" s="181">
        <f>'Биология-11 2020 расклад'!O66</f>
        <v>0</v>
      </c>
      <c r="W65" s="183">
        <f>'Биология-11 2021 расклад'!O66</f>
        <v>0</v>
      </c>
      <c r="X65" s="183">
        <f>'Биология-11 2022 расклад'!O65</f>
        <v>2</v>
      </c>
      <c r="Y65" s="182">
        <f>'биология-11 2023 расклад'!O65</f>
        <v>0</v>
      </c>
      <c r="Z65" s="525">
        <f>'биология-11 2024 расклад'!O65</f>
        <v>0</v>
      </c>
      <c r="AA65" s="642">
        <f>'биология-11 2025 расклад'!O65</f>
        <v>0</v>
      </c>
      <c r="AB65" s="455">
        <f>'Биология-11 2020 расклад'!P66</f>
        <v>0</v>
      </c>
      <c r="AC65" s="350">
        <f>'Биология-11 2021 расклад'!P66</f>
        <v>0</v>
      </c>
      <c r="AD65" s="350">
        <f>'Биология-11 2022 расклад'!P65</f>
        <v>25</v>
      </c>
      <c r="AE65" s="350">
        <f>'биология-11 2023 расклад'!P65</f>
        <v>0</v>
      </c>
      <c r="AF65" s="350">
        <f>'биология-11 2024 расклад'!P65</f>
        <v>0</v>
      </c>
      <c r="AG65" s="345">
        <f>'биология-11 2025 расклад'!P65</f>
        <v>0</v>
      </c>
    </row>
    <row r="66" spans="1:33" s="201" customFormat="1" ht="15" customHeight="1" x14ac:dyDescent="0.25">
      <c r="A66" s="246">
        <v>19</v>
      </c>
      <c r="B66" s="237">
        <v>40133</v>
      </c>
      <c r="C66" s="186" t="s">
        <v>168</v>
      </c>
      <c r="D66" s="188">
        <f>'Биология-11 2020 расклад'!L67</f>
        <v>3</v>
      </c>
      <c r="E66" s="190">
        <f>'Биология-11 2021 расклад'!L67</f>
        <v>4</v>
      </c>
      <c r="F66" s="190">
        <f>'Биология-11 2022 расклад'!L66</f>
        <v>6</v>
      </c>
      <c r="G66" s="189">
        <f>'биология-11 2023 расклад'!L66</f>
        <v>4</v>
      </c>
      <c r="H66" s="500">
        <f>'биология-11 2024 расклад'!L66</f>
        <v>7</v>
      </c>
      <c r="I66" s="649">
        <f>'биология-11 2025 расклад'!L66</f>
        <v>8</v>
      </c>
      <c r="J66" s="188"/>
      <c r="K66" s="190">
        <f>'Биология-11 2021 расклад'!M67</f>
        <v>0</v>
      </c>
      <c r="L66" s="190">
        <f>'Биология-11 2022 расклад'!M66</f>
        <v>1</v>
      </c>
      <c r="M66" s="189">
        <f>'биология-11 2023 расклад'!M66</f>
        <v>0</v>
      </c>
      <c r="N66" s="524">
        <f>'биология-11 2024 расклад'!M66</f>
        <v>0</v>
      </c>
      <c r="O66" s="643">
        <f>'биология-11 2025 расклад'!M66</f>
        <v>2</v>
      </c>
      <c r="P66" s="323"/>
      <c r="Q66" s="192">
        <f>'Биология-11 2021 расклад'!N67</f>
        <v>0</v>
      </c>
      <c r="R66" s="192">
        <f>'Биология-11 2022 расклад'!N66</f>
        <v>16.666666666666668</v>
      </c>
      <c r="S66" s="191">
        <f>'биология-11 2023 расклад'!N66</f>
        <v>0</v>
      </c>
      <c r="T66" s="630">
        <f>'биология-11 2024 расклад'!N66</f>
        <v>0</v>
      </c>
      <c r="U66" s="637">
        <f>'биология-11 2025 расклад'!N66</f>
        <v>25</v>
      </c>
      <c r="V66" s="188">
        <f>'Биология-11 2020 расклад'!O67</f>
        <v>0.9998999999999999</v>
      </c>
      <c r="W66" s="190">
        <f>'Биология-11 2021 расклад'!O67</f>
        <v>2</v>
      </c>
      <c r="X66" s="190">
        <f>'Биология-11 2022 расклад'!O66</f>
        <v>4</v>
      </c>
      <c r="Y66" s="189">
        <f>'биология-11 2023 расклад'!O66</f>
        <v>1</v>
      </c>
      <c r="Z66" s="524">
        <f>'биология-11 2024 расклад'!O66</f>
        <v>4</v>
      </c>
      <c r="AA66" s="643">
        <f>'биология-11 2025 расклад'!O66</f>
        <v>1</v>
      </c>
      <c r="AB66" s="456">
        <f>'Биология-11 2020 расклад'!P67</f>
        <v>33.33</v>
      </c>
      <c r="AC66" s="351">
        <f>'Биология-11 2021 расклад'!P67</f>
        <v>50</v>
      </c>
      <c r="AD66" s="351">
        <f>'Биология-11 2022 расклад'!P66</f>
        <v>66.666666666666671</v>
      </c>
      <c r="AE66" s="351">
        <f>'биология-11 2023 расклад'!P66</f>
        <v>25</v>
      </c>
      <c r="AF66" s="351">
        <f>'биология-11 2024 расклад'!P66</f>
        <v>57.142857142857146</v>
      </c>
      <c r="AG66" s="345">
        <f>'биология-11 2025 расклад'!P66</f>
        <v>12.5</v>
      </c>
    </row>
    <row r="67" spans="1:33" s="1" customFormat="1" ht="15" customHeight="1" thickBot="1" x14ac:dyDescent="0.3">
      <c r="A67" s="24">
        <v>20</v>
      </c>
      <c r="B67" s="47">
        <v>40400</v>
      </c>
      <c r="C67" s="180" t="s">
        <v>201</v>
      </c>
      <c r="D67" s="188"/>
      <c r="E67" s="190"/>
      <c r="F67" s="190"/>
      <c r="G67" s="189"/>
      <c r="H67" s="500">
        <f>'биология-11 2024 расклад'!L67</f>
        <v>2</v>
      </c>
      <c r="I67" s="649">
        <f>'биология-11 2025 расклад'!L67</f>
        <v>7</v>
      </c>
      <c r="J67" s="188"/>
      <c r="K67" s="190"/>
      <c r="L67" s="190"/>
      <c r="M67" s="189"/>
      <c r="N67" s="524">
        <f>'биология-11 2024 расклад'!M67</f>
        <v>0</v>
      </c>
      <c r="O67" s="643">
        <f>'биология-11 2025 расклад'!M67</f>
        <v>1</v>
      </c>
      <c r="P67" s="323"/>
      <c r="Q67" s="192"/>
      <c r="R67" s="192"/>
      <c r="S67" s="191"/>
      <c r="T67" s="630">
        <f>'биология-11 2024 расклад'!N67</f>
        <v>0</v>
      </c>
      <c r="U67" s="637">
        <f>'биология-11 2025 расклад'!N67</f>
        <v>14.285714285714286</v>
      </c>
      <c r="V67" s="188"/>
      <c r="W67" s="190"/>
      <c r="X67" s="190"/>
      <c r="Y67" s="189"/>
      <c r="Z67" s="524">
        <f>'биология-11 2024 расклад'!O67</f>
        <v>2</v>
      </c>
      <c r="AA67" s="643">
        <f>'биология-11 2025 расклад'!O67</f>
        <v>1</v>
      </c>
      <c r="AB67" s="456"/>
      <c r="AC67" s="351"/>
      <c r="AD67" s="351"/>
      <c r="AE67" s="351"/>
      <c r="AF67" s="351">
        <f>'биология-11 2024 расклад'!P67</f>
        <v>100</v>
      </c>
      <c r="AG67" s="347">
        <f>'биология-11 2025 расклад'!P67</f>
        <v>14.285714285714286</v>
      </c>
    </row>
    <row r="68" spans="1:33" s="1" customFormat="1" ht="15" customHeight="1" thickBot="1" x14ac:dyDescent="0.3">
      <c r="A68" s="35"/>
      <c r="B68" s="50"/>
      <c r="C68" s="193" t="s">
        <v>105</v>
      </c>
      <c r="D68" s="335">
        <f>'Биология-11 2020 расклад'!L68</f>
        <v>72</v>
      </c>
      <c r="E68" s="337">
        <f>'Биология-11 2021 расклад'!L68</f>
        <v>108</v>
      </c>
      <c r="F68" s="337">
        <f>'Биология-11 2022 расклад'!L67</f>
        <v>103</v>
      </c>
      <c r="G68" s="336">
        <f>'биология-11 2023 расклад'!L67</f>
        <v>99</v>
      </c>
      <c r="H68" s="504">
        <f>'биология-11 2024 расклад'!L68</f>
        <v>100</v>
      </c>
      <c r="I68" s="647">
        <f>'биология-11 2025 расклад'!L68</f>
        <v>88</v>
      </c>
      <c r="J68" s="335">
        <f>'Биология-11 2020 расклад'!M68</f>
        <v>0</v>
      </c>
      <c r="K68" s="337">
        <f>'Биология-11 2021 расклад'!M68</f>
        <v>16.998099999999997</v>
      </c>
      <c r="L68" s="337">
        <f>'Биология-11 2022 расклад'!M67</f>
        <v>16</v>
      </c>
      <c r="M68" s="336">
        <f>'биология-11 2023 расклад'!M67</f>
        <v>22</v>
      </c>
      <c r="N68" s="508">
        <f>'биология-11 2024 расклад'!M68</f>
        <v>15</v>
      </c>
      <c r="O68" s="641">
        <f>'биология-11 2025 расклад'!M68</f>
        <v>22</v>
      </c>
      <c r="P68" s="326">
        <f>'Биология-11 2020 расклад'!N68</f>
        <v>0</v>
      </c>
      <c r="Q68" s="328">
        <f>'Биология-11 2021 расклад'!N68</f>
        <v>12.959090909090909</v>
      </c>
      <c r="R68" s="328">
        <f>'Биология-11 2022 расклад'!N67</f>
        <v>13.14804243375672</v>
      </c>
      <c r="S68" s="327">
        <f>'биология-11 2023 расклад'!N67</f>
        <v>22.222222222222221</v>
      </c>
      <c r="T68" s="628">
        <f>'биология-11 2024 расклад'!N68</f>
        <v>15</v>
      </c>
      <c r="U68" s="635">
        <f>'биология-11 2025 расклад'!N68</f>
        <v>25</v>
      </c>
      <c r="V68" s="335">
        <f>'Биология-11 2020 расклад'!O68</f>
        <v>8.9995999999999992</v>
      </c>
      <c r="W68" s="337">
        <f>'Биология-11 2021 расклад'!O68</f>
        <v>32</v>
      </c>
      <c r="X68" s="337">
        <f>'Биология-11 2022 расклад'!O67</f>
        <v>19</v>
      </c>
      <c r="Y68" s="336">
        <f>'биология-11 2023 расклад'!O67</f>
        <v>17</v>
      </c>
      <c r="Z68" s="508">
        <f>'биология-11 2024 расклад'!O68</f>
        <v>22</v>
      </c>
      <c r="AA68" s="641">
        <f>'биология-11 2025 расклад'!O68</f>
        <v>17</v>
      </c>
      <c r="AB68" s="453">
        <f>'Биология-11 2020 расклад'!P68</f>
        <v>14.664545454545454</v>
      </c>
      <c r="AC68" s="348">
        <f>'Биология-11 2021 расклад'!P68</f>
        <v>30.369090909090911</v>
      </c>
      <c r="AD68" s="348">
        <f>'Биология-11 2022 расклад'!P67</f>
        <v>21.719471005185287</v>
      </c>
      <c r="AE68" s="348">
        <f>'биология-11 2023 расклад'!P67</f>
        <v>17.171717171717173</v>
      </c>
      <c r="AF68" s="348">
        <f>'биология-11 2024 расклад'!P68</f>
        <v>22</v>
      </c>
      <c r="AG68" s="338">
        <f>'биология-11 2025 расклад'!P68</f>
        <v>19.318181818181817</v>
      </c>
    </row>
    <row r="69" spans="1:33" s="1" customFormat="1" ht="15" customHeight="1" x14ac:dyDescent="0.25">
      <c r="A69" s="16">
        <v>1</v>
      </c>
      <c r="B69" s="47">
        <v>50040</v>
      </c>
      <c r="C69" s="180" t="s">
        <v>54</v>
      </c>
      <c r="D69" s="175">
        <f>'Биология-11 2020 расклад'!L69</f>
        <v>11</v>
      </c>
      <c r="E69" s="177">
        <f>'Биология-11 2021 расклад'!L69</f>
        <v>13</v>
      </c>
      <c r="F69" s="177">
        <f>'Биология-11 2022 расклад'!L68</f>
        <v>5</v>
      </c>
      <c r="G69" s="176">
        <f>'биология-11 2023 расклад'!L68</f>
        <v>6</v>
      </c>
      <c r="H69" s="503">
        <f>'биология-11 2024 расклад'!L69</f>
        <v>10</v>
      </c>
      <c r="I69" s="650">
        <f>'биология-11 2025 расклад'!L69</f>
        <v>11</v>
      </c>
      <c r="J69" s="175"/>
      <c r="K69" s="177">
        <f>'Биология-11 2021 расклад'!M69</f>
        <v>5.9994999999999994</v>
      </c>
      <c r="L69" s="177">
        <f>'Биология-11 2022 расклад'!M68</f>
        <v>0</v>
      </c>
      <c r="M69" s="176">
        <f>'биология-11 2023 расклад'!M68</f>
        <v>2</v>
      </c>
      <c r="N69" s="505">
        <f>'биология-11 2024 расклад'!M69</f>
        <v>1</v>
      </c>
      <c r="O69" s="644">
        <f>'биология-11 2025 расклад'!M69</f>
        <v>3</v>
      </c>
      <c r="P69" s="324"/>
      <c r="Q69" s="179">
        <f>'Биология-11 2021 расклад'!N69</f>
        <v>46.15</v>
      </c>
      <c r="R69" s="179">
        <f>'Биология-11 2022 расклад'!N68</f>
        <v>0</v>
      </c>
      <c r="S69" s="178">
        <f>'биология-11 2023 расклад'!N68</f>
        <v>33.333333333333336</v>
      </c>
      <c r="T69" s="631">
        <f>'биология-11 2024 расклад'!N69</f>
        <v>10</v>
      </c>
      <c r="U69" s="638">
        <f>'биология-11 2025 расклад'!N69</f>
        <v>27.272727272727273</v>
      </c>
      <c r="V69" s="175">
        <f>'Биология-11 2020 расклад'!O69</f>
        <v>0</v>
      </c>
      <c r="W69" s="177">
        <f>'Биология-11 2021 расклад'!O69</f>
        <v>0</v>
      </c>
      <c r="X69" s="177">
        <f>'Биология-11 2022 расклад'!O68</f>
        <v>0</v>
      </c>
      <c r="Y69" s="176">
        <f>'биология-11 2023 расклад'!O68</f>
        <v>0</v>
      </c>
      <c r="Z69" s="505">
        <f>'биология-11 2024 расклад'!O69</f>
        <v>2</v>
      </c>
      <c r="AA69" s="644">
        <f>'биология-11 2025 расклад'!O69</f>
        <v>2</v>
      </c>
      <c r="AB69" s="454">
        <f>'Биология-11 2020 расклад'!P69</f>
        <v>0</v>
      </c>
      <c r="AC69" s="349">
        <f>'Биология-11 2021 расклад'!P69</f>
        <v>0</v>
      </c>
      <c r="AD69" s="349">
        <f>'Биология-11 2022 расклад'!P68</f>
        <v>0</v>
      </c>
      <c r="AE69" s="349">
        <f>'биология-11 2023 расклад'!P68</f>
        <v>0</v>
      </c>
      <c r="AF69" s="349">
        <f>'биология-11 2024 расклад'!P69</f>
        <v>20</v>
      </c>
      <c r="AG69" s="344">
        <f>'биология-11 2025 расклад'!P69</f>
        <v>18.181818181818183</v>
      </c>
    </row>
    <row r="70" spans="1:33" s="1" customFormat="1" ht="15" customHeight="1" x14ac:dyDescent="0.25">
      <c r="A70" s="11">
        <v>2</v>
      </c>
      <c r="B70" s="47">
        <v>50003</v>
      </c>
      <c r="C70" s="180" t="s">
        <v>97</v>
      </c>
      <c r="D70" s="181">
        <f>'Биология-11 2020 расклад'!L70</f>
        <v>11</v>
      </c>
      <c r="E70" s="183">
        <f>'Биология-11 2021 расклад'!L70</f>
        <v>9</v>
      </c>
      <c r="F70" s="183">
        <f>'Биология-11 2022 расклад'!L69</f>
        <v>15</v>
      </c>
      <c r="G70" s="182">
        <f>'биология-11 2023 расклад'!L69</f>
        <v>15</v>
      </c>
      <c r="H70" s="506">
        <f>'биология-11 2024 расклад'!L70</f>
        <v>4</v>
      </c>
      <c r="I70" s="648">
        <f>'биология-11 2025 расклад'!L70</f>
        <v>12</v>
      </c>
      <c r="J70" s="181"/>
      <c r="K70" s="183">
        <f>'Биология-11 2021 расклад'!M70</f>
        <v>2.9996999999999998</v>
      </c>
      <c r="L70" s="183">
        <f>'Биология-11 2022 расклад'!M69</f>
        <v>6</v>
      </c>
      <c r="M70" s="182">
        <f>'биология-11 2023 расклад'!M69</f>
        <v>10</v>
      </c>
      <c r="N70" s="525">
        <f>'биология-11 2024 расклад'!M70</f>
        <v>0</v>
      </c>
      <c r="O70" s="642">
        <f>'биология-11 2025 расклад'!M70</f>
        <v>7</v>
      </c>
      <c r="P70" s="322"/>
      <c r="Q70" s="185">
        <f>'Биология-11 2021 расклад'!N70</f>
        <v>33.33</v>
      </c>
      <c r="R70" s="185">
        <f>'Биология-11 2022 расклад'!N69</f>
        <v>40</v>
      </c>
      <c r="S70" s="184">
        <f>'биология-11 2023 расклад'!N69</f>
        <v>66.666666666666671</v>
      </c>
      <c r="T70" s="629">
        <f>'биология-11 2024 расклад'!N70</f>
        <v>0</v>
      </c>
      <c r="U70" s="636">
        <f>'биология-11 2025 расклад'!N70</f>
        <v>58.333333333333336</v>
      </c>
      <c r="V70" s="181">
        <f>'Биология-11 2020 расклад'!O70</f>
        <v>0.9998999999999999</v>
      </c>
      <c r="W70" s="183">
        <f>'Биология-11 2021 расклад'!O70</f>
        <v>0.9998999999999999</v>
      </c>
      <c r="X70" s="183">
        <f>'Биология-11 2022 расклад'!O69</f>
        <v>0</v>
      </c>
      <c r="Y70" s="182">
        <f>'биология-11 2023 расклад'!O69</f>
        <v>0</v>
      </c>
      <c r="Z70" s="525">
        <f>'биология-11 2024 расклад'!O70</f>
        <v>1</v>
      </c>
      <c r="AA70" s="642">
        <f>'биология-11 2025 расклад'!O70</f>
        <v>0</v>
      </c>
      <c r="AB70" s="455">
        <f>'Биология-11 2020 расклад'!P70</f>
        <v>9.09</v>
      </c>
      <c r="AC70" s="350">
        <f>'Биология-11 2021 расклад'!P70</f>
        <v>11.11</v>
      </c>
      <c r="AD70" s="350">
        <f>'Биология-11 2022 расклад'!P69</f>
        <v>0</v>
      </c>
      <c r="AE70" s="350">
        <f>'биология-11 2023 расклад'!P69</f>
        <v>0</v>
      </c>
      <c r="AF70" s="350">
        <f>'биология-11 2024 расклад'!P70</f>
        <v>25</v>
      </c>
      <c r="AG70" s="345">
        <f>'биология-11 2025 расклад'!P70</f>
        <v>0</v>
      </c>
    </row>
    <row r="71" spans="1:33" s="1" customFormat="1" ht="15" customHeight="1" x14ac:dyDescent="0.25">
      <c r="A71" s="11">
        <v>3</v>
      </c>
      <c r="B71" s="47">
        <v>50060</v>
      </c>
      <c r="C71" s="180" t="s">
        <v>169</v>
      </c>
      <c r="D71" s="181">
        <f>'Биология-11 2020 расклад'!L71</f>
        <v>4</v>
      </c>
      <c r="E71" s="183">
        <f>'Биология-11 2021 расклад'!L71</f>
        <v>11</v>
      </c>
      <c r="F71" s="183">
        <f>'Биология-11 2022 расклад'!L70</f>
        <v>3</v>
      </c>
      <c r="G71" s="182">
        <f>'биология-11 2023 расклад'!L70</f>
        <v>8</v>
      </c>
      <c r="H71" s="506">
        <f>'биология-11 2024 расклад'!L71</f>
        <v>11</v>
      </c>
      <c r="I71" s="648">
        <f>'биология-11 2025 расклад'!L71</f>
        <v>7</v>
      </c>
      <c r="J71" s="181"/>
      <c r="K71" s="183">
        <f>'Биология-11 2021 расклад'!M71</f>
        <v>0.9998999999999999</v>
      </c>
      <c r="L71" s="183">
        <f>'Биология-11 2022 расклад'!M70</f>
        <v>1</v>
      </c>
      <c r="M71" s="182">
        <f>'биология-11 2023 расклад'!M70</f>
        <v>0</v>
      </c>
      <c r="N71" s="525">
        <f>'биология-11 2024 расклад'!M71</f>
        <v>2</v>
      </c>
      <c r="O71" s="642">
        <f>'биология-11 2025 расклад'!M71</f>
        <v>4</v>
      </c>
      <c r="P71" s="322"/>
      <c r="Q71" s="185">
        <f>'Биология-11 2021 расклад'!N71</f>
        <v>9.09</v>
      </c>
      <c r="R71" s="185">
        <f>'Биология-11 2022 расклад'!N70</f>
        <v>33.333333333333336</v>
      </c>
      <c r="S71" s="184">
        <f>'биология-11 2023 расклад'!N70</f>
        <v>0</v>
      </c>
      <c r="T71" s="629">
        <f>'биология-11 2024 расклад'!N71</f>
        <v>18.181818181818183</v>
      </c>
      <c r="U71" s="636">
        <f>'биология-11 2025 расклад'!N71</f>
        <v>57.142857142857146</v>
      </c>
      <c r="V71" s="181">
        <f>'Биология-11 2020 расклад'!O71</f>
        <v>0</v>
      </c>
      <c r="W71" s="183">
        <f>'Биология-11 2021 расклад'!O71</f>
        <v>0.9998999999999999</v>
      </c>
      <c r="X71" s="183">
        <f>'Биология-11 2022 расклад'!O70</f>
        <v>0</v>
      </c>
      <c r="Y71" s="182">
        <f>'биология-11 2023 расклад'!O70</f>
        <v>0</v>
      </c>
      <c r="Z71" s="525">
        <f>'биология-11 2024 расклад'!O71</f>
        <v>2</v>
      </c>
      <c r="AA71" s="642">
        <f>'биология-11 2025 расклад'!O71</f>
        <v>1</v>
      </c>
      <c r="AB71" s="455">
        <f>'Биология-11 2020 расклад'!P71</f>
        <v>0</v>
      </c>
      <c r="AC71" s="350">
        <f>'Биология-11 2021 расклад'!P71</f>
        <v>9.09</v>
      </c>
      <c r="AD71" s="350">
        <f>'Биология-11 2022 расклад'!P70</f>
        <v>0</v>
      </c>
      <c r="AE71" s="350">
        <f>'биология-11 2023 расклад'!P70</f>
        <v>0</v>
      </c>
      <c r="AF71" s="350">
        <f>'биология-11 2024 расклад'!P71</f>
        <v>18.181818181818183</v>
      </c>
      <c r="AG71" s="345">
        <f>'биология-11 2025 расклад'!P71</f>
        <v>14.285714285714286</v>
      </c>
    </row>
    <row r="72" spans="1:33" s="1" customFormat="1" ht="15" customHeight="1" x14ac:dyDescent="0.25">
      <c r="A72" s="11">
        <v>4</v>
      </c>
      <c r="B72" s="53">
        <v>50170</v>
      </c>
      <c r="C72" s="180" t="s">
        <v>170</v>
      </c>
      <c r="D72" s="181">
        <f>'Биология-11 2020 расклад'!L72</f>
        <v>3</v>
      </c>
      <c r="E72" s="183">
        <f>'Биология-11 2021 расклад'!L72</f>
        <v>4</v>
      </c>
      <c r="F72" s="183">
        <f>'Биология-11 2022 расклад'!L71</f>
        <v>5</v>
      </c>
      <c r="G72" s="182">
        <f>'биология-11 2023 расклад'!L71</f>
        <v>1</v>
      </c>
      <c r="H72" s="506">
        <f>'биология-11 2024 расклад'!L72</f>
        <v>4</v>
      </c>
      <c r="I72" s="648">
        <f>'биология-11 2025 расклад'!L72</f>
        <v>7</v>
      </c>
      <c r="J72" s="181"/>
      <c r="K72" s="183">
        <f>'Биология-11 2021 расклад'!M72</f>
        <v>0</v>
      </c>
      <c r="L72" s="183">
        <f>'Биология-11 2022 расклад'!M71</f>
        <v>0</v>
      </c>
      <c r="M72" s="182">
        <f>'биология-11 2023 расклад'!M71</f>
        <v>0</v>
      </c>
      <c r="N72" s="525">
        <f>'биология-11 2024 расклад'!M72</f>
        <v>0</v>
      </c>
      <c r="O72" s="642">
        <f>'биология-11 2025 расклад'!M72</f>
        <v>2</v>
      </c>
      <c r="P72" s="322"/>
      <c r="Q72" s="185">
        <f>'Биология-11 2021 расклад'!N72</f>
        <v>0</v>
      </c>
      <c r="R72" s="185">
        <f>'Биология-11 2022 расклад'!N71</f>
        <v>0</v>
      </c>
      <c r="S72" s="184">
        <f>'биология-11 2023 расклад'!N71</f>
        <v>0</v>
      </c>
      <c r="T72" s="629">
        <f>'биология-11 2024 расклад'!N72</f>
        <v>0</v>
      </c>
      <c r="U72" s="636">
        <f>'биология-11 2025 расклад'!N72</f>
        <v>28.571428571428573</v>
      </c>
      <c r="V72" s="181">
        <f>'Биология-11 2020 расклад'!O72</f>
        <v>0</v>
      </c>
      <c r="W72" s="183">
        <f>'Биология-11 2021 расклад'!O72</f>
        <v>1</v>
      </c>
      <c r="X72" s="183">
        <f>'Биология-11 2022 расклад'!O71</f>
        <v>2</v>
      </c>
      <c r="Y72" s="182">
        <f>'биология-11 2023 расклад'!O71</f>
        <v>0</v>
      </c>
      <c r="Z72" s="525">
        <f>'биология-11 2024 расклад'!O72</f>
        <v>1</v>
      </c>
      <c r="AA72" s="642">
        <f>'биология-11 2025 расклад'!O72</f>
        <v>2</v>
      </c>
      <c r="AB72" s="455">
        <f>'Биология-11 2020 расклад'!P72</f>
        <v>0</v>
      </c>
      <c r="AC72" s="350">
        <f>'Биология-11 2021 расклад'!P72</f>
        <v>25</v>
      </c>
      <c r="AD72" s="350">
        <f>'Биология-11 2022 расклад'!P71</f>
        <v>40</v>
      </c>
      <c r="AE72" s="350">
        <f>'биология-11 2023 расклад'!P71</f>
        <v>0</v>
      </c>
      <c r="AF72" s="350">
        <f>'биология-11 2024 расклад'!P72</f>
        <v>25</v>
      </c>
      <c r="AG72" s="345">
        <f>'биология-11 2025 расклад'!P72</f>
        <v>28.571428571428573</v>
      </c>
    </row>
    <row r="73" spans="1:33" s="1" customFormat="1" ht="15" customHeight="1" x14ac:dyDescent="0.25">
      <c r="A73" s="11">
        <v>5</v>
      </c>
      <c r="B73" s="47">
        <v>50230</v>
      </c>
      <c r="C73" s="180" t="s">
        <v>58</v>
      </c>
      <c r="D73" s="181">
        <f>'Биология-11 2020 расклад'!L73</f>
        <v>5</v>
      </c>
      <c r="E73" s="183">
        <f>'Биология-11 2021 расклад'!L73</f>
        <v>17</v>
      </c>
      <c r="F73" s="183">
        <f>'Биология-11 2022 расклад'!L72</f>
        <v>7</v>
      </c>
      <c r="G73" s="182">
        <f>'биология-11 2023 расклад'!L72</f>
        <v>8</v>
      </c>
      <c r="H73" s="506">
        <f>'биология-11 2024 расклад'!L73</f>
        <v>6</v>
      </c>
      <c r="I73" s="648">
        <f>'биология-11 2025 расклад'!L73</f>
        <v>5</v>
      </c>
      <c r="J73" s="181"/>
      <c r="K73" s="183">
        <f>'Биология-11 2021 расклад'!M73</f>
        <v>1.9991999999999999</v>
      </c>
      <c r="L73" s="183">
        <f>'Биология-11 2022 расклад'!M72</f>
        <v>1</v>
      </c>
      <c r="M73" s="182">
        <f>'биология-11 2023 расклад'!M72</f>
        <v>3</v>
      </c>
      <c r="N73" s="525">
        <f>'биология-11 2024 расклад'!M73</f>
        <v>0</v>
      </c>
      <c r="O73" s="642">
        <f>'биология-11 2025 расклад'!M73</f>
        <v>1</v>
      </c>
      <c r="P73" s="322"/>
      <c r="Q73" s="185">
        <f>'Биология-11 2021 расклад'!N73</f>
        <v>11.76</v>
      </c>
      <c r="R73" s="185">
        <f>'Биология-11 2022 расклад'!N72</f>
        <v>14.285714285714286</v>
      </c>
      <c r="S73" s="184">
        <f>'биология-11 2023 расклад'!N72</f>
        <v>37.5</v>
      </c>
      <c r="T73" s="629">
        <f>'биология-11 2024 расклад'!N73</f>
        <v>0</v>
      </c>
      <c r="U73" s="636">
        <f>'биология-11 2025 расклад'!N73</f>
        <v>20</v>
      </c>
      <c r="V73" s="181">
        <f>'Биология-11 2020 расклад'!O73</f>
        <v>0</v>
      </c>
      <c r="W73" s="183">
        <f>'Биология-11 2021 расклад'!O73</f>
        <v>4.9997000000000007</v>
      </c>
      <c r="X73" s="183">
        <f>'Биология-11 2022 расклад'!O72</f>
        <v>1</v>
      </c>
      <c r="Y73" s="182">
        <f>'биология-11 2023 расклад'!O72</f>
        <v>0</v>
      </c>
      <c r="Z73" s="525">
        <f>'биология-11 2024 расклад'!O73</f>
        <v>0</v>
      </c>
      <c r="AA73" s="642">
        <f>'биология-11 2025 расклад'!O73</f>
        <v>0</v>
      </c>
      <c r="AB73" s="455">
        <f>'Биология-11 2020 расклад'!P73</f>
        <v>0</v>
      </c>
      <c r="AC73" s="350">
        <f>'Биология-11 2021 расклад'!P73</f>
        <v>29.41</v>
      </c>
      <c r="AD73" s="350">
        <f>'Биология-11 2022 расклад'!P72</f>
        <v>14.285714285714286</v>
      </c>
      <c r="AE73" s="350">
        <f>'биология-11 2023 расклад'!P72</f>
        <v>0</v>
      </c>
      <c r="AF73" s="350">
        <f>'биология-11 2024 расклад'!P73</f>
        <v>0</v>
      </c>
      <c r="AG73" s="345">
        <f>'биология-11 2025 расклад'!P73</f>
        <v>0</v>
      </c>
    </row>
    <row r="74" spans="1:33" s="1" customFormat="1" ht="15" customHeight="1" x14ac:dyDescent="0.25">
      <c r="A74" s="11">
        <v>6</v>
      </c>
      <c r="B74" s="47">
        <v>50340</v>
      </c>
      <c r="C74" s="180" t="s">
        <v>202</v>
      </c>
      <c r="D74" s="181">
        <f>'Биология-11 2020 расклад'!L74</f>
        <v>3</v>
      </c>
      <c r="E74" s="183">
        <f>'Биология-11 2021 расклад'!L74</f>
        <v>6</v>
      </c>
      <c r="F74" s="183">
        <f>'Биология-11 2022 расклад'!L73</f>
        <v>4</v>
      </c>
      <c r="G74" s="182"/>
      <c r="H74" s="506">
        <f>'биология-11 2024 расклад'!L74</f>
        <v>4</v>
      </c>
      <c r="I74" s="648"/>
      <c r="J74" s="181"/>
      <c r="K74" s="183">
        <f>'Биология-11 2021 расклад'!M74</f>
        <v>0</v>
      </c>
      <c r="L74" s="183">
        <f>'Биология-11 2022 расклад'!M73</f>
        <v>1</v>
      </c>
      <c r="M74" s="182"/>
      <c r="N74" s="525">
        <f>'биология-11 2024 расклад'!M74</f>
        <v>0</v>
      </c>
      <c r="O74" s="642"/>
      <c r="P74" s="322"/>
      <c r="Q74" s="185">
        <f>'Биология-11 2021 расклад'!N74</f>
        <v>0</v>
      </c>
      <c r="R74" s="185">
        <f>'Биология-11 2022 расклад'!N73</f>
        <v>25</v>
      </c>
      <c r="S74" s="184"/>
      <c r="T74" s="629">
        <f>'биология-11 2024 расклад'!N74</f>
        <v>0</v>
      </c>
      <c r="U74" s="636"/>
      <c r="V74" s="181">
        <f>'Биология-11 2020 расклад'!O74</f>
        <v>2.0000999999999998</v>
      </c>
      <c r="W74" s="183">
        <f>'Биология-11 2021 расклад'!O74</f>
        <v>4.0001999999999995</v>
      </c>
      <c r="X74" s="183">
        <f>'Биология-11 2022 расклад'!O73</f>
        <v>2</v>
      </c>
      <c r="Y74" s="182"/>
      <c r="Z74" s="525">
        <f>'биология-11 2024 расклад'!O74</f>
        <v>1</v>
      </c>
      <c r="AA74" s="642"/>
      <c r="AB74" s="455">
        <f>'Биология-11 2020 расклад'!P74</f>
        <v>66.67</v>
      </c>
      <c r="AC74" s="350">
        <f>'Биология-11 2021 расклад'!P74</f>
        <v>66.67</v>
      </c>
      <c r="AD74" s="350">
        <f>'Биология-11 2022 расклад'!P73</f>
        <v>50</v>
      </c>
      <c r="AE74" s="350"/>
      <c r="AF74" s="350">
        <f>'биология-11 2024 расклад'!P74</f>
        <v>25</v>
      </c>
      <c r="AG74" s="345"/>
    </row>
    <row r="75" spans="1:33" s="1" customFormat="1" ht="15" customHeight="1" x14ac:dyDescent="0.25">
      <c r="A75" s="11">
        <v>7</v>
      </c>
      <c r="B75" s="47">
        <v>50420</v>
      </c>
      <c r="C75" s="180" t="s">
        <v>171</v>
      </c>
      <c r="D75" s="181">
        <f>'Биология-11 2020 расклад'!L75</f>
        <v>3</v>
      </c>
      <c r="E75" s="183">
        <f>'Биология-11 2021 расклад'!L75</f>
        <v>6</v>
      </c>
      <c r="F75" s="183">
        <f>'Биология-11 2022 расклад'!L74</f>
        <v>5</v>
      </c>
      <c r="G75" s="182">
        <f>'биология-11 2023 расклад'!L74</f>
        <v>5</v>
      </c>
      <c r="H75" s="506" t="s">
        <v>132</v>
      </c>
      <c r="I75" s="648">
        <f>'биология-11 2025 расклад'!L75</f>
        <v>5</v>
      </c>
      <c r="J75" s="181"/>
      <c r="K75" s="183">
        <f>'Биология-11 2021 расклад'!M75</f>
        <v>0</v>
      </c>
      <c r="L75" s="183">
        <f>'Биология-11 2022 расклад'!M74</f>
        <v>0</v>
      </c>
      <c r="M75" s="182">
        <f>'биология-11 2023 расклад'!M74</f>
        <v>0</v>
      </c>
      <c r="N75" s="525" t="s">
        <v>132</v>
      </c>
      <c r="O75" s="642">
        <f>'биология-11 2025 расклад'!M75</f>
        <v>1</v>
      </c>
      <c r="P75" s="322"/>
      <c r="Q75" s="185">
        <f>'Биология-11 2021 расклад'!N75</f>
        <v>0</v>
      </c>
      <c r="R75" s="185">
        <f>'Биология-11 2022 расклад'!N74</f>
        <v>0</v>
      </c>
      <c r="S75" s="184">
        <f>'биология-11 2023 расклад'!N74</f>
        <v>0</v>
      </c>
      <c r="T75" s="629" t="s">
        <v>132</v>
      </c>
      <c r="U75" s="636">
        <f>'биология-11 2025 расклад'!N75</f>
        <v>20</v>
      </c>
      <c r="V75" s="181">
        <f>'Биология-11 2020 расклад'!O75</f>
        <v>0</v>
      </c>
      <c r="W75" s="183">
        <f>'Биология-11 2021 расклад'!O75</f>
        <v>1.0002000000000002</v>
      </c>
      <c r="X75" s="183">
        <f>'Биология-11 2022 расклад'!O74</f>
        <v>1</v>
      </c>
      <c r="Y75" s="182">
        <f>'биология-11 2023 расклад'!O74</f>
        <v>2</v>
      </c>
      <c r="Z75" s="525" t="s">
        <v>132</v>
      </c>
      <c r="AA75" s="642">
        <f>'биология-11 2025 расклад'!O75</f>
        <v>0</v>
      </c>
      <c r="AB75" s="455">
        <f>'Биология-11 2020 расклад'!P75</f>
        <v>0</v>
      </c>
      <c r="AC75" s="350">
        <f>'Биология-11 2021 расклад'!P75</f>
        <v>16.670000000000002</v>
      </c>
      <c r="AD75" s="350">
        <f>'Биология-11 2022 расклад'!P74</f>
        <v>20</v>
      </c>
      <c r="AE75" s="350">
        <f>'биология-11 2023 расклад'!P74</f>
        <v>40</v>
      </c>
      <c r="AF75" s="350" t="s">
        <v>132</v>
      </c>
      <c r="AG75" s="345">
        <f>'биология-11 2025 расклад'!P75</f>
        <v>0</v>
      </c>
    </row>
    <row r="76" spans="1:33" s="1" customFormat="1" ht="15" customHeight="1" x14ac:dyDescent="0.25">
      <c r="A76" s="11">
        <v>8</v>
      </c>
      <c r="B76" s="47">
        <v>50450</v>
      </c>
      <c r="C76" s="180" t="s">
        <v>172</v>
      </c>
      <c r="D76" s="181">
        <f>'Биология-11 2020 расклад'!L76</f>
        <v>10</v>
      </c>
      <c r="E76" s="183">
        <f>'Биология-11 2021 расклад'!L76</f>
        <v>8</v>
      </c>
      <c r="F76" s="183">
        <f>'Биология-11 2022 расклад'!L75</f>
        <v>6</v>
      </c>
      <c r="G76" s="182">
        <f>'биология-11 2023 расклад'!L75</f>
        <v>11</v>
      </c>
      <c r="H76" s="506">
        <f>'биология-11 2024 расклад'!L76</f>
        <v>10</v>
      </c>
      <c r="I76" s="648">
        <f>'биология-11 2025 расклад'!L76</f>
        <v>4</v>
      </c>
      <c r="J76" s="181"/>
      <c r="K76" s="183">
        <f>'Биология-11 2021 расклад'!M76</f>
        <v>0</v>
      </c>
      <c r="L76" s="183">
        <f>'Биология-11 2022 расклад'!M75</f>
        <v>1</v>
      </c>
      <c r="M76" s="182">
        <f>'биология-11 2023 расклад'!M75</f>
        <v>0</v>
      </c>
      <c r="N76" s="525">
        <f>'биология-11 2024 расклад'!M76</f>
        <v>4</v>
      </c>
      <c r="O76" s="642">
        <f>'биология-11 2025 расклад'!M76</f>
        <v>1</v>
      </c>
      <c r="P76" s="322"/>
      <c r="Q76" s="185">
        <f>'Биология-11 2021 расклад'!N76</f>
        <v>0</v>
      </c>
      <c r="R76" s="185">
        <f>'Биология-11 2022 расклад'!N75</f>
        <v>16.666666666666668</v>
      </c>
      <c r="S76" s="184">
        <f>'биология-11 2023 расклад'!N75</f>
        <v>0</v>
      </c>
      <c r="T76" s="629">
        <f>'биология-11 2024 расклад'!N76</f>
        <v>40</v>
      </c>
      <c r="U76" s="636">
        <f>'биология-11 2025 расклад'!N76</f>
        <v>25</v>
      </c>
      <c r="V76" s="181">
        <f>'Биология-11 2020 расклад'!O76</f>
        <v>1</v>
      </c>
      <c r="W76" s="183">
        <f>'Биология-11 2021 расклад'!O76</f>
        <v>2</v>
      </c>
      <c r="X76" s="183">
        <f>'Биология-11 2022 расклад'!O75</f>
        <v>1</v>
      </c>
      <c r="Y76" s="182">
        <f>'биология-11 2023 расклад'!O75</f>
        <v>3</v>
      </c>
      <c r="Z76" s="525">
        <f>'биология-11 2024 расклад'!O76</f>
        <v>2</v>
      </c>
      <c r="AA76" s="642">
        <f>'биология-11 2025 расклад'!O76</f>
        <v>0</v>
      </c>
      <c r="AB76" s="455">
        <f>'Биология-11 2020 расклад'!P76</f>
        <v>10</v>
      </c>
      <c r="AC76" s="350">
        <f>'Биология-11 2021 расклад'!P76</f>
        <v>25</v>
      </c>
      <c r="AD76" s="350">
        <f>'Биология-11 2022 расклад'!P75</f>
        <v>16.666666666666668</v>
      </c>
      <c r="AE76" s="350">
        <f>'биология-11 2023 расклад'!P75</f>
        <v>27.272727272727273</v>
      </c>
      <c r="AF76" s="350">
        <f>'биология-11 2024 расклад'!P76</f>
        <v>20</v>
      </c>
      <c r="AG76" s="345">
        <f>'биология-11 2025 расклад'!P76</f>
        <v>0</v>
      </c>
    </row>
    <row r="77" spans="1:33" s="1" customFormat="1" ht="15" customHeight="1" x14ac:dyDescent="0.25">
      <c r="A77" s="11">
        <v>9</v>
      </c>
      <c r="B77" s="47">
        <v>50620</v>
      </c>
      <c r="C77" s="180" t="s">
        <v>62</v>
      </c>
      <c r="D77" s="181">
        <f>'Биология-11 2020 расклад'!L77</f>
        <v>2</v>
      </c>
      <c r="E77" s="183" t="s">
        <v>132</v>
      </c>
      <c r="F77" s="183">
        <f>'Биология-11 2022 расклад'!L76</f>
        <v>8</v>
      </c>
      <c r="G77" s="182">
        <f>'биология-11 2023 расклад'!L76</f>
        <v>7</v>
      </c>
      <c r="H77" s="506">
        <f>'биология-11 2024 расклад'!L77</f>
        <v>8</v>
      </c>
      <c r="I77" s="648">
        <f>'биология-11 2025 расклад'!L77</f>
        <v>6</v>
      </c>
      <c r="J77" s="181"/>
      <c r="K77" s="183" t="s">
        <v>132</v>
      </c>
      <c r="L77" s="183">
        <f>'Биология-11 2022 расклад'!M76</f>
        <v>0</v>
      </c>
      <c r="M77" s="182">
        <f>'биология-11 2023 расклад'!M76</f>
        <v>2</v>
      </c>
      <c r="N77" s="525">
        <f>'биология-11 2024 расклад'!M77</f>
        <v>2</v>
      </c>
      <c r="O77" s="642">
        <f>'биология-11 2025 расклад'!M77</f>
        <v>0</v>
      </c>
      <c r="P77" s="322"/>
      <c r="Q77" s="185" t="s">
        <v>132</v>
      </c>
      <c r="R77" s="185">
        <f>'Биология-11 2022 расклад'!N76</f>
        <v>0</v>
      </c>
      <c r="S77" s="184">
        <f>'биология-11 2023 расклад'!N76</f>
        <v>28.571428571428573</v>
      </c>
      <c r="T77" s="629">
        <f>'биология-11 2024 расклад'!N77</f>
        <v>25</v>
      </c>
      <c r="U77" s="636">
        <f>'биология-11 2025 расклад'!N77</f>
        <v>0</v>
      </c>
      <c r="V77" s="181">
        <f>'Биология-11 2020 расклад'!O77</f>
        <v>0</v>
      </c>
      <c r="W77" s="183" t="s">
        <v>132</v>
      </c>
      <c r="X77" s="183">
        <f>'Биология-11 2022 расклад'!O76</f>
        <v>4</v>
      </c>
      <c r="Y77" s="182">
        <f>'биология-11 2023 расклад'!O76</f>
        <v>2</v>
      </c>
      <c r="Z77" s="525">
        <f>'биология-11 2024 расклад'!O77</f>
        <v>1</v>
      </c>
      <c r="AA77" s="642">
        <f>'биология-11 2025 расклад'!O77</f>
        <v>4</v>
      </c>
      <c r="AB77" s="455">
        <f>'Биология-11 2020 расклад'!P77</f>
        <v>0</v>
      </c>
      <c r="AC77" s="350" t="s">
        <v>132</v>
      </c>
      <c r="AD77" s="350">
        <f>'Биология-11 2022 расклад'!P76</f>
        <v>50</v>
      </c>
      <c r="AE77" s="350">
        <f>'биология-11 2023 расклад'!P76</f>
        <v>28.571428571428573</v>
      </c>
      <c r="AF77" s="350">
        <f>'биология-11 2024 расклад'!P77</f>
        <v>12.5</v>
      </c>
      <c r="AG77" s="345">
        <f>'биология-11 2025 расклад'!P77</f>
        <v>66.666666666666671</v>
      </c>
    </row>
    <row r="78" spans="1:33" s="1" customFormat="1" ht="15" customHeight="1" x14ac:dyDescent="0.25">
      <c r="A78" s="11">
        <v>10</v>
      </c>
      <c r="B78" s="47">
        <v>50760</v>
      </c>
      <c r="C78" s="180" t="s">
        <v>173</v>
      </c>
      <c r="D78" s="181">
        <f>'Биология-11 2020 расклад'!L78</f>
        <v>5</v>
      </c>
      <c r="E78" s="183">
        <f>'Биология-11 2021 расклад'!L78</f>
        <v>15</v>
      </c>
      <c r="F78" s="183">
        <f>'Биология-11 2022 расклад'!L77</f>
        <v>12</v>
      </c>
      <c r="G78" s="182">
        <f>'биология-11 2023 расклад'!L77</f>
        <v>6</v>
      </c>
      <c r="H78" s="506">
        <f>'биология-11 2024 расклад'!L78</f>
        <v>14</v>
      </c>
      <c r="I78" s="648">
        <f>'биология-11 2025 расклад'!L78</f>
        <v>7</v>
      </c>
      <c r="J78" s="181"/>
      <c r="K78" s="183">
        <f>'Биология-11 2021 расклад'!M78</f>
        <v>3</v>
      </c>
      <c r="L78" s="183">
        <f>'Биология-11 2022 расклад'!M77</f>
        <v>1</v>
      </c>
      <c r="M78" s="182">
        <f>'биология-11 2023 расклад'!M77</f>
        <v>1</v>
      </c>
      <c r="N78" s="525">
        <f>'биология-11 2024 расклад'!M78</f>
        <v>2</v>
      </c>
      <c r="O78" s="642">
        <f>'биология-11 2025 расклад'!M78</f>
        <v>1</v>
      </c>
      <c r="P78" s="322"/>
      <c r="Q78" s="185">
        <f>'Биология-11 2021 расклад'!N78</f>
        <v>20</v>
      </c>
      <c r="R78" s="185">
        <f>'Биология-11 2022 расклад'!N77</f>
        <v>8.3333333333333339</v>
      </c>
      <c r="S78" s="184">
        <f>'биология-11 2023 расклад'!N77</f>
        <v>16.666666666666668</v>
      </c>
      <c r="T78" s="629">
        <f>'биология-11 2024 расклад'!N78</f>
        <v>14.285714285714286</v>
      </c>
      <c r="U78" s="636">
        <f>'биология-11 2025 расклад'!N78</f>
        <v>14.285714285714286</v>
      </c>
      <c r="V78" s="181">
        <f>'Биология-11 2020 расклад'!O78</f>
        <v>1</v>
      </c>
      <c r="W78" s="183">
        <f>'Биология-11 2021 расклад'!O78</f>
        <v>7.0005000000000006</v>
      </c>
      <c r="X78" s="183">
        <f>'Биология-11 2022 расклад'!O77</f>
        <v>2</v>
      </c>
      <c r="Y78" s="182">
        <f>'биология-11 2023 расклад'!O77</f>
        <v>2</v>
      </c>
      <c r="Z78" s="525">
        <f>'биология-11 2024 расклад'!O78</f>
        <v>5</v>
      </c>
      <c r="AA78" s="642">
        <f>'биология-11 2025 расклад'!O78</f>
        <v>2</v>
      </c>
      <c r="AB78" s="455">
        <f>'Биология-11 2020 расклад'!P78</f>
        <v>20</v>
      </c>
      <c r="AC78" s="350">
        <f>'Биология-11 2021 расклад'!P78</f>
        <v>46.67</v>
      </c>
      <c r="AD78" s="350">
        <f>'Биология-11 2022 расклад'!P77</f>
        <v>16.666666666666668</v>
      </c>
      <c r="AE78" s="350">
        <f>'биология-11 2023 расклад'!P77</f>
        <v>33.333333333333336</v>
      </c>
      <c r="AF78" s="350">
        <f>'биология-11 2024 расклад'!P78</f>
        <v>35.714285714285715</v>
      </c>
      <c r="AG78" s="345">
        <f>'биология-11 2025 расклад'!P78</f>
        <v>28.571428571428573</v>
      </c>
    </row>
    <row r="79" spans="1:33" s="1" customFormat="1" ht="15" customHeight="1" x14ac:dyDescent="0.25">
      <c r="A79" s="11">
        <v>11</v>
      </c>
      <c r="B79" s="47">
        <v>50780</v>
      </c>
      <c r="C79" s="180" t="s">
        <v>174</v>
      </c>
      <c r="D79" s="181" t="s">
        <v>132</v>
      </c>
      <c r="E79" s="183" t="s">
        <v>132</v>
      </c>
      <c r="F79" s="183">
        <f>'Биология-11 2022 расклад'!L78</f>
        <v>2</v>
      </c>
      <c r="G79" s="182">
        <f>'биология-11 2023 расклад'!L78</f>
        <v>5</v>
      </c>
      <c r="H79" s="506">
        <f>'биология-11 2024 расклад'!L79</f>
        <v>7</v>
      </c>
      <c r="I79" s="648">
        <f>'биология-11 2025 расклад'!L79</f>
        <v>2</v>
      </c>
      <c r="J79" s="181"/>
      <c r="K79" s="183" t="s">
        <v>132</v>
      </c>
      <c r="L79" s="183">
        <f>'Биология-11 2022 расклад'!M78</f>
        <v>0</v>
      </c>
      <c r="M79" s="182">
        <f>'биология-11 2023 расклад'!M78</f>
        <v>0</v>
      </c>
      <c r="N79" s="525">
        <f>'биология-11 2024 расклад'!M79</f>
        <v>0</v>
      </c>
      <c r="O79" s="642">
        <f>'биология-11 2025 расклад'!M79</f>
        <v>0</v>
      </c>
      <c r="P79" s="322"/>
      <c r="Q79" s="185" t="s">
        <v>132</v>
      </c>
      <c r="R79" s="185">
        <f>'Биология-11 2022 расклад'!N78</f>
        <v>0</v>
      </c>
      <c r="S79" s="184">
        <f>'биология-11 2023 расклад'!N78</f>
        <v>0</v>
      </c>
      <c r="T79" s="629">
        <f>'биология-11 2024 расклад'!N79</f>
        <v>0</v>
      </c>
      <c r="U79" s="636">
        <f>'биология-11 2025 расклад'!N79</f>
        <v>0</v>
      </c>
      <c r="V79" s="181" t="s">
        <v>132</v>
      </c>
      <c r="W79" s="183" t="s">
        <v>132</v>
      </c>
      <c r="X79" s="183">
        <f>'Биология-11 2022 расклад'!O78</f>
        <v>1</v>
      </c>
      <c r="Y79" s="182">
        <f>'биология-11 2023 расклад'!O78</f>
        <v>2</v>
      </c>
      <c r="Z79" s="525">
        <f>'биология-11 2024 расклад'!O79</f>
        <v>1</v>
      </c>
      <c r="AA79" s="642">
        <f>'биология-11 2025 расклад'!O79</f>
        <v>1</v>
      </c>
      <c r="AB79" s="455" t="s">
        <v>132</v>
      </c>
      <c r="AC79" s="350" t="s">
        <v>132</v>
      </c>
      <c r="AD79" s="350">
        <f>'Биология-11 2022 расклад'!P78</f>
        <v>50</v>
      </c>
      <c r="AE79" s="350">
        <f>'биология-11 2023 расклад'!P78</f>
        <v>40</v>
      </c>
      <c r="AF79" s="350">
        <f>'биология-11 2024 расклад'!P79</f>
        <v>14.285714285714286</v>
      </c>
      <c r="AG79" s="345">
        <f>'биология-11 2025 расклад'!P79</f>
        <v>50</v>
      </c>
    </row>
    <row r="80" spans="1:33" s="1" customFormat="1" ht="15" customHeight="1" x14ac:dyDescent="0.25">
      <c r="A80" s="11">
        <v>12</v>
      </c>
      <c r="B80" s="47">
        <v>50930</v>
      </c>
      <c r="C80" s="180" t="s">
        <v>175</v>
      </c>
      <c r="D80" s="181">
        <f>'Биология-11 2020 расклад'!L80</f>
        <v>6</v>
      </c>
      <c r="E80" s="183">
        <f>'Биология-11 2021 расклад'!L80</f>
        <v>10</v>
      </c>
      <c r="F80" s="183">
        <f>'Биология-11 2022 расклад'!L79</f>
        <v>7</v>
      </c>
      <c r="G80" s="182">
        <f>'биология-11 2023 расклад'!L79</f>
        <v>3</v>
      </c>
      <c r="H80" s="506">
        <f>'биология-11 2024 расклад'!L80</f>
        <v>2</v>
      </c>
      <c r="I80" s="648">
        <f>'биология-11 2025 расклад'!L80</f>
        <v>6</v>
      </c>
      <c r="J80" s="181"/>
      <c r="K80" s="183">
        <f>'Биология-11 2021 расклад'!M80</f>
        <v>0</v>
      </c>
      <c r="L80" s="183">
        <f>'Биология-11 2022 расклад'!M79</f>
        <v>1</v>
      </c>
      <c r="M80" s="182">
        <f>'биология-11 2023 расклад'!M79</f>
        <v>0</v>
      </c>
      <c r="N80" s="525">
        <f>'биология-11 2024 расклад'!M80</f>
        <v>0</v>
      </c>
      <c r="O80" s="642">
        <f>'биология-11 2025 расклад'!M80</f>
        <v>1</v>
      </c>
      <c r="P80" s="322"/>
      <c r="Q80" s="185">
        <f>'Биология-11 2021 расклад'!N80</f>
        <v>0</v>
      </c>
      <c r="R80" s="185">
        <f>'Биология-11 2022 расклад'!N79</f>
        <v>14.285714285714286</v>
      </c>
      <c r="S80" s="184">
        <f>'биология-11 2023 расклад'!N79</f>
        <v>0</v>
      </c>
      <c r="T80" s="629">
        <f>'биология-11 2024 расклад'!N80</f>
        <v>0</v>
      </c>
      <c r="U80" s="636">
        <f>'биология-11 2025 расклад'!N80</f>
        <v>16.666666666666668</v>
      </c>
      <c r="V80" s="181">
        <f>'Биология-11 2020 расклад'!O80</f>
        <v>1.9997999999999998</v>
      </c>
      <c r="W80" s="183">
        <f>'Биология-11 2021 расклад'!O80</f>
        <v>6</v>
      </c>
      <c r="X80" s="183">
        <f>'Биология-11 2022 расклад'!O79</f>
        <v>1</v>
      </c>
      <c r="Y80" s="182">
        <f>'биология-11 2023 расклад'!O79</f>
        <v>0</v>
      </c>
      <c r="Z80" s="525">
        <f>'биология-11 2024 расклад'!O80</f>
        <v>1</v>
      </c>
      <c r="AA80" s="642">
        <f>'биология-11 2025 расклад'!O80</f>
        <v>3</v>
      </c>
      <c r="AB80" s="455">
        <f>'Биология-11 2020 расклад'!P80</f>
        <v>33.33</v>
      </c>
      <c r="AC80" s="350">
        <f>'Биология-11 2021 расклад'!P80</f>
        <v>60</v>
      </c>
      <c r="AD80" s="350">
        <f>'Биология-11 2022 расклад'!P79</f>
        <v>14.285714285714286</v>
      </c>
      <c r="AE80" s="350">
        <f>'биология-11 2023 расклад'!P79</f>
        <v>0</v>
      </c>
      <c r="AF80" s="350">
        <f>'биология-11 2024 расклад'!P80</f>
        <v>50</v>
      </c>
      <c r="AG80" s="345">
        <f>'биология-11 2025 расклад'!P80</f>
        <v>50</v>
      </c>
    </row>
    <row r="81" spans="1:33" s="1" customFormat="1" ht="15" customHeight="1" x14ac:dyDescent="0.25">
      <c r="A81" s="15">
        <v>13</v>
      </c>
      <c r="B81" s="49">
        <v>51370</v>
      </c>
      <c r="C81" s="186" t="s">
        <v>66</v>
      </c>
      <c r="D81" s="181">
        <f>'Биология-11 2020 расклад'!L81</f>
        <v>9</v>
      </c>
      <c r="E81" s="183">
        <f>'Биология-11 2021 расклад'!L81</f>
        <v>9</v>
      </c>
      <c r="F81" s="183">
        <f>'Биология-11 2022 расклад'!L80</f>
        <v>13</v>
      </c>
      <c r="G81" s="182">
        <f>'биология-11 2023 расклад'!L80</f>
        <v>4</v>
      </c>
      <c r="H81" s="506">
        <f>'биология-11 2024 расклад'!L81</f>
        <v>8</v>
      </c>
      <c r="I81" s="648">
        <f>'биология-11 2025 расклад'!L81</f>
        <v>9</v>
      </c>
      <c r="J81" s="181"/>
      <c r="K81" s="183">
        <f>'Биология-11 2021 расклад'!M81</f>
        <v>1.9997999999999998</v>
      </c>
      <c r="L81" s="183">
        <f>'Биология-11 2022 расклад'!M80</f>
        <v>3</v>
      </c>
      <c r="M81" s="182">
        <f>'биология-11 2023 расклад'!M80</f>
        <v>2</v>
      </c>
      <c r="N81" s="525">
        <f>'биология-11 2024 расклад'!M81</f>
        <v>3</v>
      </c>
      <c r="O81" s="642">
        <f>'биология-11 2025 расклад'!M81</f>
        <v>0</v>
      </c>
      <c r="P81" s="322"/>
      <c r="Q81" s="185">
        <f>'Биология-11 2021 расклад'!N81</f>
        <v>22.22</v>
      </c>
      <c r="R81" s="185">
        <f>'Биология-11 2022 расклад'!N80</f>
        <v>23.076923076923077</v>
      </c>
      <c r="S81" s="184">
        <f>'биология-11 2023 расклад'!N80</f>
        <v>50</v>
      </c>
      <c r="T81" s="629">
        <f>'биология-11 2024 расклад'!N81</f>
        <v>37.5</v>
      </c>
      <c r="U81" s="636">
        <f>'биология-11 2025 расклад'!N81</f>
        <v>0</v>
      </c>
      <c r="V81" s="181">
        <f>'Биология-11 2020 расклад'!O81</f>
        <v>1.9997999999999998</v>
      </c>
      <c r="W81" s="183">
        <f>'Биология-11 2021 расклад'!O81</f>
        <v>3.9995999999999996</v>
      </c>
      <c r="X81" s="183">
        <f>'Биология-11 2022 расклад'!O80</f>
        <v>3</v>
      </c>
      <c r="Y81" s="182">
        <f>'биология-11 2023 расклад'!O80</f>
        <v>1</v>
      </c>
      <c r="Z81" s="525">
        <f>'биология-11 2024 расклад'!O81</f>
        <v>1</v>
      </c>
      <c r="AA81" s="642">
        <f>'биология-11 2025 расклад'!O81</f>
        <v>1</v>
      </c>
      <c r="AB81" s="455">
        <f>'Биология-11 2020 расклад'!P81</f>
        <v>22.22</v>
      </c>
      <c r="AC81" s="350">
        <f>'Биология-11 2021 расклад'!P81</f>
        <v>44.44</v>
      </c>
      <c r="AD81" s="350">
        <f>'Биология-11 2022 расклад'!P80</f>
        <v>23.076923076923077</v>
      </c>
      <c r="AE81" s="350">
        <f>'биология-11 2023 расклад'!P80</f>
        <v>25</v>
      </c>
      <c r="AF81" s="350">
        <f>'биология-11 2024 расклад'!P81</f>
        <v>12.5</v>
      </c>
      <c r="AG81" s="345">
        <f>'биология-11 2025 расклад'!P81</f>
        <v>11.111111111111111</v>
      </c>
    </row>
    <row r="82" spans="1:33" s="1" customFormat="1" ht="15" customHeight="1" thickBot="1" x14ac:dyDescent="0.3">
      <c r="A82" s="15">
        <v>14</v>
      </c>
      <c r="B82" s="49">
        <v>51400</v>
      </c>
      <c r="C82" s="186" t="s">
        <v>143</v>
      </c>
      <c r="D82" s="188" t="s">
        <v>132</v>
      </c>
      <c r="E82" s="190" t="s">
        <v>132</v>
      </c>
      <c r="F82" s="190">
        <f>'Биология-11 2022 расклад'!L81</f>
        <v>11</v>
      </c>
      <c r="G82" s="189">
        <f>'биология-11 2023 расклад'!L81</f>
        <v>20</v>
      </c>
      <c r="H82" s="500">
        <f>'биология-11 2024 расклад'!L82</f>
        <v>12</v>
      </c>
      <c r="I82" s="649">
        <f>'биология-11 2025 расклад'!L82</f>
        <v>7</v>
      </c>
      <c r="J82" s="188"/>
      <c r="K82" s="190" t="s">
        <v>132</v>
      </c>
      <c r="L82" s="190">
        <f>'Биология-11 2022 расклад'!M81</f>
        <v>1.0000000000000002</v>
      </c>
      <c r="M82" s="189">
        <f>'биология-11 2023 расклад'!M81</f>
        <v>2</v>
      </c>
      <c r="N82" s="524">
        <f>'биология-11 2024 расклад'!M82</f>
        <v>1</v>
      </c>
      <c r="O82" s="643">
        <f>'биология-11 2025 расклад'!M82</f>
        <v>1</v>
      </c>
      <c r="P82" s="323"/>
      <c r="Q82" s="192" t="s">
        <v>132</v>
      </c>
      <c r="R82" s="192">
        <f>'Биология-11 2022 расклад'!N81</f>
        <v>9.0909090909090917</v>
      </c>
      <c r="S82" s="191">
        <f>'биология-11 2023 расклад'!N81</f>
        <v>10</v>
      </c>
      <c r="T82" s="630">
        <f>'биология-11 2024 расклад'!N82</f>
        <v>8.3333333333333339</v>
      </c>
      <c r="U82" s="637">
        <f>'биология-11 2025 расклад'!N82</f>
        <v>14.285714285714286</v>
      </c>
      <c r="V82" s="188" t="s">
        <v>132</v>
      </c>
      <c r="W82" s="190" t="s">
        <v>132</v>
      </c>
      <c r="X82" s="190">
        <f>'Биология-11 2022 расклад'!O81</f>
        <v>1.0000000000000002</v>
      </c>
      <c r="Y82" s="189">
        <f>'биология-11 2023 расклад'!O81</f>
        <v>5</v>
      </c>
      <c r="Z82" s="524">
        <f>'биология-11 2024 расклад'!O82</f>
        <v>4</v>
      </c>
      <c r="AA82" s="643">
        <f>'биология-11 2025 расклад'!O82</f>
        <v>1</v>
      </c>
      <c r="AB82" s="456" t="s">
        <v>132</v>
      </c>
      <c r="AC82" s="351" t="s">
        <v>132</v>
      </c>
      <c r="AD82" s="351">
        <f>'Биология-11 2022 расклад'!P81</f>
        <v>9.0909090909090917</v>
      </c>
      <c r="AE82" s="351">
        <f>'биология-11 2023 расклад'!P81</f>
        <v>25</v>
      </c>
      <c r="AF82" s="351">
        <f>'биология-11 2024 расклад'!P82</f>
        <v>33.333333333333336</v>
      </c>
      <c r="AG82" s="347">
        <f>'биология-11 2025 расклад'!P82</f>
        <v>14.285714285714286</v>
      </c>
    </row>
    <row r="83" spans="1:33" s="1" customFormat="1" ht="15" customHeight="1" thickBot="1" x14ac:dyDescent="0.3">
      <c r="A83" s="35"/>
      <c r="B83" s="50"/>
      <c r="C83" s="193" t="s">
        <v>106</v>
      </c>
      <c r="D83" s="335">
        <f>'Биология-11 2020 расклад'!L83</f>
        <v>330</v>
      </c>
      <c r="E83" s="337">
        <f>'Биология-11 2021 расклад'!L83</f>
        <v>364</v>
      </c>
      <c r="F83" s="337">
        <f>'Биология-11 2022 расклад'!L82</f>
        <v>343</v>
      </c>
      <c r="G83" s="336">
        <f>'биология-11 2023 расклад'!L82</f>
        <v>349</v>
      </c>
      <c r="H83" s="504">
        <f>'биология-11 2024 расклад'!L83</f>
        <v>355</v>
      </c>
      <c r="I83" s="647">
        <f>'биология-11 2025 расклад'!L83</f>
        <v>366</v>
      </c>
      <c r="J83" s="335">
        <f>'Биология-11 2020 расклад'!M83</f>
        <v>0</v>
      </c>
      <c r="K83" s="337">
        <f>'Биология-11 2021 расклад'!M83</f>
        <v>64.998599999999996</v>
      </c>
      <c r="L83" s="337">
        <f>'Биология-11 2022 расклад'!M82</f>
        <v>53</v>
      </c>
      <c r="M83" s="336">
        <f>'биология-11 2023 расклад'!M82</f>
        <v>58</v>
      </c>
      <c r="N83" s="508">
        <f>'биология-11 2024 расклад'!M83</f>
        <v>105</v>
      </c>
      <c r="O83" s="641">
        <f>'биология-11 2025 расклад'!M83</f>
        <v>101</v>
      </c>
      <c r="P83" s="326">
        <f>'Биология-11 2020 расклад'!N83</f>
        <v>0</v>
      </c>
      <c r="Q83" s="328">
        <f>'Биология-11 2021 расклад'!N83</f>
        <v>13.21</v>
      </c>
      <c r="R83" s="328">
        <f>'Биология-11 2022 расклад'!N82</f>
        <v>9.1113300227816776</v>
      </c>
      <c r="S83" s="327">
        <f>'биология-11 2023 расклад'!N82</f>
        <v>16.618911174785101</v>
      </c>
      <c r="T83" s="628">
        <f>'биология-11 2024 расклад'!N83</f>
        <v>29.577464788732396</v>
      </c>
      <c r="U83" s="635">
        <f>'биология-11 2025 расклад'!N83</f>
        <v>27.595628415300546</v>
      </c>
      <c r="V83" s="335">
        <f>'Биология-11 2020 расклад'!O83</f>
        <v>31.999500000000001</v>
      </c>
      <c r="W83" s="337">
        <f>'Биология-11 2021 расклад'!O83</f>
        <v>78.998500000000007</v>
      </c>
      <c r="X83" s="337">
        <f>'Биология-11 2022 расклад'!O82</f>
        <v>63</v>
      </c>
      <c r="Y83" s="336">
        <f>'биология-11 2023 расклад'!O82</f>
        <v>72</v>
      </c>
      <c r="Z83" s="508">
        <f>'биология-11 2024 расклад'!O83</f>
        <v>61</v>
      </c>
      <c r="AA83" s="641">
        <f>'биология-11 2025 расклад'!O83</f>
        <v>50</v>
      </c>
      <c r="AB83" s="453">
        <f>'Биология-11 2020 расклад'!P83</f>
        <v>11.578571428571427</v>
      </c>
      <c r="AC83" s="348">
        <f>'Биология-11 2021 расклад'!P83</f>
        <v>26.945000000000004</v>
      </c>
      <c r="AD83" s="348">
        <f>'Биология-11 2022 расклад'!P82</f>
        <v>23.038787212125587</v>
      </c>
      <c r="AE83" s="348">
        <f>'биология-11 2023 расклад'!P82</f>
        <v>20.630372492836678</v>
      </c>
      <c r="AF83" s="348">
        <f>'биология-11 2024 расклад'!P83</f>
        <v>17.183098591549296</v>
      </c>
      <c r="AG83" s="338">
        <f>'биология-11 2025 расклад'!P83</f>
        <v>13.66120218579235</v>
      </c>
    </row>
    <row r="84" spans="1:33" s="1" customFormat="1" ht="15" customHeight="1" x14ac:dyDescent="0.25">
      <c r="A84" s="58">
        <v>1</v>
      </c>
      <c r="B84" s="52">
        <v>60010</v>
      </c>
      <c r="C84" s="180" t="s">
        <v>176</v>
      </c>
      <c r="D84" s="175">
        <f>'Биология-11 2020 расклад'!L84</f>
        <v>7</v>
      </c>
      <c r="E84" s="177">
        <f>'Биология-11 2021 расклад'!L84</f>
        <v>2</v>
      </c>
      <c r="F84" s="177">
        <f>'Биология-11 2022 расклад'!L83</f>
        <v>10</v>
      </c>
      <c r="G84" s="176">
        <f>'биология-11 2023 расклад'!L83</f>
        <v>9</v>
      </c>
      <c r="H84" s="503">
        <f>'биология-11 2024 расклад'!L84</f>
        <v>2</v>
      </c>
      <c r="I84" s="650">
        <f>'биология-11 2025 расклад'!L84</f>
        <v>4</v>
      </c>
      <c r="J84" s="175"/>
      <c r="K84" s="177">
        <f>'Биология-11 2021 расклад'!M84</f>
        <v>0</v>
      </c>
      <c r="L84" s="177">
        <f>'Биология-11 2022 расклад'!M83</f>
        <v>3</v>
      </c>
      <c r="M84" s="176">
        <f>'биология-11 2023 расклад'!M83</f>
        <v>0</v>
      </c>
      <c r="N84" s="505">
        <f>'биология-11 2024 расклад'!M84</f>
        <v>0</v>
      </c>
      <c r="O84" s="644">
        <f>'биология-11 2025 расклад'!M84</f>
        <v>1</v>
      </c>
      <c r="P84" s="324"/>
      <c r="Q84" s="179">
        <f>'Биология-11 2021 расклад'!N84</f>
        <v>0</v>
      </c>
      <c r="R84" s="179">
        <f>'Биология-11 2022 расклад'!N83</f>
        <v>30</v>
      </c>
      <c r="S84" s="178">
        <f>'биология-11 2023 расклад'!N83</f>
        <v>0</v>
      </c>
      <c r="T84" s="631">
        <f>'биология-11 2024 расклад'!N84</f>
        <v>0</v>
      </c>
      <c r="U84" s="638">
        <f>'биология-11 2025 расклад'!N84</f>
        <v>25</v>
      </c>
      <c r="V84" s="175">
        <f>'Биология-11 2020 расклад'!O84</f>
        <v>0</v>
      </c>
      <c r="W84" s="177">
        <f>'Биология-11 2021 расклад'!O84</f>
        <v>1</v>
      </c>
      <c r="X84" s="177">
        <f>'Биология-11 2022 расклад'!O83</f>
        <v>2</v>
      </c>
      <c r="Y84" s="176">
        <f>'биология-11 2023 расклад'!O83</f>
        <v>1</v>
      </c>
      <c r="Z84" s="505">
        <f>'биология-11 2024 расклад'!O84</f>
        <v>1</v>
      </c>
      <c r="AA84" s="644">
        <f>'биология-11 2025 расклад'!O84</f>
        <v>2</v>
      </c>
      <c r="AB84" s="454">
        <f>'Биология-11 2020 расклад'!P84</f>
        <v>0</v>
      </c>
      <c r="AC84" s="349">
        <f>'Биология-11 2021 расклад'!P84</f>
        <v>50</v>
      </c>
      <c r="AD84" s="349">
        <f>'Биология-11 2022 расклад'!P83</f>
        <v>20</v>
      </c>
      <c r="AE84" s="349">
        <f>'биология-11 2023 расклад'!P83</f>
        <v>11.111111111111111</v>
      </c>
      <c r="AF84" s="349">
        <f>'биология-11 2024 расклад'!P84</f>
        <v>50</v>
      </c>
      <c r="AG84" s="344">
        <f>'биология-11 2025 расклад'!P84</f>
        <v>50</v>
      </c>
    </row>
    <row r="85" spans="1:33" s="1" customFormat="1" ht="15" customHeight="1" x14ac:dyDescent="0.25">
      <c r="A85" s="23">
        <v>2</v>
      </c>
      <c r="B85" s="47">
        <v>60020</v>
      </c>
      <c r="C85" s="180" t="s">
        <v>69</v>
      </c>
      <c r="D85" s="181" t="s">
        <v>132</v>
      </c>
      <c r="E85" s="183" t="s">
        <v>132</v>
      </c>
      <c r="F85" s="183" t="s">
        <v>132</v>
      </c>
      <c r="G85" s="182">
        <f>'биология-11 2023 расклад'!L84</f>
        <v>3</v>
      </c>
      <c r="H85" s="506">
        <f>'биология-11 2024 расклад'!L85</f>
        <v>10</v>
      </c>
      <c r="I85" s="648"/>
      <c r="J85" s="181"/>
      <c r="K85" s="183" t="s">
        <v>132</v>
      </c>
      <c r="L85" s="183" t="s">
        <v>132</v>
      </c>
      <c r="M85" s="182">
        <f>'биология-11 2023 расклад'!M84</f>
        <v>0</v>
      </c>
      <c r="N85" s="525">
        <f>'биология-11 2024 расклад'!M85</f>
        <v>1</v>
      </c>
      <c r="O85" s="642"/>
      <c r="P85" s="322"/>
      <c r="Q85" s="185" t="s">
        <v>132</v>
      </c>
      <c r="R85" s="185" t="s">
        <v>132</v>
      </c>
      <c r="S85" s="184">
        <f>'биология-11 2023 расклад'!N84</f>
        <v>0</v>
      </c>
      <c r="T85" s="629">
        <f>'биология-11 2024 расклад'!N85</f>
        <v>10</v>
      </c>
      <c r="U85" s="636"/>
      <c r="V85" s="181" t="s">
        <v>132</v>
      </c>
      <c r="W85" s="183" t="s">
        <v>132</v>
      </c>
      <c r="X85" s="183" t="s">
        <v>132</v>
      </c>
      <c r="Y85" s="182">
        <f>'биология-11 2023 расклад'!O84</f>
        <v>1</v>
      </c>
      <c r="Z85" s="525">
        <f>'биология-11 2024 расклад'!O85</f>
        <v>8</v>
      </c>
      <c r="AA85" s="642"/>
      <c r="AB85" s="455" t="s">
        <v>132</v>
      </c>
      <c r="AC85" s="350" t="s">
        <v>132</v>
      </c>
      <c r="AD85" s="350" t="s">
        <v>132</v>
      </c>
      <c r="AE85" s="350">
        <f>'биология-11 2023 расклад'!P84</f>
        <v>33.333333333333336</v>
      </c>
      <c r="AF85" s="350">
        <f>'биология-11 2024 расклад'!P85</f>
        <v>80</v>
      </c>
      <c r="AG85" s="345"/>
    </row>
    <row r="86" spans="1:33" s="1" customFormat="1" ht="15" customHeight="1" x14ac:dyDescent="0.25">
      <c r="A86" s="23">
        <v>3</v>
      </c>
      <c r="B86" s="47">
        <v>60050</v>
      </c>
      <c r="C86" s="180" t="s">
        <v>177</v>
      </c>
      <c r="D86" s="181">
        <f>'Биология-11 2020 расклад'!L86</f>
        <v>5</v>
      </c>
      <c r="E86" s="183">
        <f>'Биология-11 2021 расклад'!L86</f>
        <v>9</v>
      </c>
      <c r="F86" s="183">
        <f>'Биология-11 2022 расклад'!L85</f>
        <v>6</v>
      </c>
      <c r="G86" s="182">
        <f>'биология-11 2023 расклад'!L85</f>
        <v>11</v>
      </c>
      <c r="H86" s="506">
        <f>'биология-11 2024 расклад'!L86</f>
        <v>3</v>
      </c>
      <c r="I86" s="648">
        <f>'биология-11 2025 расклад'!L86</f>
        <v>6</v>
      </c>
      <c r="J86" s="181"/>
      <c r="K86" s="183">
        <f>'Биология-11 2021 расклад'!M86</f>
        <v>1.9997999999999998</v>
      </c>
      <c r="L86" s="183">
        <f>'Биология-11 2022 расклад'!M85</f>
        <v>0</v>
      </c>
      <c r="M86" s="182">
        <f>'биология-11 2023 расклад'!M85</f>
        <v>0</v>
      </c>
      <c r="N86" s="525">
        <f>'биология-11 2024 расклад'!M86</f>
        <v>0</v>
      </c>
      <c r="O86" s="642">
        <f>'биология-11 2025 расклад'!M86</f>
        <v>2</v>
      </c>
      <c r="P86" s="322"/>
      <c r="Q86" s="185">
        <f>'Биология-11 2021 расклад'!N86</f>
        <v>22.22</v>
      </c>
      <c r="R86" s="185">
        <f>'Биология-11 2022 расклад'!N85</f>
        <v>0</v>
      </c>
      <c r="S86" s="184">
        <f>'биология-11 2023 расклад'!N85</f>
        <v>0</v>
      </c>
      <c r="T86" s="629">
        <f>'биология-11 2024 расклад'!N86</f>
        <v>0</v>
      </c>
      <c r="U86" s="636">
        <f>'биология-11 2025 расклад'!N86</f>
        <v>33.333333333333336</v>
      </c>
      <c r="V86" s="181">
        <f>'Биология-11 2020 расклад'!O86</f>
        <v>1</v>
      </c>
      <c r="W86" s="183">
        <f>'Биология-11 2021 расклад'!O86</f>
        <v>3.9995999999999996</v>
      </c>
      <c r="X86" s="183">
        <f>'Биология-11 2022 расклад'!O85</f>
        <v>2</v>
      </c>
      <c r="Y86" s="182">
        <f>'биология-11 2023 расклад'!O85</f>
        <v>3</v>
      </c>
      <c r="Z86" s="525">
        <f>'биология-11 2024 расклад'!O86</f>
        <v>1</v>
      </c>
      <c r="AA86" s="642">
        <f>'биология-11 2025 расклад'!O86</f>
        <v>3</v>
      </c>
      <c r="AB86" s="455">
        <f>'Биология-11 2020 расклад'!P86</f>
        <v>20</v>
      </c>
      <c r="AC86" s="350">
        <f>'Биология-11 2021 расклад'!P86</f>
        <v>44.44</v>
      </c>
      <c r="AD86" s="350">
        <f>'Биология-11 2022 расклад'!P85</f>
        <v>33.333333333333336</v>
      </c>
      <c r="AE86" s="350">
        <f>'биология-11 2023 расклад'!P85</f>
        <v>27.272727272727273</v>
      </c>
      <c r="AF86" s="350">
        <f>'биология-11 2024 расклад'!P86</f>
        <v>33.333333333333336</v>
      </c>
      <c r="AG86" s="345">
        <f>'биология-11 2025 расклад'!P86</f>
        <v>50</v>
      </c>
    </row>
    <row r="87" spans="1:33" s="1" customFormat="1" ht="15" customHeight="1" x14ac:dyDescent="0.25">
      <c r="A87" s="23">
        <v>4</v>
      </c>
      <c r="B87" s="47">
        <v>60070</v>
      </c>
      <c r="C87" s="180" t="s">
        <v>178</v>
      </c>
      <c r="D87" s="181">
        <f>'Биология-11 2020 расклад'!L87</f>
        <v>8</v>
      </c>
      <c r="E87" s="183">
        <f>'Биология-11 2021 расклад'!L87</f>
        <v>7</v>
      </c>
      <c r="F87" s="183">
        <f>'Биология-11 2022 расклад'!L86</f>
        <v>10</v>
      </c>
      <c r="G87" s="182">
        <f>'биология-11 2023 расклад'!L86</f>
        <v>11</v>
      </c>
      <c r="H87" s="506">
        <f>'биология-11 2024 расклад'!L87</f>
        <v>3</v>
      </c>
      <c r="I87" s="648">
        <f>'биология-11 2025 расклад'!L87</f>
        <v>10</v>
      </c>
      <c r="J87" s="181"/>
      <c r="K87" s="183">
        <f>'Биология-11 2021 расклад'!M87</f>
        <v>3.0002</v>
      </c>
      <c r="L87" s="183">
        <f>'Биология-11 2022 расклад'!M86</f>
        <v>0</v>
      </c>
      <c r="M87" s="182">
        <f>'биология-11 2023 расклад'!M86</f>
        <v>2</v>
      </c>
      <c r="N87" s="525">
        <f>'биология-11 2024 расклад'!M87</f>
        <v>1</v>
      </c>
      <c r="O87" s="642">
        <f>'биология-11 2025 расклад'!M87</f>
        <v>3</v>
      </c>
      <c r="P87" s="322"/>
      <c r="Q87" s="185">
        <f>'Биология-11 2021 расклад'!N87</f>
        <v>42.86</v>
      </c>
      <c r="R87" s="185">
        <f>'Биология-11 2022 расклад'!N86</f>
        <v>0</v>
      </c>
      <c r="S87" s="184">
        <f>'биология-11 2023 расклад'!N86</f>
        <v>18.181818181818183</v>
      </c>
      <c r="T87" s="629">
        <f>'биология-11 2024 расклад'!N87</f>
        <v>33.333333333333336</v>
      </c>
      <c r="U87" s="636">
        <f>'биология-11 2025 расклад'!N87</f>
        <v>30</v>
      </c>
      <c r="V87" s="181">
        <f>'Биология-11 2020 расклад'!O87</f>
        <v>0</v>
      </c>
      <c r="W87" s="183">
        <f>'Биология-11 2021 расклад'!O87</f>
        <v>1.0003</v>
      </c>
      <c r="X87" s="183">
        <f>'Биология-11 2022 расклад'!O86</f>
        <v>2</v>
      </c>
      <c r="Y87" s="182">
        <f>'биология-11 2023 расклад'!O86</f>
        <v>2</v>
      </c>
      <c r="Z87" s="525">
        <f>'биология-11 2024 расклад'!O87</f>
        <v>0</v>
      </c>
      <c r="AA87" s="642">
        <f>'биология-11 2025 расклад'!O87</f>
        <v>2</v>
      </c>
      <c r="AB87" s="455">
        <f>'Биология-11 2020 расклад'!P87</f>
        <v>0</v>
      </c>
      <c r="AC87" s="350">
        <f>'Биология-11 2021 расклад'!P87</f>
        <v>14.29</v>
      </c>
      <c r="AD87" s="350">
        <f>'Биология-11 2022 расклад'!P86</f>
        <v>20</v>
      </c>
      <c r="AE87" s="350">
        <f>'биология-11 2023 расклад'!P86</f>
        <v>18.181818181818183</v>
      </c>
      <c r="AF87" s="350">
        <f>'биология-11 2024 расклад'!P87</f>
        <v>0</v>
      </c>
      <c r="AG87" s="345">
        <f>'биология-11 2025 расклад'!P87</f>
        <v>20</v>
      </c>
    </row>
    <row r="88" spans="1:33" s="1" customFormat="1" ht="15" customHeight="1" x14ac:dyDescent="0.25">
      <c r="A88" s="23">
        <v>5</v>
      </c>
      <c r="B88" s="47">
        <v>60180</v>
      </c>
      <c r="C88" s="180" t="s">
        <v>179</v>
      </c>
      <c r="D88" s="181">
        <f>'Биология-11 2020 расклад'!L88</f>
        <v>11</v>
      </c>
      <c r="E88" s="183">
        <f>'Биология-11 2021 расклад'!L88</f>
        <v>10</v>
      </c>
      <c r="F88" s="183">
        <f>'Биология-11 2022 расклад'!L87</f>
        <v>9</v>
      </c>
      <c r="G88" s="182">
        <f>'биология-11 2023 расклад'!L87</f>
        <v>7</v>
      </c>
      <c r="H88" s="506">
        <f>'биология-11 2024 расклад'!L88</f>
        <v>8</v>
      </c>
      <c r="I88" s="648">
        <f>'биология-11 2025 расклад'!L88</f>
        <v>12</v>
      </c>
      <c r="J88" s="181"/>
      <c r="K88" s="183">
        <f>'Биология-11 2021 расклад'!M88</f>
        <v>0</v>
      </c>
      <c r="L88" s="183">
        <f>'Биология-11 2022 расклад'!M87</f>
        <v>2</v>
      </c>
      <c r="M88" s="182">
        <f>'биология-11 2023 расклад'!M87</f>
        <v>3</v>
      </c>
      <c r="N88" s="525">
        <f>'биология-11 2024 расклад'!M88</f>
        <v>2</v>
      </c>
      <c r="O88" s="642">
        <f>'биология-11 2025 расклад'!M88</f>
        <v>2</v>
      </c>
      <c r="P88" s="322"/>
      <c r="Q88" s="185">
        <f>'Биология-11 2021 расклад'!N88</f>
        <v>0</v>
      </c>
      <c r="R88" s="185">
        <f>'Биология-11 2022 расклад'!N87</f>
        <v>22.222222222222221</v>
      </c>
      <c r="S88" s="184">
        <f>'биология-11 2023 расклад'!N87</f>
        <v>42.857142857142854</v>
      </c>
      <c r="T88" s="629">
        <f>'биология-11 2024 расклад'!N88</f>
        <v>25</v>
      </c>
      <c r="U88" s="636">
        <f>'биология-11 2025 расклад'!N88</f>
        <v>16.666666666666668</v>
      </c>
      <c r="V88" s="181">
        <f>'Биология-11 2020 расклад'!O88</f>
        <v>0.9998999999999999</v>
      </c>
      <c r="W88" s="183">
        <f>'Биология-11 2021 расклад'!O88</f>
        <v>2</v>
      </c>
      <c r="X88" s="183">
        <f>'Биология-11 2022 расклад'!O87</f>
        <v>2</v>
      </c>
      <c r="Y88" s="182">
        <f>'биология-11 2023 расклад'!O87</f>
        <v>0</v>
      </c>
      <c r="Z88" s="525">
        <f>'биология-11 2024 расклад'!O88</f>
        <v>3</v>
      </c>
      <c r="AA88" s="642">
        <f>'биология-11 2025 расклад'!O88</f>
        <v>2</v>
      </c>
      <c r="AB88" s="455">
        <f>'Биология-11 2020 расклад'!P88</f>
        <v>9.09</v>
      </c>
      <c r="AC88" s="350">
        <f>'Биология-11 2021 расклад'!P88</f>
        <v>20</v>
      </c>
      <c r="AD88" s="350">
        <f>'Биология-11 2022 расклад'!P87</f>
        <v>22.222222222222221</v>
      </c>
      <c r="AE88" s="350">
        <f>'биология-11 2023 расклад'!P87</f>
        <v>0</v>
      </c>
      <c r="AF88" s="350">
        <f>'биология-11 2024 расклад'!P88</f>
        <v>37.5</v>
      </c>
      <c r="AG88" s="345">
        <f>'биология-11 2025 расклад'!P88</f>
        <v>16.666666666666668</v>
      </c>
    </row>
    <row r="89" spans="1:33" s="1" customFormat="1" ht="15" customHeight="1" x14ac:dyDescent="0.25">
      <c r="A89" s="23">
        <v>6</v>
      </c>
      <c r="B89" s="47">
        <v>60240</v>
      </c>
      <c r="C89" s="180" t="s">
        <v>180</v>
      </c>
      <c r="D89" s="181">
        <f>'Биология-11 2020 расклад'!L89</f>
        <v>8</v>
      </c>
      <c r="E89" s="183">
        <f>'Биология-11 2021 расклад'!L89</f>
        <v>11</v>
      </c>
      <c r="F89" s="183">
        <f>'Биология-11 2022 расклад'!L88</f>
        <v>9</v>
      </c>
      <c r="G89" s="182">
        <f>'биология-11 2023 расклад'!L88</f>
        <v>18</v>
      </c>
      <c r="H89" s="506">
        <f>'биология-11 2024 расклад'!L89</f>
        <v>15</v>
      </c>
      <c r="I89" s="648">
        <f>'биология-11 2025 расклад'!L89</f>
        <v>13</v>
      </c>
      <c r="J89" s="181"/>
      <c r="K89" s="183">
        <f>'Биология-11 2021 расклад'!M89</f>
        <v>2.9996999999999998</v>
      </c>
      <c r="L89" s="183">
        <f>'Биология-11 2022 расклад'!M88</f>
        <v>0</v>
      </c>
      <c r="M89" s="182">
        <f>'биология-11 2023 расклад'!M88</f>
        <v>4</v>
      </c>
      <c r="N89" s="525">
        <f>'биология-11 2024 расклад'!M89</f>
        <v>1</v>
      </c>
      <c r="O89" s="642">
        <f>'биология-11 2025 расклад'!M89</f>
        <v>4</v>
      </c>
      <c r="P89" s="322"/>
      <c r="Q89" s="185">
        <f>'Биология-11 2021 расклад'!N89</f>
        <v>27.27</v>
      </c>
      <c r="R89" s="185">
        <f>'Биология-11 2022 расклад'!N88</f>
        <v>0</v>
      </c>
      <c r="S89" s="184">
        <f>'биология-11 2023 расклад'!N88</f>
        <v>22.222222222222221</v>
      </c>
      <c r="T89" s="629">
        <f>'биология-11 2024 расклад'!N89</f>
        <v>6.666666666666667</v>
      </c>
      <c r="U89" s="636">
        <f>'биология-11 2025 расклад'!N89</f>
        <v>30.76923076923077</v>
      </c>
      <c r="V89" s="181">
        <f>'Биология-11 2020 расклад'!O89</f>
        <v>0</v>
      </c>
      <c r="W89" s="183">
        <f>'Биология-11 2021 расклад'!O89</f>
        <v>0</v>
      </c>
      <c r="X89" s="183">
        <f>'Биология-11 2022 расклад'!O88</f>
        <v>2</v>
      </c>
      <c r="Y89" s="182">
        <f>'биология-11 2023 расклад'!O88</f>
        <v>3</v>
      </c>
      <c r="Z89" s="525">
        <f>'биология-11 2024 расклад'!O89</f>
        <v>3</v>
      </c>
      <c r="AA89" s="642">
        <f>'биология-11 2025 расклад'!O89</f>
        <v>0</v>
      </c>
      <c r="AB89" s="455">
        <f>'Биология-11 2020 расклад'!P89</f>
        <v>0</v>
      </c>
      <c r="AC89" s="350">
        <f>'Биология-11 2021 расклад'!P89</f>
        <v>0</v>
      </c>
      <c r="AD89" s="350">
        <f>'Биология-11 2022 расклад'!P88</f>
        <v>22.222222222222221</v>
      </c>
      <c r="AE89" s="350">
        <f>'биология-11 2023 расклад'!P88</f>
        <v>16.666666666666668</v>
      </c>
      <c r="AF89" s="350">
        <f>'биология-11 2024 расклад'!P89</f>
        <v>20</v>
      </c>
      <c r="AG89" s="345">
        <f>'биология-11 2025 расклад'!P89</f>
        <v>0</v>
      </c>
    </row>
    <row r="90" spans="1:33" s="1" customFormat="1" ht="15" customHeight="1" x14ac:dyDescent="0.25">
      <c r="A90" s="23">
        <v>7</v>
      </c>
      <c r="B90" s="47">
        <v>60560</v>
      </c>
      <c r="C90" s="180" t="s">
        <v>74</v>
      </c>
      <c r="D90" s="181">
        <f>'Биология-11 2020 расклад'!L90</f>
        <v>3</v>
      </c>
      <c r="E90" s="183">
        <f>'Биология-11 2021 расклад'!L90</f>
        <v>3</v>
      </c>
      <c r="F90" s="183" t="s">
        <v>132</v>
      </c>
      <c r="G90" s="182">
        <f>'биология-11 2023 расклад'!L89</f>
        <v>4</v>
      </c>
      <c r="H90" s="506" t="s">
        <v>132</v>
      </c>
      <c r="I90" s="648">
        <f>'биология-11 2025 расклад'!L90</f>
        <v>2</v>
      </c>
      <c r="J90" s="181"/>
      <c r="K90" s="183">
        <f>'Биология-11 2021 расклад'!M90</f>
        <v>0</v>
      </c>
      <c r="L90" s="183" t="s">
        <v>132</v>
      </c>
      <c r="M90" s="182">
        <f>'биология-11 2023 расклад'!M89</f>
        <v>0</v>
      </c>
      <c r="N90" s="525" t="s">
        <v>132</v>
      </c>
      <c r="O90" s="642">
        <f>'биология-11 2025 расклад'!M90</f>
        <v>0</v>
      </c>
      <c r="P90" s="322"/>
      <c r="Q90" s="185">
        <f>'Биология-11 2021 расклад'!N90</f>
        <v>0</v>
      </c>
      <c r="R90" s="185" t="s">
        <v>132</v>
      </c>
      <c r="S90" s="184">
        <f>'биология-11 2023 расклад'!N89</f>
        <v>0</v>
      </c>
      <c r="T90" s="629" t="s">
        <v>132</v>
      </c>
      <c r="U90" s="636">
        <f>'биология-11 2025 расклад'!N90</f>
        <v>0</v>
      </c>
      <c r="V90" s="181">
        <f>'Биология-11 2020 расклад'!O90</f>
        <v>0</v>
      </c>
      <c r="W90" s="183">
        <f>'Биология-11 2021 расклад'!O90</f>
        <v>2.0000999999999998</v>
      </c>
      <c r="X90" s="183" t="s">
        <v>132</v>
      </c>
      <c r="Y90" s="182">
        <f>'биология-11 2023 расклад'!O89</f>
        <v>1</v>
      </c>
      <c r="Z90" s="525" t="s">
        <v>132</v>
      </c>
      <c r="AA90" s="642">
        <f>'биология-11 2025 расклад'!O90</f>
        <v>1</v>
      </c>
      <c r="AB90" s="455">
        <f>'Биология-11 2020 расклад'!P90</f>
        <v>0</v>
      </c>
      <c r="AC90" s="350">
        <f>'Биология-11 2021 расклад'!P90</f>
        <v>66.67</v>
      </c>
      <c r="AD90" s="350" t="s">
        <v>132</v>
      </c>
      <c r="AE90" s="350">
        <f>'биология-11 2023 расклад'!P89</f>
        <v>25</v>
      </c>
      <c r="AF90" s="350" t="s">
        <v>132</v>
      </c>
      <c r="AG90" s="345">
        <f>'биология-11 2025 расклад'!P90</f>
        <v>50</v>
      </c>
    </row>
    <row r="91" spans="1:33" s="1" customFormat="1" ht="15" customHeight="1" x14ac:dyDescent="0.25">
      <c r="A91" s="23">
        <v>8</v>
      </c>
      <c r="B91" s="47">
        <v>60660</v>
      </c>
      <c r="C91" s="180" t="s">
        <v>181</v>
      </c>
      <c r="D91" s="181">
        <f>'Биология-11 2020 расклад'!L91</f>
        <v>3</v>
      </c>
      <c r="E91" s="183">
        <f>'Биология-11 2021 расклад'!L91</f>
        <v>3</v>
      </c>
      <c r="F91" s="183">
        <f>'Биология-11 2022 расклад'!L90</f>
        <v>4</v>
      </c>
      <c r="G91" s="182">
        <f>'биология-11 2023 расклад'!L90</f>
        <v>5</v>
      </c>
      <c r="H91" s="506">
        <f>'биология-11 2024 расклад'!L91</f>
        <v>5</v>
      </c>
      <c r="I91" s="648">
        <f>'биология-11 2025 расклад'!L91</f>
        <v>3</v>
      </c>
      <c r="J91" s="181"/>
      <c r="K91" s="183">
        <f>'Биология-11 2021 расклад'!M91</f>
        <v>0.9998999999999999</v>
      </c>
      <c r="L91" s="183">
        <f>'Биология-11 2022 расклад'!M90</f>
        <v>0</v>
      </c>
      <c r="M91" s="182">
        <f>'биология-11 2023 расклад'!M90</f>
        <v>1</v>
      </c>
      <c r="N91" s="525">
        <f>'биология-11 2024 расклад'!M91</f>
        <v>1</v>
      </c>
      <c r="O91" s="642">
        <f>'биология-11 2025 расклад'!M91</f>
        <v>0</v>
      </c>
      <c r="P91" s="322"/>
      <c r="Q91" s="185">
        <f>'Биология-11 2021 расклад'!N91</f>
        <v>33.33</v>
      </c>
      <c r="R91" s="185">
        <f>'Биология-11 2022 расклад'!N90</f>
        <v>0</v>
      </c>
      <c r="S91" s="184">
        <f>'биология-11 2023 расклад'!N90</f>
        <v>20</v>
      </c>
      <c r="T91" s="629">
        <f>'биология-11 2024 расклад'!N91</f>
        <v>20</v>
      </c>
      <c r="U91" s="636">
        <f>'биология-11 2025 расклад'!N91</f>
        <v>0</v>
      </c>
      <c r="V91" s="181">
        <f>'Биология-11 2020 расклад'!O91</f>
        <v>0.9998999999999999</v>
      </c>
      <c r="W91" s="183">
        <f>'Биология-11 2021 расклад'!O91</f>
        <v>0</v>
      </c>
      <c r="X91" s="183">
        <f>'Биология-11 2022 расклад'!O90</f>
        <v>2</v>
      </c>
      <c r="Y91" s="182">
        <f>'биология-11 2023 расклад'!O90</f>
        <v>1</v>
      </c>
      <c r="Z91" s="525">
        <f>'биология-11 2024 расклад'!O91</f>
        <v>0</v>
      </c>
      <c r="AA91" s="642">
        <f>'биология-11 2025 расклад'!O91</f>
        <v>0</v>
      </c>
      <c r="AB91" s="455">
        <f>'Биология-11 2020 расклад'!P91</f>
        <v>33.33</v>
      </c>
      <c r="AC91" s="350">
        <f>'Биология-11 2021 расклад'!P91</f>
        <v>0</v>
      </c>
      <c r="AD91" s="350">
        <f>'Биология-11 2022 расклад'!P90</f>
        <v>50</v>
      </c>
      <c r="AE91" s="350">
        <f>'биология-11 2023 расклад'!P90</f>
        <v>20</v>
      </c>
      <c r="AF91" s="350">
        <f>'биология-11 2024 расклад'!P91</f>
        <v>0</v>
      </c>
      <c r="AG91" s="345">
        <f>'биология-11 2025 расклад'!P91</f>
        <v>0</v>
      </c>
    </row>
    <row r="92" spans="1:33" s="1" customFormat="1" ht="15" customHeight="1" x14ac:dyDescent="0.25">
      <c r="A92" s="23">
        <v>9</v>
      </c>
      <c r="B92" s="54">
        <v>60001</v>
      </c>
      <c r="C92" s="194" t="s">
        <v>182</v>
      </c>
      <c r="D92" s="181">
        <f>'Биология-11 2020 расклад'!L92</f>
        <v>4</v>
      </c>
      <c r="E92" s="183">
        <f>'Биология-11 2021 расклад'!L92</f>
        <v>2</v>
      </c>
      <c r="F92" s="183">
        <f>'Биология-11 2022 расклад'!L91</f>
        <v>2</v>
      </c>
      <c r="G92" s="182">
        <f>'биология-11 2023 расклад'!L91</f>
        <v>5</v>
      </c>
      <c r="H92" s="506">
        <f>'биология-11 2024 расклад'!L92</f>
        <v>3</v>
      </c>
      <c r="I92" s="648">
        <f>'биология-11 2025 расклад'!L92</f>
        <v>4</v>
      </c>
      <c r="J92" s="181"/>
      <c r="K92" s="183">
        <f>'Биология-11 2021 расклад'!M92</f>
        <v>0</v>
      </c>
      <c r="L92" s="183">
        <f>'Биология-11 2022 расклад'!M91</f>
        <v>0</v>
      </c>
      <c r="M92" s="182">
        <f>'биология-11 2023 расклад'!M91</f>
        <v>2</v>
      </c>
      <c r="N92" s="525">
        <f>'биология-11 2024 расклад'!M92</f>
        <v>3</v>
      </c>
      <c r="O92" s="642">
        <f>'биология-11 2025 расклад'!M92</f>
        <v>0</v>
      </c>
      <c r="P92" s="322"/>
      <c r="Q92" s="185">
        <f>'Биология-11 2021 расклад'!N92</f>
        <v>0</v>
      </c>
      <c r="R92" s="185">
        <f>'Биология-11 2022 расклад'!N91</f>
        <v>0</v>
      </c>
      <c r="S92" s="184">
        <f>'биология-11 2023 расклад'!N91</f>
        <v>40</v>
      </c>
      <c r="T92" s="629">
        <f>'биология-11 2024 расклад'!N92</f>
        <v>100</v>
      </c>
      <c r="U92" s="636">
        <f>'биология-11 2025 расклад'!N92</f>
        <v>0</v>
      </c>
      <c r="V92" s="181">
        <f>'Биология-11 2020 расклад'!O92</f>
        <v>0</v>
      </c>
      <c r="W92" s="183">
        <f>'Биология-11 2021 расклад'!O92</f>
        <v>0</v>
      </c>
      <c r="X92" s="183">
        <f>'Биология-11 2022 расклад'!O91</f>
        <v>0</v>
      </c>
      <c r="Y92" s="182">
        <f>'биология-11 2023 расклад'!O91</f>
        <v>0</v>
      </c>
      <c r="Z92" s="525">
        <f>'биология-11 2024 расклад'!O92</f>
        <v>0</v>
      </c>
      <c r="AA92" s="642">
        <f>'биология-11 2025 расклад'!O92</f>
        <v>0</v>
      </c>
      <c r="AB92" s="455">
        <f>'Биология-11 2020 расклад'!P92</f>
        <v>0</v>
      </c>
      <c r="AC92" s="350">
        <f>'Биология-11 2021 расклад'!P92</f>
        <v>0</v>
      </c>
      <c r="AD92" s="350">
        <f>'Биология-11 2022 расклад'!P91</f>
        <v>0</v>
      </c>
      <c r="AE92" s="350">
        <f>'биология-11 2023 расклад'!P91</f>
        <v>0</v>
      </c>
      <c r="AF92" s="350">
        <f>'биология-11 2024 расклад'!P92</f>
        <v>0</v>
      </c>
      <c r="AG92" s="345">
        <f>'биология-11 2025 расклад'!P92</f>
        <v>0</v>
      </c>
    </row>
    <row r="93" spans="1:33" s="1" customFormat="1" ht="15" customHeight="1" x14ac:dyDescent="0.25">
      <c r="A93" s="23">
        <v>10</v>
      </c>
      <c r="B93" s="47">
        <v>60850</v>
      </c>
      <c r="C93" s="180" t="s">
        <v>183</v>
      </c>
      <c r="D93" s="181">
        <f>'Биология-11 2020 расклад'!L94</f>
        <v>8</v>
      </c>
      <c r="E93" s="183">
        <f>'Биология-11 2021 расклад'!L94</f>
        <v>10</v>
      </c>
      <c r="F93" s="183">
        <f>'Биология-11 2022 расклад'!L92</f>
        <v>7</v>
      </c>
      <c r="G93" s="182">
        <f>'биология-11 2023 расклад'!L92</f>
        <v>5</v>
      </c>
      <c r="H93" s="506">
        <f>'биология-11 2024 расклад'!L93</f>
        <v>6</v>
      </c>
      <c r="I93" s="648">
        <f>'биология-11 2025 расклад'!L93</f>
        <v>9</v>
      </c>
      <c r="J93" s="181"/>
      <c r="K93" s="183">
        <f>'Биология-11 2021 расклад'!M94</f>
        <v>2</v>
      </c>
      <c r="L93" s="183">
        <f>'Биология-11 2022 расклад'!M92</f>
        <v>0</v>
      </c>
      <c r="M93" s="182">
        <f>'биология-11 2023 расклад'!M92</f>
        <v>1</v>
      </c>
      <c r="N93" s="525">
        <f>'биология-11 2024 расклад'!M93</f>
        <v>2</v>
      </c>
      <c r="O93" s="642">
        <f>'биология-11 2025 расклад'!M93</f>
        <v>0</v>
      </c>
      <c r="P93" s="322"/>
      <c r="Q93" s="185">
        <f>'Биология-11 2021 расклад'!N94</f>
        <v>20</v>
      </c>
      <c r="R93" s="185">
        <f>'Биология-11 2022 расклад'!N92</f>
        <v>0</v>
      </c>
      <c r="S93" s="184">
        <f>'биология-11 2023 расклад'!N92</f>
        <v>20</v>
      </c>
      <c r="T93" s="629">
        <f>'биология-11 2024 расклад'!N93</f>
        <v>33.333333333333336</v>
      </c>
      <c r="U93" s="636">
        <f>'биология-11 2025 расклад'!N93</f>
        <v>0</v>
      </c>
      <c r="V93" s="181">
        <f>'Биология-11 2020 расклад'!O94</f>
        <v>0</v>
      </c>
      <c r="W93" s="183">
        <f>'Биология-11 2021 расклад'!O94</f>
        <v>1</v>
      </c>
      <c r="X93" s="183">
        <f>'Биология-11 2022 расклад'!O92</f>
        <v>3</v>
      </c>
      <c r="Y93" s="182">
        <f>'биология-11 2023 расклад'!O92</f>
        <v>1</v>
      </c>
      <c r="Z93" s="525">
        <f>'биология-11 2024 расклад'!O93</f>
        <v>0</v>
      </c>
      <c r="AA93" s="642">
        <f>'биология-11 2025 расклад'!O93</f>
        <v>1</v>
      </c>
      <c r="AB93" s="455">
        <f>'Биология-11 2020 расклад'!P94</f>
        <v>0</v>
      </c>
      <c r="AC93" s="350">
        <f>'Биология-11 2021 расклад'!P94</f>
        <v>10</v>
      </c>
      <c r="AD93" s="350">
        <f>'Биология-11 2022 расклад'!P92</f>
        <v>42.857142857142854</v>
      </c>
      <c r="AE93" s="350">
        <f>'биология-11 2023 расклад'!P92</f>
        <v>20</v>
      </c>
      <c r="AF93" s="350">
        <f>'биология-11 2024 расклад'!P93</f>
        <v>0</v>
      </c>
      <c r="AG93" s="345">
        <f>'биология-11 2025 расклад'!P93</f>
        <v>11.111111111111111</v>
      </c>
    </row>
    <row r="94" spans="1:33" s="1" customFormat="1" ht="15" customHeight="1" x14ac:dyDescent="0.25">
      <c r="A94" s="222">
        <v>11</v>
      </c>
      <c r="B94" s="47">
        <v>60910</v>
      </c>
      <c r="C94" s="180" t="s">
        <v>208</v>
      </c>
      <c r="D94" s="181">
        <f>'Биология-11 2020 расклад'!L95</f>
        <v>8</v>
      </c>
      <c r="E94" s="183">
        <f>'Биология-11 2021 расклад'!L95</f>
        <v>5</v>
      </c>
      <c r="F94" s="183">
        <f>'Биология-11 2022 расклад'!L93</f>
        <v>5</v>
      </c>
      <c r="G94" s="182">
        <f>'биология-11 2023 расклад'!L93</f>
        <v>2</v>
      </c>
      <c r="H94" s="506">
        <f>'биология-11 2024 расклад'!L94</f>
        <v>8</v>
      </c>
      <c r="I94" s="648">
        <f>'биология-11 2025 расклад'!L94</f>
        <v>8</v>
      </c>
      <c r="J94" s="181"/>
      <c r="K94" s="183">
        <f>'Биология-11 2021 расклад'!M95</f>
        <v>1</v>
      </c>
      <c r="L94" s="183">
        <f>'Биология-11 2022 расклад'!M93</f>
        <v>0</v>
      </c>
      <c r="M94" s="182">
        <f>'биология-11 2023 расклад'!M93</f>
        <v>1</v>
      </c>
      <c r="N94" s="525">
        <f>'биология-11 2024 расклад'!M94</f>
        <v>2</v>
      </c>
      <c r="O94" s="642">
        <f>'биология-11 2025 расклад'!M94</f>
        <v>1</v>
      </c>
      <c r="P94" s="322"/>
      <c r="Q94" s="185">
        <f>'Биология-11 2021 расклад'!N95</f>
        <v>20</v>
      </c>
      <c r="R94" s="185">
        <f>'Биология-11 2022 расклад'!N93</f>
        <v>0</v>
      </c>
      <c r="S94" s="184">
        <f>'биология-11 2023 расклад'!N93</f>
        <v>50</v>
      </c>
      <c r="T94" s="629">
        <f>'биология-11 2024 расклад'!N94</f>
        <v>25</v>
      </c>
      <c r="U94" s="636">
        <f>'биология-11 2025 расклад'!N94</f>
        <v>12.5</v>
      </c>
      <c r="V94" s="181">
        <f>'Биология-11 2020 расклад'!O95</f>
        <v>0</v>
      </c>
      <c r="W94" s="183">
        <f>'Биология-11 2021 расклад'!O95</f>
        <v>1</v>
      </c>
      <c r="X94" s="183">
        <f>'Биология-11 2022 расклад'!O93</f>
        <v>0</v>
      </c>
      <c r="Y94" s="182">
        <f>'биология-11 2023 расклад'!O93</f>
        <v>0</v>
      </c>
      <c r="Z94" s="525">
        <f>'биология-11 2024 расклад'!O94</f>
        <v>3</v>
      </c>
      <c r="AA94" s="642">
        <f>'биология-11 2025 расклад'!O94</f>
        <v>0</v>
      </c>
      <c r="AB94" s="455">
        <f>'Биология-11 2020 расклад'!P95</f>
        <v>0</v>
      </c>
      <c r="AC94" s="350">
        <f>'Биология-11 2021 расклад'!P95</f>
        <v>20</v>
      </c>
      <c r="AD94" s="350">
        <f>'Биология-11 2022 расклад'!P93</f>
        <v>0</v>
      </c>
      <c r="AE94" s="350">
        <f>'биология-11 2023 расклад'!P93</f>
        <v>0</v>
      </c>
      <c r="AF94" s="350">
        <f>'биология-11 2024 расклад'!P94</f>
        <v>37.5</v>
      </c>
      <c r="AG94" s="345">
        <f>'биология-11 2025 расклад'!P94</f>
        <v>0</v>
      </c>
    </row>
    <row r="95" spans="1:33" s="1" customFormat="1" ht="15" customHeight="1" x14ac:dyDescent="0.25">
      <c r="A95" s="222">
        <v>12</v>
      </c>
      <c r="B95" s="47">
        <v>60980</v>
      </c>
      <c r="C95" s="180" t="s">
        <v>207</v>
      </c>
      <c r="D95" s="181">
        <f>'Биология-11 2020 расклад'!L96</f>
        <v>7</v>
      </c>
      <c r="E95" s="183">
        <f>'Биология-11 2021 расклад'!L96</f>
        <v>8</v>
      </c>
      <c r="F95" s="183">
        <f>'Биология-11 2022 расклад'!L94</f>
        <v>3</v>
      </c>
      <c r="G95" s="182">
        <f>'биология-11 2023 расклад'!L94</f>
        <v>4</v>
      </c>
      <c r="H95" s="506">
        <f>'биология-11 2024 расклад'!L95</f>
        <v>7</v>
      </c>
      <c r="I95" s="648">
        <f>'биология-11 2025 расклад'!L95</f>
        <v>9</v>
      </c>
      <c r="J95" s="181"/>
      <c r="K95" s="183">
        <f>'Биология-11 2021 расклад'!M96</f>
        <v>4</v>
      </c>
      <c r="L95" s="183">
        <f>'Биология-11 2022 расклад'!M94</f>
        <v>0</v>
      </c>
      <c r="M95" s="182">
        <f>'биология-11 2023 расклад'!M94</f>
        <v>1</v>
      </c>
      <c r="N95" s="525">
        <f>'биология-11 2024 расклад'!M95</f>
        <v>0</v>
      </c>
      <c r="O95" s="642">
        <f>'биология-11 2025 расклад'!M95</f>
        <v>3</v>
      </c>
      <c r="P95" s="322"/>
      <c r="Q95" s="185">
        <f>'Биология-11 2021 расклад'!N96</f>
        <v>50</v>
      </c>
      <c r="R95" s="185">
        <f>'Биология-11 2022 расклад'!N94</f>
        <v>0</v>
      </c>
      <c r="S95" s="184">
        <f>'биология-11 2023 расклад'!N94</f>
        <v>25</v>
      </c>
      <c r="T95" s="629">
        <f>'биология-11 2024 расклад'!N95</f>
        <v>0</v>
      </c>
      <c r="U95" s="636">
        <f>'биология-11 2025 расклад'!N95</f>
        <v>33.333333333333336</v>
      </c>
      <c r="V95" s="181">
        <f>'Биология-11 2020 расклад'!O96</f>
        <v>1.0003</v>
      </c>
      <c r="W95" s="183">
        <f>'Биология-11 2021 расклад'!O96</f>
        <v>0</v>
      </c>
      <c r="X95" s="183">
        <f>'Биология-11 2022 расклад'!O94</f>
        <v>0</v>
      </c>
      <c r="Y95" s="182">
        <f>'биология-11 2023 расклад'!O94</f>
        <v>0</v>
      </c>
      <c r="Z95" s="525">
        <f>'биология-11 2024 расклад'!O95</f>
        <v>2</v>
      </c>
      <c r="AA95" s="642">
        <f>'биология-11 2025 расклад'!O95</f>
        <v>0</v>
      </c>
      <c r="AB95" s="455">
        <f>'Биология-11 2020 расклад'!P96</f>
        <v>14.29</v>
      </c>
      <c r="AC95" s="350">
        <f>'Биология-11 2021 расклад'!P96</f>
        <v>0</v>
      </c>
      <c r="AD95" s="350">
        <f>'Биология-11 2022 расклад'!P94</f>
        <v>0</v>
      </c>
      <c r="AE95" s="350">
        <f>'биология-11 2023 расклад'!P94</f>
        <v>0</v>
      </c>
      <c r="AF95" s="350">
        <f>'биология-11 2024 расклад'!P95</f>
        <v>28.571428571428573</v>
      </c>
      <c r="AG95" s="345">
        <f>'биология-11 2025 расклад'!P95</f>
        <v>0</v>
      </c>
    </row>
    <row r="96" spans="1:33" s="1" customFormat="1" ht="15" customHeight="1" x14ac:dyDescent="0.25">
      <c r="A96" s="222">
        <v>13</v>
      </c>
      <c r="B96" s="47">
        <v>61080</v>
      </c>
      <c r="C96" s="180" t="s">
        <v>184</v>
      </c>
      <c r="D96" s="181">
        <f>'Биология-11 2020 расклад'!L97</f>
        <v>14</v>
      </c>
      <c r="E96" s="183">
        <f>'Биология-11 2021 расклад'!L97</f>
        <v>24</v>
      </c>
      <c r="F96" s="183">
        <f>'Биология-11 2022 расклад'!L95</f>
        <v>9</v>
      </c>
      <c r="G96" s="182">
        <f>'биология-11 2023 расклад'!L95</f>
        <v>10</v>
      </c>
      <c r="H96" s="506">
        <f>'биология-11 2024 расклад'!L96</f>
        <v>7</v>
      </c>
      <c r="I96" s="648">
        <f>'биология-11 2025 расклад'!L96</f>
        <v>8</v>
      </c>
      <c r="J96" s="181"/>
      <c r="K96" s="183">
        <f>'Биология-11 2021 расклад'!M97</f>
        <v>0</v>
      </c>
      <c r="L96" s="183">
        <f>'Биология-11 2022 расклад'!M95</f>
        <v>0</v>
      </c>
      <c r="M96" s="182">
        <f>'биология-11 2023 расклад'!M95</f>
        <v>1</v>
      </c>
      <c r="N96" s="525">
        <f>'биология-11 2024 расклад'!M96</f>
        <v>0</v>
      </c>
      <c r="O96" s="642">
        <f>'биология-11 2025 расклад'!M96</f>
        <v>1</v>
      </c>
      <c r="P96" s="322"/>
      <c r="Q96" s="185">
        <f>'Биология-11 2021 расклад'!N97</f>
        <v>0</v>
      </c>
      <c r="R96" s="185">
        <f>'Биология-11 2022 расклад'!N95</f>
        <v>0</v>
      </c>
      <c r="S96" s="184">
        <f>'биология-11 2023 расклад'!N95</f>
        <v>10</v>
      </c>
      <c r="T96" s="629">
        <f>'биология-11 2024 расклад'!N96</f>
        <v>0</v>
      </c>
      <c r="U96" s="636">
        <f>'биология-11 2025 расклад'!N96</f>
        <v>12.5</v>
      </c>
      <c r="V96" s="181">
        <f>'Биология-11 2020 расклад'!O97</f>
        <v>3.0002</v>
      </c>
      <c r="W96" s="183">
        <f>'Биология-11 2021 расклад'!O97</f>
        <v>1.9992000000000001</v>
      </c>
      <c r="X96" s="183">
        <f>'Биология-11 2022 расклад'!O95</f>
        <v>5</v>
      </c>
      <c r="Y96" s="182">
        <f>'биология-11 2023 расклад'!O95</f>
        <v>3</v>
      </c>
      <c r="Z96" s="525">
        <f>'биология-11 2024 расклад'!O96</f>
        <v>2</v>
      </c>
      <c r="AA96" s="642">
        <f>'биология-11 2025 расклад'!O96</f>
        <v>1</v>
      </c>
      <c r="AB96" s="455">
        <f>'Биология-11 2020 расклад'!P97</f>
        <v>21.43</v>
      </c>
      <c r="AC96" s="350">
        <f>'Биология-11 2021 расклад'!P97</f>
        <v>8.33</v>
      </c>
      <c r="AD96" s="350">
        <f>'Биология-11 2022 расклад'!P95</f>
        <v>55.555555555555557</v>
      </c>
      <c r="AE96" s="350">
        <f>'биология-11 2023 расклад'!P95</f>
        <v>30</v>
      </c>
      <c r="AF96" s="350">
        <f>'биология-11 2024 расклад'!P96</f>
        <v>28.571428571428573</v>
      </c>
      <c r="AG96" s="345">
        <f>'биология-11 2025 расклад'!P96</f>
        <v>12.5</v>
      </c>
    </row>
    <row r="97" spans="1:33" s="1" customFormat="1" ht="15" customHeight="1" x14ac:dyDescent="0.25">
      <c r="A97" s="222">
        <v>14</v>
      </c>
      <c r="B97" s="47">
        <v>61150</v>
      </c>
      <c r="C97" s="180" t="s">
        <v>185</v>
      </c>
      <c r="D97" s="181">
        <f>'Биология-11 2020 расклад'!L98</f>
        <v>6</v>
      </c>
      <c r="E97" s="183">
        <f>'Биология-11 2021 расклад'!L98</f>
        <v>8</v>
      </c>
      <c r="F97" s="183">
        <f>'Биология-11 2022 расклад'!L96</f>
        <v>9</v>
      </c>
      <c r="G97" s="182">
        <f>'биология-11 2023 расклад'!L96</f>
        <v>12</v>
      </c>
      <c r="H97" s="506">
        <f>'биология-11 2024 расклад'!L97</f>
        <v>6</v>
      </c>
      <c r="I97" s="648">
        <f>'биология-11 2025 расклад'!L97</f>
        <v>3</v>
      </c>
      <c r="J97" s="181"/>
      <c r="K97" s="183">
        <f>'Биология-11 2021 расклад'!M98</f>
        <v>0</v>
      </c>
      <c r="L97" s="183">
        <f>'Биология-11 2022 расклад'!M96</f>
        <v>0</v>
      </c>
      <c r="M97" s="182">
        <f>'биология-11 2023 расклад'!M96</f>
        <v>1</v>
      </c>
      <c r="N97" s="525">
        <f>'биология-11 2024 расклад'!M97</f>
        <v>0</v>
      </c>
      <c r="O97" s="642">
        <f>'биология-11 2025 расклад'!M97</f>
        <v>0</v>
      </c>
      <c r="P97" s="322"/>
      <c r="Q97" s="185">
        <f>'Биология-11 2021 расклад'!N98</f>
        <v>0</v>
      </c>
      <c r="R97" s="185">
        <f>'Биология-11 2022 расклад'!N96</f>
        <v>0</v>
      </c>
      <c r="S97" s="184">
        <f>'биология-11 2023 расклад'!N96</f>
        <v>8.3333333333333339</v>
      </c>
      <c r="T97" s="629">
        <f>'биология-11 2024 расклад'!N97</f>
        <v>0</v>
      </c>
      <c r="U97" s="636">
        <f>'биология-11 2025 расклад'!N97</f>
        <v>0</v>
      </c>
      <c r="V97" s="181">
        <f>'Биология-11 2020 расклад'!O98</f>
        <v>0</v>
      </c>
      <c r="W97" s="183">
        <f>'Биология-11 2021 расклад'!O98</f>
        <v>6</v>
      </c>
      <c r="X97" s="183">
        <f>'Биология-11 2022 расклад'!O96</f>
        <v>4</v>
      </c>
      <c r="Y97" s="182">
        <f>'биология-11 2023 расклад'!O96</f>
        <v>5</v>
      </c>
      <c r="Z97" s="525">
        <f>'биология-11 2024 расклад'!O97</f>
        <v>2</v>
      </c>
      <c r="AA97" s="642">
        <f>'биология-11 2025 расклад'!O97</f>
        <v>0</v>
      </c>
      <c r="AB97" s="455">
        <f>'Биология-11 2020 расклад'!P98</f>
        <v>0</v>
      </c>
      <c r="AC97" s="350">
        <f>'Биология-11 2021 расклад'!P98</f>
        <v>75</v>
      </c>
      <c r="AD97" s="350">
        <f>'Биология-11 2022 расклад'!P96</f>
        <v>44.444444444444443</v>
      </c>
      <c r="AE97" s="350">
        <f>'биология-11 2023 расклад'!P96</f>
        <v>41.666666666666664</v>
      </c>
      <c r="AF97" s="350">
        <f>'биология-11 2024 расклад'!P97</f>
        <v>33.333333333333336</v>
      </c>
      <c r="AG97" s="345">
        <f>'биология-11 2025 расклад'!P97</f>
        <v>0</v>
      </c>
    </row>
    <row r="98" spans="1:33" s="1" customFormat="1" ht="15" customHeight="1" x14ac:dyDescent="0.25">
      <c r="A98" s="222">
        <v>15</v>
      </c>
      <c r="B98" s="47">
        <v>61210</v>
      </c>
      <c r="C98" s="180" t="s">
        <v>186</v>
      </c>
      <c r="D98" s="181">
        <f>'Биология-11 2020 расклад'!L99</f>
        <v>3</v>
      </c>
      <c r="E98" s="183">
        <f>'Биология-11 2021 расклад'!L99</f>
        <v>4</v>
      </c>
      <c r="F98" s="183">
        <f>'Биология-11 2022 расклад'!L97</f>
        <v>7</v>
      </c>
      <c r="G98" s="182">
        <f>'биология-11 2023 расклад'!L97</f>
        <v>1</v>
      </c>
      <c r="H98" s="506">
        <f>'биология-11 2024 расклад'!L98</f>
        <v>5</v>
      </c>
      <c r="I98" s="648">
        <f>'биология-11 2025 расклад'!L98</f>
        <v>4</v>
      </c>
      <c r="J98" s="181"/>
      <c r="K98" s="183">
        <f>'Биология-11 2021 расклад'!M99</f>
        <v>0</v>
      </c>
      <c r="L98" s="183">
        <f>'Биология-11 2022 расклад'!M97</f>
        <v>0</v>
      </c>
      <c r="M98" s="182">
        <f>'биология-11 2023 расклад'!M97</f>
        <v>1</v>
      </c>
      <c r="N98" s="525">
        <f>'биология-11 2024 расклад'!M98</f>
        <v>3</v>
      </c>
      <c r="O98" s="642">
        <f>'биология-11 2025 расклад'!M98</f>
        <v>0</v>
      </c>
      <c r="P98" s="322"/>
      <c r="Q98" s="185">
        <f>'Биология-11 2021 расклад'!N99</f>
        <v>0</v>
      </c>
      <c r="R98" s="185">
        <f>'Биология-11 2022 расклад'!N97</f>
        <v>0</v>
      </c>
      <c r="S98" s="184">
        <f>'биология-11 2023 расклад'!N97</f>
        <v>100</v>
      </c>
      <c r="T98" s="629">
        <f>'биология-11 2024 расклад'!N98</f>
        <v>60</v>
      </c>
      <c r="U98" s="636">
        <f>'биология-11 2025 расклад'!N98</f>
        <v>0</v>
      </c>
      <c r="V98" s="181">
        <f>'Биология-11 2020 расклад'!O99</f>
        <v>0.9998999999999999</v>
      </c>
      <c r="W98" s="183">
        <f>'Биология-11 2021 расклад'!O99</f>
        <v>2</v>
      </c>
      <c r="X98" s="183">
        <f>'Биология-11 2022 расклад'!O97</f>
        <v>4</v>
      </c>
      <c r="Y98" s="182">
        <f>'биология-11 2023 расклад'!O97</f>
        <v>0</v>
      </c>
      <c r="Z98" s="525">
        <f>'биология-11 2024 расклад'!O98</f>
        <v>0</v>
      </c>
      <c r="AA98" s="642">
        <f>'биология-11 2025 расклад'!O98</f>
        <v>1</v>
      </c>
      <c r="AB98" s="455">
        <f>'Биология-11 2020 расклад'!P99</f>
        <v>33.33</v>
      </c>
      <c r="AC98" s="350">
        <f>'Биология-11 2021 расклад'!P99</f>
        <v>50</v>
      </c>
      <c r="AD98" s="350">
        <f>'Биология-11 2022 расклад'!P97</f>
        <v>57.142857142857146</v>
      </c>
      <c r="AE98" s="350">
        <f>'биология-11 2023 расклад'!P97</f>
        <v>0</v>
      </c>
      <c r="AF98" s="350">
        <f>'биология-11 2024 расклад'!P98</f>
        <v>0</v>
      </c>
      <c r="AG98" s="345">
        <f>'биология-11 2025 расклад'!P98</f>
        <v>25</v>
      </c>
    </row>
    <row r="99" spans="1:33" s="1" customFormat="1" ht="15" customHeight="1" x14ac:dyDescent="0.25">
      <c r="A99" s="222">
        <v>16</v>
      </c>
      <c r="B99" s="47">
        <v>61290</v>
      </c>
      <c r="C99" s="180" t="s">
        <v>206</v>
      </c>
      <c r="D99" s="181">
        <f>'Биология-11 2020 расклад'!L100</f>
        <v>4</v>
      </c>
      <c r="E99" s="183">
        <f>'Биология-11 2021 расклад'!L100</f>
        <v>10</v>
      </c>
      <c r="F99" s="183">
        <f>'Биология-11 2022 расклад'!L98</f>
        <v>2</v>
      </c>
      <c r="G99" s="182">
        <f>'биология-11 2023 расклад'!L98</f>
        <v>3</v>
      </c>
      <c r="H99" s="506">
        <f>'биология-11 2024 расклад'!L99</f>
        <v>9</v>
      </c>
      <c r="I99" s="648">
        <f>'биология-11 2025 расклад'!L99</f>
        <v>7</v>
      </c>
      <c r="J99" s="181"/>
      <c r="K99" s="183">
        <f>'Биология-11 2021 расклад'!M100</f>
        <v>0</v>
      </c>
      <c r="L99" s="183">
        <f>'Биология-11 2022 расклад'!M98</f>
        <v>0</v>
      </c>
      <c r="M99" s="182">
        <f>'биология-11 2023 расклад'!M98</f>
        <v>0</v>
      </c>
      <c r="N99" s="525">
        <f>'биология-11 2024 расклад'!M99</f>
        <v>1</v>
      </c>
      <c r="O99" s="642">
        <f>'биология-11 2025 расклад'!M99</f>
        <v>1</v>
      </c>
      <c r="P99" s="322"/>
      <c r="Q99" s="185">
        <f>'Биология-11 2021 расклад'!N100</f>
        <v>0</v>
      </c>
      <c r="R99" s="185">
        <f>'Биология-11 2022 расклад'!N98</f>
        <v>0</v>
      </c>
      <c r="S99" s="184">
        <f>'биология-11 2023 расклад'!N98</f>
        <v>0</v>
      </c>
      <c r="T99" s="629">
        <f>'биология-11 2024 расклад'!N99</f>
        <v>11.111111111111111</v>
      </c>
      <c r="U99" s="636">
        <f>'биология-11 2025 расклад'!N99</f>
        <v>14.285714285714286</v>
      </c>
      <c r="V99" s="181">
        <f>'Биология-11 2020 расклад'!O100</f>
        <v>1</v>
      </c>
      <c r="W99" s="183">
        <f>'Биология-11 2021 расклад'!O100</f>
        <v>5</v>
      </c>
      <c r="X99" s="183">
        <f>'Биология-11 2022 расклад'!O98</f>
        <v>0</v>
      </c>
      <c r="Y99" s="182">
        <f>'биология-11 2023 расклад'!O98</f>
        <v>0</v>
      </c>
      <c r="Z99" s="525">
        <f>'биология-11 2024 расклад'!O99</f>
        <v>3</v>
      </c>
      <c r="AA99" s="642">
        <f>'биология-11 2025 расклад'!O99</f>
        <v>2</v>
      </c>
      <c r="AB99" s="455">
        <f>'Биология-11 2020 расклад'!P100</f>
        <v>25</v>
      </c>
      <c r="AC99" s="350">
        <f>'Биология-11 2021 расклад'!P100</f>
        <v>50</v>
      </c>
      <c r="AD99" s="350">
        <f>'Биология-11 2022 расклад'!P98</f>
        <v>0</v>
      </c>
      <c r="AE99" s="350">
        <f>'биология-11 2023 расклад'!P98</f>
        <v>0</v>
      </c>
      <c r="AF99" s="350">
        <f>'биология-11 2024 расклад'!P99</f>
        <v>33.333333333333336</v>
      </c>
      <c r="AG99" s="345">
        <f>'биология-11 2025 расклад'!P99</f>
        <v>28.571428571428573</v>
      </c>
    </row>
    <row r="100" spans="1:33" s="1" customFormat="1" ht="15" customHeight="1" x14ac:dyDescent="0.25">
      <c r="A100" s="222">
        <v>17</v>
      </c>
      <c r="B100" s="47">
        <v>61340</v>
      </c>
      <c r="C100" s="180" t="s">
        <v>187</v>
      </c>
      <c r="D100" s="181">
        <f>'Биология-11 2020 расклад'!L101</f>
        <v>12</v>
      </c>
      <c r="E100" s="183">
        <f>'Биология-11 2021 расклад'!L101</f>
        <v>8</v>
      </c>
      <c r="F100" s="183">
        <f>'Биология-11 2022 расклад'!L99</f>
        <v>15</v>
      </c>
      <c r="G100" s="182">
        <f>'биология-11 2023 расклад'!L99</f>
        <v>12</v>
      </c>
      <c r="H100" s="506">
        <f>'биология-11 2024 расклад'!L100</f>
        <v>2</v>
      </c>
      <c r="I100" s="648">
        <f>'биология-11 2025 расклад'!L100</f>
        <v>6</v>
      </c>
      <c r="J100" s="181"/>
      <c r="K100" s="183">
        <f>'Биология-11 2021 расклад'!M101</f>
        <v>1</v>
      </c>
      <c r="L100" s="183">
        <f>'Биология-11 2022 расклад'!M99</f>
        <v>0</v>
      </c>
      <c r="M100" s="182">
        <f>'биология-11 2023 расклад'!M99</f>
        <v>0</v>
      </c>
      <c r="N100" s="525">
        <f>'биология-11 2024 расклад'!M100</f>
        <v>1</v>
      </c>
      <c r="O100" s="642">
        <f>'биология-11 2025 расклад'!M100</f>
        <v>1</v>
      </c>
      <c r="P100" s="322"/>
      <c r="Q100" s="185">
        <f>'Биология-11 2021 расклад'!N101</f>
        <v>12.5</v>
      </c>
      <c r="R100" s="185">
        <f>'Биология-11 2022 расклад'!N99</f>
        <v>0</v>
      </c>
      <c r="S100" s="184">
        <f>'биология-11 2023 расклад'!N99</f>
        <v>0</v>
      </c>
      <c r="T100" s="629">
        <f>'биология-11 2024 расклад'!N100</f>
        <v>50</v>
      </c>
      <c r="U100" s="636">
        <f>'биология-11 2025 расклад'!N100</f>
        <v>16.666666666666668</v>
      </c>
      <c r="V100" s="181">
        <f>'Биология-11 2020 расклад'!O101</f>
        <v>0</v>
      </c>
      <c r="W100" s="183">
        <f>'Биология-11 2021 расклад'!O101</f>
        <v>2</v>
      </c>
      <c r="X100" s="183">
        <f>'Биология-11 2022 расклад'!O99</f>
        <v>7</v>
      </c>
      <c r="Y100" s="182">
        <f>'биология-11 2023 расклад'!O99</f>
        <v>3</v>
      </c>
      <c r="Z100" s="525">
        <f>'биология-11 2024 расклад'!O100</f>
        <v>0</v>
      </c>
      <c r="AA100" s="642">
        <f>'биология-11 2025 расклад'!O100</f>
        <v>1</v>
      </c>
      <c r="AB100" s="455">
        <f>'Биология-11 2020 расклад'!P101</f>
        <v>0</v>
      </c>
      <c r="AC100" s="350">
        <f>'Биология-11 2021 расклад'!P101</f>
        <v>25</v>
      </c>
      <c r="AD100" s="350">
        <f>'Биология-11 2022 расклад'!P99</f>
        <v>46.666666666666664</v>
      </c>
      <c r="AE100" s="350">
        <f>'биология-11 2023 расклад'!P99</f>
        <v>25</v>
      </c>
      <c r="AF100" s="350">
        <f>'биология-11 2024 расклад'!P100</f>
        <v>0</v>
      </c>
      <c r="AG100" s="345">
        <f>'биология-11 2025 расклад'!P100</f>
        <v>16.666666666666668</v>
      </c>
    </row>
    <row r="101" spans="1:33" s="1" customFormat="1" ht="15" customHeight="1" x14ac:dyDescent="0.25">
      <c r="A101" s="222">
        <v>18</v>
      </c>
      <c r="B101" s="47">
        <v>61390</v>
      </c>
      <c r="C101" s="180" t="s">
        <v>188</v>
      </c>
      <c r="D101" s="181">
        <f>'Биология-11 2020 расклад'!L102</f>
        <v>8</v>
      </c>
      <c r="E101" s="183">
        <f>'Биология-11 2021 расклад'!L102</f>
        <v>3</v>
      </c>
      <c r="F101" s="183">
        <f>'Биология-11 2022 расклад'!L100</f>
        <v>3</v>
      </c>
      <c r="G101" s="182">
        <f>'биология-11 2023 расклад'!L100</f>
        <v>9</v>
      </c>
      <c r="H101" s="506">
        <f>'биология-11 2024 расклад'!L101</f>
        <v>6</v>
      </c>
      <c r="I101" s="648">
        <f>'биология-11 2025 расклад'!L101</f>
        <v>3</v>
      </c>
      <c r="J101" s="181"/>
      <c r="K101" s="183">
        <f>'Биология-11 2021 расклад'!M102</f>
        <v>0</v>
      </c>
      <c r="L101" s="183">
        <f>'Биология-11 2022 расклад'!M100</f>
        <v>0</v>
      </c>
      <c r="M101" s="182">
        <f>'биология-11 2023 расклад'!M100</f>
        <v>0</v>
      </c>
      <c r="N101" s="525">
        <f>'биология-11 2024 расклад'!M101</f>
        <v>2</v>
      </c>
      <c r="O101" s="642">
        <f>'биология-11 2025 расклад'!M101</f>
        <v>0</v>
      </c>
      <c r="P101" s="322"/>
      <c r="Q101" s="185">
        <f>'Биология-11 2021 расклад'!N102</f>
        <v>0</v>
      </c>
      <c r="R101" s="185">
        <f>'Биология-11 2022 расклад'!N100</f>
        <v>0</v>
      </c>
      <c r="S101" s="184">
        <f>'биология-11 2023 расклад'!N100</f>
        <v>0</v>
      </c>
      <c r="T101" s="629">
        <f>'биология-11 2024 расклад'!N101</f>
        <v>33.333333333333336</v>
      </c>
      <c r="U101" s="636">
        <f>'биология-11 2025 расклад'!N101</f>
        <v>0</v>
      </c>
      <c r="V101" s="181">
        <f>'Биология-11 2020 расклад'!O102</f>
        <v>1</v>
      </c>
      <c r="W101" s="183">
        <f>'Биология-11 2021 расклад'!O102</f>
        <v>0.9998999999999999</v>
      </c>
      <c r="X101" s="183">
        <f>'Биология-11 2022 расклад'!O100</f>
        <v>1</v>
      </c>
      <c r="Y101" s="182">
        <f>'биология-11 2023 расклад'!O100</f>
        <v>7</v>
      </c>
      <c r="Z101" s="525">
        <f>'биология-11 2024 расклад'!O101</f>
        <v>0</v>
      </c>
      <c r="AA101" s="642">
        <f>'биология-11 2025 расклад'!O101</f>
        <v>1</v>
      </c>
      <c r="AB101" s="455">
        <f>'Биология-11 2020 расклад'!P102</f>
        <v>12.5</v>
      </c>
      <c r="AC101" s="350">
        <f>'Биология-11 2021 расклад'!P102</f>
        <v>33.33</v>
      </c>
      <c r="AD101" s="350">
        <f>'Биология-11 2022 расклад'!P100</f>
        <v>33.333333333333336</v>
      </c>
      <c r="AE101" s="350">
        <f>'биология-11 2023 расклад'!P100</f>
        <v>77.777777777777771</v>
      </c>
      <c r="AF101" s="350">
        <f>'биология-11 2024 расклад'!P101</f>
        <v>0</v>
      </c>
      <c r="AG101" s="345">
        <f>'биология-11 2025 расклад'!P101</f>
        <v>33.333333333333336</v>
      </c>
    </row>
    <row r="102" spans="1:33" s="1" customFormat="1" ht="15" customHeight="1" x14ac:dyDescent="0.25">
      <c r="A102" s="246">
        <v>19</v>
      </c>
      <c r="B102" s="47">
        <v>61410</v>
      </c>
      <c r="C102" s="180" t="s">
        <v>189</v>
      </c>
      <c r="D102" s="181">
        <f>'Биология-11 2020 расклад'!L103</f>
        <v>7</v>
      </c>
      <c r="E102" s="183">
        <f>'Биология-11 2021 расклад'!L103</f>
        <v>8</v>
      </c>
      <c r="F102" s="183">
        <f>'Биология-11 2022 расклад'!L101</f>
        <v>9</v>
      </c>
      <c r="G102" s="182">
        <f>'биология-11 2023 расклад'!L101</f>
        <v>9</v>
      </c>
      <c r="H102" s="506">
        <f>'биология-11 2024 расклад'!L102</f>
        <v>4</v>
      </c>
      <c r="I102" s="648">
        <f>'биология-11 2025 расклад'!L102</f>
        <v>9</v>
      </c>
      <c r="J102" s="181"/>
      <c r="K102" s="183">
        <f>'Биология-11 2021 расклад'!M103</f>
        <v>1</v>
      </c>
      <c r="L102" s="183">
        <f>'Биология-11 2022 расклад'!M101</f>
        <v>0</v>
      </c>
      <c r="M102" s="182">
        <f>'биология-11 2023 расклад'!M101</f>
        <v>2</v>
      </c>
      <c r="N102" s="525">
        <f>'биология-11 2024 расклад'!M102</f>
        <v>1</v>
      </c>
      <c r="O102" s="642">
        <f>'биология-11 2025 расклад'!M102</f>
        <v>4</v>
      </c>
      <c r="P102" s="322"/>
      <c r="Q102" s="185">
        <f>'Биология-11 2021 расклад'!N103</f>
        <v>12.5</v>
      </c>
      <c r="R102" s="185">
        <f>'Биология-11 2022 расклад'!N101</f>
        <v>0</v>
      </c>
      <c r="S102" s="184">
        <f>'биология-11 2023 расклад'!N101</f>
        <v>22.222222222222221</v>
      </c>
      <c r="T102" s="629">
        <f>'биология-11 2024 расклад'!N102</f>
        <v>25</v>
      </c>
      <c r="U102" s="636">
        <f>'биология-11 2025 расклад'!N102</f>
        <v>44.444444444444443</v>
      </c>
      <c r="V102" s="181">
        <f>'Биология-11 2020 расклад'!O103</f>
        <v>1.0003</v>
      </c>
      <c r="W102" s="183">
        <f>'Биология-11 2021 расклад'!O103</f>
        <v>1</v>
      </c>
      <c r="X102" s="183">
        <f>'Биология-11 2022 расклад'!O101</f>
        <v>0</v>
      </c>
      <c r="Y102" s="182">
        <f>'биология-11 2023 расклад'!O101</f>
        <v>2</v>
      </c>
      <c r="Z102" s="525">
        <f>'биология-11 2024 расклад'!O102</f>
        <v>1</v>
      </c>
      <c r="AA102" s="642">
        <f>'биология-11 2025 расклад'!O102</f>
        <v>0</v>
      </c>
      <c r="AB102" s="455">
        <f>'Биология-11 2020 расклад'!P103</f>
        <v>14.29</v>
      </c>
      <c r="AC102" s="350">
        <f>'Биология-11 2021 расклад'!P103</f>
        <v>12.5</v>
      </c>
      <c r="AD102" s="350">
        <f>'Биология-11 2022 расклад'!P101</f>
        <v>0</v>
      </c>
      <c r="AE102" s="350">
        <f>'биология-11 2023 расклад'!P101</f>
        <v>22.222222222222221</v>
      </c>
      <c r="AF102" s="350">
        <f>'биология-11 2024 расклад'!P102</f>
        <v>25</v>
      </c>
      <c r="AG102" s="345">
        <f>'биология-11 2025 расклад'!P102</f>
        <v>0</v>
      </c>
    </row>
    <row r="103" spans="1:33" s="1" customFormat="1" ht="15" customHeight="1" x14ac:dyDescent="0.25">
      <c r="A103" s="216">
        <v>20</v>
      </c>
      <c r="B103" s="47">
        <v>61430</v>
      </c>
      <c r="C103" s="180" t="s">
        <v>114</v>
      </c>
      <c r="D103" s="181">
        <f>'Биология-11 2020 расклад'!L104</f>
        <v>18</v>
      </c>
      <c r="E103" s="183">
        <f>'Биология-11 2021 расклад'!L104</f>
        <v>21</v>
      </c>
      <c r="F103" s="183">
        <f>'Биология-11 2022 расклад'!L102</f>
        <v>19</v>
      </c>
      <c r="G103" s="182">
        <f>'биология-11 2023 расклад'!L102</f>
        <v>17</v>
      </c>
      <c r="H103" s="506">
        <f>'биология-11 2024 расклад'!L103</f>
        <v>25</v>
      </c>
      <c r="I103" s="648">
        <f>'биология-11 2025 расклад'!L103</f>
        <v>13</v>
      </c>
      <c r="J103" s="181"/>
      <c r="K103" s="183">
        <f>'Биология-11 2021 расклад'!M104</f>
        <v>2.9988000000000001</v>
      </c>
      <c r="L103" s="183">
        <f>'Биология-11 2022 расклад'!M102</f>
        <v>4</v>
      </c>
      <c r="M103" s="182">
        <f>'биология-11 2023 расклад'!M102</f>
        <v>2</v>
      </c>
      <c r="N103" s="525">
        <f>'биология-11 2024 расклад'!M103</f>
        <v>5</v>
      </c>
      <c r="O103" s="642">
        <f>'биология-11 2025 расклад'!M103</f>
        <v>3</v>
      </c>
      <c r="P103" s="322"/>
      <c r="Q103" s="185">
        <f>'Биология-11 2021 расклад'!N104</f>
        <v>14.28</v>
      </c>
      <c r="R103" s="185">
        <f>'Биология-11 2022 расклад'!N102</f>
        <v>21.05263157894737</v>
      </c>
      <c r="S103" s="184">
        <f>'биология-11 2023 расклад'!N102</f>
        <v>11.764705882352942</v>
      </c>
      <c r="T103" s="629">
        <f>'биология-11 2024 расклад'!N103</f>
        <v>20</v>
      </c>
      <c r="U103" s="636">
        <f>'биология-11 2025 расклад'!N103</f>
        <v>23.076923076923077</v>
      </c>
      <c r="V103" s="181">
        <f>'Биология-11 2020 расклад'!O104</f>
        <v>1.9997999999999998</v>
      </c>
      <c r="W103" s="183">
        <f>'Биология-11 2021 расклад'!O104</f>
        <v>3.0008999999999997</v>
      </c>
      <c r="X103" s="183">
        <f>'Биология-11 2022 расклад'!O102</f>
        <v>1</v>
      </c>
      <c r="Y103" s="182">
        <f>'биология-11 2023 расклад'!O102</f>
        <v>4</v>
      </c>
      <c r="Z103" s="525">
        <f>'биология-11 2024 расклад'!O103</f>
        <v>5</v>
      </c>
      <c r="AA103" s="642">
        <f>'биология-11 2025 расклад'!O103</f>
        <v>1</v>
      </c>
      <c r="AB103" s="455">
        <f>'Биология-11 2020 расклад'!P104</f>
        <v>11.11</v>
      </c>
      <c r="AC103" s="350">
        <f>'Биология-11 2021 расклад'!P104</f>
        <v>14.29</v>
      </c>
      <c r="AD103" s="350">
        <f>'Биология-11 2022 расклад'!P102</f>
        <v>5.2631578947368425</v>
      </c>
      <c r="AE103" s="350">
        <f>'биология-11 2023 расклад'!P102</f>
        <v>23.529411764705884</v>
      </c>
      <c r="AF103" s="350">
        <f>'биология-11 2024 расклад'!P103</f>
        <v>20</v>
      </c>
      <c r="AG103" s="345">
        <f>'биология-11 2025 расклад'!P103</f>
        <v>7.6923076923076925</v>
      </c>
    </row>
    <row r="104" spans="1:33" s="1" customFormat="1" ht="15" customHeight="1" x14ac:dyDescent="0.25">
      <c r="A104" s="211">
        <v>21</v>
      </c>
      <c r="B104" s="47">
        <v>61440</v>
      </c>
      <c r="C104" s="180" t="s">
        <v>190</v>
      </c>
      <c r="D104" s="181">
        <f>'Биология-11 2020 расклад'!L105</f>
        <v>64</v>
      </c>
      <c r="E104" s="183">
        <f>'Биология-11 2021 расклад'!L105</f>
        <v>58</v>
      </c>
      <c r="F104" s="183">
        <f>'Биология-11 2022 расклад'!L103</f>
        <v>82</v>
      </c>
      <c r="G104" s="182">
        <f>'биология-11 2023 расклад'!L103</f>
        <v>58</v>
      </c>
      <c r="H104" s="506">
        <f>'биология-11 2024 расклад'!L104</f>
        <v>71</v>
      </c>
      <c r="I104" s="648">
        <f>'биология-11 2025 расклад'!L104</f>
        <v>79</v>
      </c>
      <c r="J104" s="181"/>
      <c r="K104" s="183">
        <f>'Биология-11 2021 расклад'!M105</f>
        <v>26.0014</v>
      </c>
      <c r="L104" s="183">
        <f>'Биология-11 2022 расклад'!M103</f>
        <v>24</v>
      </c>
      <c r="M104" s="182">
        <f>'биология-11 2023 расклад'!M103</f>
        <v>23</v>
      </c>
      <c r="N104" s="525">
        <f>'биология-11 2024 расклад'!M104</f>
        <v>38</v>
      </c>
      <c r="O104" s="642">
        <f>'биология-11 2025 расклад'!M104</f>
        <v>34</v>
      </c>
      <c r="P104" s="322"/>
      <c r="Q104" s="185">
        <f>'Биология-11 2021 расклад'!N105</f>
        <v>44.83</v>
      </c>
      <c r="R104" s="185">
        <f>'Биология-11 2022 расклад'!N103</f>
        <v>29.268292682926827</v>
      </c>
      <c r="S104" s="184">
        <f>'биология-11 2023 расклад'!N103</f>
        <v>39.655172413793103</v>
      </c>
      <c r="T104" s="629">
        <f>'биология-11 2024 расклад'!N104</f>
        <v>53.521126760563384</v>
      </c>
      <c r="U104" s="636">
        <f>'биология-11 2025 расклад'!N104</f>
        <v>43.037974683544306</v>
      </c>
      <c r="V104" s="181">
        <f>'Биология-11 2020 расклад'!O105</f>
        <v>0.99840000000000007</v>
      </c>
      <c r="W104" s="183">
        <f>'Биология-11 2021 расклад'!O105</f>
        <v>0</v>
      </c>
      <c r="X104" s="183">
        <f>'Биология-11 2022 расклад'!O103</f>
        <v>3</v>
      </c>
      <c r="Y104" s="182">
        <f>'биология-11 2023 расклад'!O103</f>
        <v>1</v>
      </c>
      <c r="Z104" s="525">
        <f>'биология-11 2024 расклад'!O104</f>
        <v>0</v>
      </c>
      <c r="AA104" s="642">
        <f>'биология-11 2025 расклад'!O104</f>
        <v>4</v>
      </c>
      <c r="AB104" s="455">
        <f>'Биология-11 2020 расклад'!P105</f>
        <v>1.56</v>
      </c>
      <c r="AC104" s="350">
        <f>'Биология-11 2021 расклад'!P105</f>
        <v>0</v>
      </c>
      <c r="AD104" s="350">
        <f>'Биология-11 2022 расклад'!P103</f>
        <v>3.6585365853658538</v>
      </c>
      <c r="AE104" s="350">
        <f>'биология-11 2023 расклад'!P103</f>
        <v>1.7241379310344827</v>
      </c>
      <c r="AF104" s="350">
        <f>'биология-11 2024 расклад'!P104</f>
        <v>0</v>
      </c>
      <c r="AG104" s="345">
        <f>'биология-11 2025 расклад'!P104</f>
        <v>5.0632911392405067</v>
      </c>
    </row>
    <row r="105" spans="1:33" s="1" customFormat="1" ht="15" customHeight="1" x14ac:dyDescent="0.25">
      <c r="A105" s="211">
        <v>22</v>
      </c>
      <c r="B105" s="47">
        <v>61450</v>
      </c>
      <c r="C105" s="180" t="s">
        <v>115</v>
      </c>
      <c r="D105" s="181">
        <f>'Биология-11 2020 расклад'!L106</f>
        <v>9</v>
      </c>
      <c r="E105" s="183">
        <f>'Биология-11 2021 расклад'!L106</f>
        <v>8</v>
      </c>
      <c r="F105" s="183">
        <f>'Биология-11 2022 расклад'!L104</f>
        <v>8</v>
      </c>
      <c r="G105" s="182">
        <f>'биология-11 2023 расклад'!L104</f>
        <v>10</v>
      </c>
      <c r="H105" s="506">
        <f>'биология-11 2024 расклад'!L105</f>
        <v>20</v>
      </c>
      <c r="I105" s="648">
        <f>'биология-11 2025 расклад'!L105</f>
        <v>17</v>
      </c>
      <c r="J105" s="181"/>
      <c r="K105" s="183">
        <f>'Биология-11 2021 расклад'!M106</f>
        <v>0</v>
      </c>
      <c r="L105" s="183">
        <f>'Биология-11 2022 расклад'!M104</f>
        <v>2</v>
      </c>
      <c r="M105" s="182">
        <f>'биология-11 2023 расклад'!M104</f>
        <v>2</v>
      </c>
      <c r="N105" s="525">
        <f>'биология-11 2024 расклад'!M105</f>
        <v>4</v>
      </c>
      <c r="O105" s="642">
        <f>'биология-11 2025 расклад'!M105</f>
        <v>2</v>
      </c>
      <c r="P105" s="322"/>
      <c r="Q105" s="185">
        <f>'Биология-11 2021 расклад'!N106</f>
        <v>0</v>
      </c>
      <c r="R105" s="185">
        <f>'Биология-11 2022 расклад'!N104</f>
        <v>25</v>
      </c>
      <c r="S105" s="184">
        <f>'биология-11 2023 расклад'!N104</f>
        <v>20</v>
      </c>
      <c r="T105" s="629">
        <f>'биология-11 2024 расклад'!N105</f>
        <v>20</v>
      </c>
      <c r="U105" s="636">
        <f>'биология-11 2025 расклад'!N105</f>
        <v>11.764705882352942</v>
      </c>
      <c r="V105" s="181">
        <f>'Биология-11 2020 расклад'!O106</f>
        <v>2.9996999999999998</v>
      </c>
      <c r="W105" s="183">
        <f>'Биология-11 2021 расклад'!O106</f>
        <v>3</v>
      </c>
      <c r="X105" s="183">
        <f>'Биология-11 2022 расклад'!O104</f>
        <v>1</v>
      </c>
      <c r="Y105" s="182">
        <f>'биология-11 2023 расклад'!O104</f>
        <v>2</v>
      </c>
      <c r="Z105" s="525">
        <f>'биология-11 2024 расклад'!O105</f>
        <v>2</v>
      </c>
      <c r="AA105" s="642">
        <f>'биология-11 2025 расклад'!O105</f>
        <v>2</v>
      </c>
      <c r="AB105" s="455">
        <f>'Биология-11 2020 расклад'!P106</f>
        <v>33.33</v>
      </c>
      <c r="AC105" s="350">
        <f>'Биология-11 2021 расклад'!P106</f>
        <v>37.5</v>
      </c>
      <c r="AD105" s="350">
        <f>'Биология-11 2022 расклад'!P104</f>
        <v>12.5</v>
      </c>
      <c r="AE105" s="350">
        <f>'биология-11 2023 расклад'!P104</f>
        <v>20</v>
      </c>
      <c r="AF105" s="350">
        <f>'биология-11 2024 расклад'!P105</f>
        <v>10</v>
      </c>
      <c r="AG105" s="345">
        <f>'биология-11 2025 расклад'!P105</f>
        <v>11.764705882352942</v>
      </c>
    </row>
    <row r="106" spans="1:33" s="1" customFormat="1" ht="15" customHeight="1" x14ac:dyDescent="0.25">
      <c r="A106" s="211">
        <v>23</v>
      </c>
      <c r="B106" s="47">
        <v>61470</v>
      </c>
      <c r="C106" s="180" t="s">
        <v>205</v>
      </c>
      <c r="D106" s="181">
        <f>'Биология-11 2020 расклад'!L107</f>
        <v>11</v>
      </c>
      <c r="E106" s="183">
        <f>'Биология-11 2021 расклад'!L107</f>
        <v>13</v>
      </c>
      <c r="F106" s="183">
        <f>'Биология-11 2022 расклад'!L105</f>
        <v>8</v>
      </c>
      <c r="G106" s="182">
        <f>'биология-11 2023 расклад'!L105</f>
        <v>15</v>
      </c>
      <c r="H106" s="506">
        <f>'биология-11 2024 расклад'!L106</f>
        <v>9</v>
      </c>
      <c r="I106" s="648">
        <f>'биология-11 2025 расклад'!L106</f>
        <v>3</v>
      </c>
      <c r="J106" s="181"/>
      <c r="K106" s="183">
        <f>'Биология-11 2021 расклад'!M107</f>
        <v>0</v>
      </c>
      <c r="L106" s="183">
        <f>'Биология-11 2022 расклад'!M105</f>
        <v>1</v>
      </c>
      <c r="M106" s="182">
        <f>'биология-11 2023 расклад'!M105</f>
        <v>1</v>
      </c>
      <c r="N106" s="525">
        <f>'биология-11 2024 расклад'!M106</f>
        <v>1</v>
      </c>
      <c r="O106" s="642">
        <f>'биология-11 2025 расклад'!M106</f>
        <v>0</v>
      </c>
      <c r="P106" s="322"/>
      <c r="Q106" s="185">
        <f>'Биология-11 2021 расклад'!N107</f>
        <v>0</v>
      </c>
      <c r="R106" s="185">
        <f>'Биология-11 2022 расклад'!N105</f>
        <v>12.5</v>
      </c>
      <c r="S106" s="184">
        <f>'биология-11 2023 расклад'!N105</f>
        <v>6.666666666666667</v>
      </c>
      <c r="T106" s="629">
        <f>'биология-11 2024 расклад'!N106</f>
        <v>11.111111111111111</v>
      </c>
      <c r="U106" s="636">
        <f>'биология-11 2025 расклад'!N106</f>
        <v>0</v>
      </c>
      <c r="V106" s="181">
        <f>'Биология-11 2020 расклад'!O107</f>
        <v>0</v>
      </c>
      <c r="W106" s="183">
        <f>'Биология-11 2021 расклад'!O107</f>
        <v>8.9999000000000002</v>
      </c>
      <c r="X106" s="183">
        <f>'Биология-11 2022 расклад'!O105</f>
        <v>2</v>
      </c>
      <c r="Y106" s="182">
        <f>'биология-11 2023 расклад'!O105</f>
        <v>7</v>
      </c>
      <c r="Z106" s="525">
        <f>'биология-11 2024 расклад'!O106</f>
        <v>3</v>
      </c>
      <c r="AA106" s="642">
        <f>'биология-11 2025 расклад'!O106</f>
        <v>2</v>
      </c>
      <c r="AB106" s="455">
        <f>'Биология-11 2020 расклад'!P107</f>
        <v>0</v>
      </c>
      <c r="AC106" s="350">
        <f>'Биология-11 2021 расклад'!P107</f>
        <v>69.23</v>
      </c>
      <c r="AD106" s="350">
        <f>'Биология-11 2022 расклад'!P105</f>
        <v>25</v>
      </c>
      <c r="AE106" s="350">
        <f>'биология-11 2023 расклад'!P105</f>
        <v>46.666666666666664</v>
      </c>
      <c r="AF106" s="350">
        <f>'биология-11 2024 расклад'!P106</f>
        <v>33.333333333333336</v>
      </c>
      <c r="AG106" s="345">
        <f>'биология-11 2025 расклад'!P106</f>
        <v>66.666666666666671</v>
      </c>
    </row>
    <row r="107" spans="1:33" s="1" customFormat="1" ht="15" customHeight="1" x14ac:dyDescent="0.25">
      <c r="A107" s="211">
        <v>24</v>
      </c>
      <c r="B107" s="47">
        <v>61490</v>
      </c>
      <c r="C107" s="180" t="s">
        <v>116</v>
      </c>
      <c r="D107" s="181">
        <f>'Биология-11 2020 расклад'!L108</f>
        <v>24</v>
      </c>
      <c r="E107" s="183">
        <f>'Биология-11 2021 расклад'!L108</f>
        <v>25</v>
      </c>
      <c r="F107" s="183">
        <f>'Биология-11 2022 расклад'!L106</f>
        <v>18</v>
      </c>
      <c r="G107" s="182">
        <f>'биология-11 2023 расклад'!L106</f>
        <v>11</v>
      </c>
      <c r="H107" s="506">
        <f>'биология-11 2024 расклад'!L107</f>
        <v>29</v>
      </c>
      <c r="I107" s="648">
        <f>'биология-11 2025 расклад'!L107</f>
        <v>14</v>
      </c>
      <c r="J107" s="181"/>
      <c r="K107" s="183">
        <f>'Биология-11 2021 расклад'!M108</f>
        <v>5</v>
      </c>
      <c r="L107" s="183">
        <f>'Биология-11 2022 расклад'!M106</f>
        <v>5.9999999999999991</v>
      </c>
      <c r="M107" s="182">
        <f>'биология-11 2023 расклад'!M106</f>
        <v>0</v>
      </c>
      <c r="N107" s="525">
        <f>'биология-11 2024 расклад'!M107</f>
        <v>10</v>
      </c>
      <c r="O107" s="642">
        <f>'биология-11 2025 расклад'!M107</f>
        <v>7</v>
      </c>
      <c r="P107" s="322"/>
      <c r="Q107" s="185">
        <f>'Биология-11 2021 расклад'!N108</f>
        <v>20</v>
      </c>
      <c r="R107" s="185">
        <f>'Биология-11 2022 расклад'!N106</f>
        <v>33.333333333333329</v>
      </c>
      <c r="S107" s="184">
        <f>'биология-11 2023 расклад'!N106</f>
        <v>0</v>
      </c>
      <c r="T107" s="629">
        <f>'биология-11 2024 расклад'!N107</f>
        <v>34.482758620689658</v>
      </c>
      <c r="U107" s="636">
        <f>'биология-11 2025 расклад'!N107</f>
        <v>50</v>
      </c>
      <c r="V107" s="181">
        <f>'Биология-11 2020 расклад'!O108</f>
        <v>3</v>
      </c>
      <c r="W107" s="183">
        <f>'Биология-11 2021 расклад'!O108</f>
        <v>4</v>
      </c>
      <c r="X107" s="183">
        <f>'Биология-11 2022 расклад'!O106</f>
        <v>2</v>
      </c>
      <c r="Y107" s="182">
        <f>'биология-11 2023 расклад'!O106</f>
        <v>0</v>
      </c>
      <c r="Z107" s="525">
        <f>'биология-11 2024 расклад'!O107</f>
        <v>3</v>
      </c>
      <c r="AA107" s="642">
        <f>'биология-11 2025 расклад'!O107</f>
        <v>3</v>
      </c>
      <c r="AB107" s="455">
        <f>'Биология-11 2020 расклад'!P108</f>
        <v>12.5</v>
      </c>
      <c r="AC107" s="350">
        <f>'Биология-11 2021 расклад'!P108</f>
        <v>16</v>
      </c>
      <c r="AD107" s="350">
        <f>'Биология-11 2022 расклад'!P106</f>
        <v>11.111111111111111</v>
      </c>
      <c r="AE107" s="350">
        <f>'биология-11 2023 расклад'!P106</f>
        <v>0</v>
      </c>
      <c r="AF107" s="350">
        <f>'биология-11 2024 расклад'!P107</f>
        <v>10.344827586206897</v>
      </c>
      <c r="AG107" s="345">
        <f>'биология-11 2025 расклад'!P107</f>
        <v>21.428571428571427</v>
      </c>
    </row>
    <row r="108" spans="1:33" s="1" customFormat="1" ht="15" customHeight="1" x14ac:dyDescent="0.25">
      <c r="A108" s="211">
        <v>25</v>
      </c>
      <c r="B108" s="47">
        <v>61500</v>
      </c>
      <c r="C108" s="180" t="s">
        <v>117</v>
      </c>
      <c r="D108" s="181">
        <f>'Биология-11 2020 расклад'!L109</f>
        <v>30</v>
      </c>
      <c r="E108" s="183">
        <f>'Биология-11 2021 расклад'!L109</f>
        <v>30</v>
      </c>
      <c r="F108" s="183">
        <f>'Биология-11 2022 расклад'!L107</f>
        <v>17</v>
      </c>
      <c r="G108" s="182">
        <f>'биология-11 2023 расклад'!L107</f>
        <v>29</v>
      </c>
      <c r="H108" s="506">
        <f>'биология-11 2024 расклад'!L108</f>
        <v>30</v>
      </c>
      <c r="I108" s="648">
        <f>'биология-11 2025 расклад'!L108</f>
        <v>23</v>
      </c>
      <c r="J108" s="181"/>
      <c r="K108" s="183">
        <f>'Биология-11 2021 расклад'!M109</f>
        <v>3</v>
      </c>
      <c r="L108" s="183">
        <f>'Биология-11 2022 расклад'!M107</f>
        <v>3</v>
      </c>
      <c r="M108" s="182">
        <f>'биология-11 2023 расклад'!M107</f>
        <v>2</v>
      </c>
      <c r="N108" s="525">
        <f>'биология-11 2024 расклад'!M108</f>
        <v>8</v>
      </c>
      <c r="O108" s="642">
        <f>'биология-11 2025 расклад'!M108</f>
        <v>5</v>
      </c>
      <c r="P108" s="322"/>
      <c r="Q108" s="185">
        <f>'Биология-11 2021 расклад'!N109</f>
        <v>10</v>
      </c>
      <c r="R108" s="185">
        <f>'Биология-11 2022 расклад'!N107</f>
        <v>17.647058823529413</v>
      </c>
      <c r="S108" s="184">
        <f>'биология-11 2023 расклад'!N107</f>
        <v>6.8965517241379306</v>
      </c>
      <c r="T108" s="629">
        <f>'биология-11 2024 расклад'!N108</f>
        <v>26.666666666666668</v>
      </c>
      <c r="U108" s="636">
        <f>'биология-11 2025 расклад'!N108</f>
        <v>21.739130434782609</v>
      </c>
      <c r="V108" s="181">
        <f>'Биология-11 2020 расклад'!O109</f>
        <v>5.0010000000000003</v>
      </c>
      <c r="W108" s="183">
        <f>'Биология-11 2021 расклад'!O109</f>
        <v>9.9990000000000006</v>
      </c>
      <c r="X108" s="183">
        <f>'Биология-11 2022 расклад'!O107</f>
        <v>2</v>
      </c>
      <c r="Y108" s="182">
        <f>'биология-11 2023 расклад'!O107</f>
        <v>8</v>
      </c>
      <c r="Z108" s="525">
        <f>'биология-11 2024 расклад'!O108</f>
        <v>7</v>
      </c>
      <c r="AA108" s="642">
        <f>'биология-11 2025 расклад'!O108</f>
        <v>5</v>
      </c>
      <c r="AB108" s="455">
        <f>'Биология-11 2020 расклад'!P109</f>
        <v>16.670000000000002</v>
      </c>
      <c r="AC108" s="350">
        <f>'Биология-11 2021 расклад'!P109</f>
        <v>33.33</v>
      </c>
      <c r="AD108" s="350">
        <f>'Биология-11 2022 расклад'!P107</f>
        <v>11.764705882352942</v>
      </c>
      <c r="AE108" s="350">
        <f>'биология-11 2023 расклад'!P107</f>
        <v>27.586206896551722</v>
      </c>
      <c r="AF108" s="350">
        <f>'биология-11 2024 расклад'!P108</f>
        <v>23.333333333333332</v>
      </c>
      <c r="AG108" s="345">
        <f>'биология-11 2025 расклад'!P108</f>
        <v>21.739130434782609</v>
      </c>
    </row>
    <row r="109" spans="1:33" s="1" customFormat="1" ht="15" customHeight="1" x14ac:dyDescent="0.25">
      <c r="A109" s="211">
        <v>26</v>
      </c>
      <c r="B109" s="47">
        <v>61510</v>
      </c>
      <c r="C109" s="180" t="s">
        <v>89</v>
      </c>
      <c r="D109" s="181">
        <f>'Биология-11 2020 расклад'!L110</f>
        <v>20</v>
      </c>
      <c r="E109" s="183">
        <f>'Биология-11 2021 расклад'!L110</f>
        <v>35</v>
      </c>
      <c r="F109" s="183">
        <f>'Биология-11 2022 расклад'!L108</f>
        <v>31</v>
      </c>
      <c r="G109" s="182">
        <f>'биология-11 2023 расклад'!L108</f>
        <v>29</v>
      </c>
      <c r="H109" s="506">
        <f>'биология-11 2024 расклад'!L109</f>
        <v>27</v>
      </c>
      <c r="I109" s="648">
        <f>'биология-11 2025 расклад'!L109</f>
        <v>51</v>
      </c>
      <c r="J109" s="181"/>
      <c r="K109" s="183">
        <f>'Биология-11 2021 расклад'!M110</f>
        <v>7</v>
      </c>
      <c r="L109" s="183">
        <f>'Биология-11 2022 расклад'!M108</f>
        <v>4</v>
      </c>
      <c r="M109" s="182">
        <f>'биология-11 2023 расклад'!M108</f>
        <v>6</v>
      </c>
      <c r="N109" s="525">
        <f>'биология-11 2024 расклад'!M109</f>
        <v>11</v>
      </c>
      <c r="O109" s="642">
        <f>'биология-11 2025 расклад'!M109</f>
        <v>20</v>
      </c>
      <c r="P109" s="322"/>
      <c r="Q109" s="185">
        <f>'Биология-11 2021 расклад'!N110</f>
        <v>20</v>
      </c>
      <c r="R109" s="185">
        <f>'Биология-11 2022 расклад'!N108</f>
        <v>12.903225806451612</v>
      </c>
      <c r="S109" s="184">
        <f>'биология-11 2023 расклад'!N108</f>
        <v>20.689655172413794</v>
      </c>
      <c r="T109" s="629">
        <f>'биология-11 2024 расклад'!N109</f>
        <v>40.74074074074074</v>
      </c>
      <c r="U109" s="636">
        <f>'биология-11 2025 расклад'!N109</f>
        <v>39.215686274509807</v>
      </c>
      <c r="V109" s="181">
        <f>'Биология-11 2020 расклад'!O110</f>
        <v>1</v>
      </c>
      <c r="W109" s="183">
        <f>'Биология-11 2021 расклад'!O110</f>
        <v>9.9995000000000012</v>
      </c>
      <c r="X109" s="183">
        <f>'Биология-11 2022 расклад'!O108</f>
        <v>3</v>
      </c>
      <c r="Y109" s="182">
        <f>'биология-11 2023 расклад'!O108</f>
        <v>3</v>
      </c>
      <c r="Z109" s="525">
        <f>'биология-11 2024 расклад'!O109</f>
        <v>4</v>
      </c>
      <c r="AA109" s="642">
        <f>'биология-11 2025 расклад'!O109</f>
        <v>4</v>
      </c>
      <c r="AB109" s="455">
        <f>'Биология-11 2020 расклад'!P110</f>
        <v>5</v>
      </c>
      <c r="AC109" s="350">
        <f>'Биология-11 2021 расклад'!P110</f>
        <v>28.57</v>
      </c>
      <c r="AD109" s="350">
        <f>'Биология-11 2022 расклад'!P108</f>
        <v>9.67741935483871</v>
      </c>
      <c r="AE109" s="350">
        <f>'биология-11 2023 расклад'!P108</f>
        <v>10.344827586206897</v>
      </c>
      <c r="AF109" s="350">
        <f>'биология-11 2024 расклад'!P109</f>
        <v>14.814814814814815</v>
      </c>
      <c r="AG109" s="345">
        <f>'биология-11 2025 расклад'!P109</f>
        <v>7.8431372549019605</v>
      </c>
    </row>
    <row r="110" spans="1:33" s="1" customFormat="1" ht="15" customHeight="1" x14ac:dyDescent="0.25">
      <c r="A110" s="211">
        <v>27</v>
      </c>
      <c r="B110" s="49">
        <v>61520</v>
      </c>
      <c r="C110" s="186" t="s">
        <v>118</v>
      </c>
      <c r="D110" s="181">
        <f>'Биология-11 2020 расклад'!L111</f>
        <v>10</v>
      </c>
      <c r="E110" s="183">
        <f>'Биология-11 2021 расклад'!L111</f>
        <v>17</v>
      </c>
      <c r="F110" s="183">
        <f>'Биология-11 2022 расклад'!L109</f>
        <v>12</v>
      </c>
      <c r="G110" s="182">
        <f>'биология-11 2023 расклад'!L109</f>
        <v>5</v>
      </c>
      <c r="H110" s="506">
        <f>'биология-11 2024 расклад'!L110</f>
        <v>16</v>
      </c>
      <c r="I110" s="648">
        <f>'биология-11 2025 расклад'!L110</f>
        <v>7</v>
      </c>
      <c r="J110" s="181"/>
      <c r="K110" s="183">
        <f>'Биология-11 2021 расклад'!M111</f>
        <v>1.9991999999999999</v>
      </c>
      <c r="L110" s="183">
        <f>'Биология-11 2022 расклад'!M109</f>
        <v>1</v>
      </c>
      <c r="M110" s="182">
        <f>'биология-11 2023 расклад'!M109</f>
        <v>0</v>
      </c>
      <c r="N110" s="525">
        <f>'биология-11 2024 расклад'!M110</f>
        <v>4</v>
      </c>
      <c r="O110" s="642">
        <f>'биология-11 2025 расклад'!M110</f>
        <v>0</v>
      </c>
      <c r="P110" s="322"/>
      <c r="Q110" s="185">
        <f>'Биология-11 2021 расклад'!N111</f>
        <v>11.76</v>
      </c>
      <c r="R110" s="185">
        <f>'Биология-11 2022 расклад'!N109</f>
        <v>8.3333333333333339</v>
      </c>
      <c r="S110" s="184">
        <f>'биология-11 2023 расклад'!N109</f>
        <v>0</v>
      </c>
      <c r="T110" s="629">
        <f>'биология-11 2024 расклад'!N110</f>
        <v>25</v>
      </c>
      <c r="U110" s="636">
        <f>'биология-11 2025 расклад'!N110</f>
        <v>0</v>
      </c>
      <c r="V110" s="181">
        <f>'Биология-11 2020 расклад'!O111</f>
        <v>1</v>
      </c>
      <c r="W110" s="183">
        <f>'Биология-11 2021 расклад'!O111</f>
        <v>3.0004999999999997</v>
      </c>
      <c r="X110" s="183">
        <f>'Биология-11 2022 расклад'!O109</f>
        <v>2</v>
      </c>
      <c r="Y110" s="182">
        <f>'биология-11 2023 расклад'!O109</f>
        <v>0</v>
      </c>
      <c r="Z110" s="525">
        <f>'биология-11 2024 расклад'!O110</f>
        <v>0</v>
      </c>
      <c r="AA110" s="642">
        <f>'биология-11 2025 расклад'!O110</f>
        <v>2</v>
      </c>
      <c r="AB110" s="455">
        <f>'Биология-11 2020 расклад'!P111</f>
        <v>10</v>
      </c>
      <c r="AC110" s="350">
        <f>'Биология-11 2021 расклад'!P111</f>
        <v>17.649999999999999</v>
      </c>
      <c r="AD110" s="350">
        <f>'Биология-11 2022 расклад'!P109</f>
        <v>16.666666666666668</v>
      </c>
      <c r="AE110" s="350">
        <f>'биология-11 2023 расклад'!P109</f>
        <v>0</v>
      </c>
      <c r="AF110" s="350">
        <f>'биология-11 2024 расклад'!P110</f>
        <v>0</v>
      </c>
      <c r="AG110" s="345">
        <f>'биология-11 2025 расклад'!P110</f>
        <v>28.571428571428573</v>
      </c>
    </row>
    <row r="111" spans="1:33" s="1" customFormat="1" ht="15" customHeight="1" x14ac:dyDescent="0.25">
      <c r="A111" s="211">
        <v>28</v>
      </c>
      <c r="B111" s="49">
        <v>61540</v>
      </c>
      <c r="C111" s="186" t="s">
        <v>191</v>
      </c>
      <c r="D111" s="181">
        <f>'Биология-11 2020 расклад'!L112</f>
        <v>13</v>
      </c>
      <c r="E111" s="183">
        <f>'Биология-11 2021 расклад'!L112</f>
        <v>12</v>
      </c>
      <c r="F111" s="183">
        <f>'Биология-11 2022 расклад'!L110</f>
        <v>7</v>
      </c>
      <c r="G111" s="182">
        <f>'биология-11 2023 расклад'!L110</f>
        <v>14</v>
      </c>
      <c r="H111" s="506">
        <f>'биология-11 2024 расклад'!L111</f>
        <v>5</v>
      </c>
      <c r="I111" s="648">
        <f>'биология-11 2025 расклад'!L111</f>
        <v>12</v>
      </c>
      <c r="J111" s="181"/>
      <c r="K111" s="183">
        <f>'Биология-11 2021 расклад'!M112</f>
        <v>0.99960000000000004</v>
      </c>
      <c r="L111" s="183">
        <f>'Биология-11 2022 расклад'!M110</f>
        <v>3</v>
      </c>
      <c r="M111" s="182">
        <f>'биология-11 2023 расклад'!M110</f>
        <v>1</v>
      </c>
      <c r="N111" s="525">
        <f>'биология-11 2024 расклад'!M111</f>
        <v>1</v>
      </c>
      <c r="O111" s="642">
        <f>'биология-11 2025 расклад'!M111</f>
        <v>2</v>
      </c>
      <c r="P111" s="322"/>
      <c r="Q111" s="185">
        <f>'Биология-11 2021 расклад'!N112</f>
        <v>8.33</v>
      </c>
      <c r="R111" s="185">
        <f>'Биология-11 2022 расклад'!N110</f>
        <v>42.857142857142854</v>
      </c>
      <c r="S111" s="184">
        <f>'биология-11 2023 расклад'!N110</f>
        <v>7.1428571428571432</v>
      </c>
      <c r="T111" s="629">
        <f>'биология-11 2024 расклад'!N111</f>
        <v>20</v>
      </c>
      <c r="U111" s="636">
        <f>'биология-11 2025 расклад'!N111</f>
        <v>16.666666666666668</v>
      </c>
      <c r="V111" s="181">
        <f>'Биология-11 2020 расклад'!O112</f>
        <v>4.0000999999999998</v>
      </c>
      <c r="W111" s="183">
        <f>'Биология-11 2021 расклад'!O112</f>
        <v>0.99960000000000004</v>
      </c>
      <c r="X111" s="183">
        <f>'Биология-11 2022 расклад'!O110</f>
        <v>0</v>
      </c>
      <c r="Y111" s="182">
        <f>'биология-11 2023 расклад'!O110</f>
        <v>4</v>
      </c>
      <c r="Z111" s="525">
        <f>'биология-11 2024 расклад'!O111</f>
        <v>1</v>
      </c>
      <c r="AA111" s="642">
        <f>'биология-11 2025 расклад'!O111</f>
        <v>2</v>
      </c>
      <c r="AB111" s="455">
        <f>'Биология-11 2020 расклад'!P112</f>
        <v>30.77</v>
      </c>
      <c r="AC111" s="350">
        <f>'Биология-11 2021 расклад'!P112</f>
        <v>8.33</v>
      </c>
      <c r="AD111" s="350">
        <f>'Биология-11 2022 расклад'!P110</f>
        <v>0</v>
      </c>
      <c r="AE111" s="350">
        <f>'биология-11 2023 расклад'!P110</f>
        <v>28.571428571428573</v>
      </c>
      <c r="AF111" s="350">
        <f>'биология-11 2024 расклад'!P111</f>
        <v>20</v>
      </c>
      <c r="AG111" s="345">
        <f>'биология-11 2025 расклад'!P111</f>
        <v>16.666666666666668</v>
      </c>
    </row>
    <row r="112" spans="1:33" s="1" customFormat="1" ht="15" customHeight="1" x14ac:dyDescent="0.25">
      <c r="A112" s="215">
        <v>29</v>
      </c>
      <c r="B112" s="49">
        <v>61560</v>
      </c>
      <c r="C112" s="186" t="s">
        <v>192</v>
      </c>
      <c r="D112" s="181" t="s">
        <v>132</v>
      </c>
      <c r="E112" s="183">
        <f>'Биология-11 2021 расклад'!L113</f>
        <v>10</v>
      </c>
      <c r="F112" s="183">
        <f>'Биология-11 2022 расклад'!L111</f>
        <v>10</v>
      </c>
      <c r="G112" s="182">
        <f>'биология-11 2023 расклад'!L111</f>
        <v>8</v>
      </c>
      <c r="H112" s="506">
        <f>'биология-11 2024 расклад'!L112</f>
        <v>4</v>
      </c>
      <c r="I112" s="648">
        <f>'биология-11 2025 расклад'!L112</f>
        <v>11</v>
      </c>
      <c r="J112" s="181"/>
      <c r="K112" s="183">
        <f>'Биология-11 2021 расклад'!M113</f>
        <v>0</v>
      </c>
      <c r="L112" s="183">
        <f>'Биология-11 2022 расклад'!M111</f>
        <v>0</v>
      </c>
      <c r="M112" s="182">
        <f>'биология-11 2023 расклад'!M111</f>
        <v>0</v>
      </c>
      <c r="N112" s="525">
        <f>'биология-11 2024 расклад'!M112</f>
        <v>1</v>
      </c>
      <c r="O112" s="642">
        <f>'биология-11 2025 расклад'!M112</f>
        <v>5</v>
      </c>
      <c r="P112" s="322"/>
      <c r="Q112" s="185">
        <f>'Биология-11 2021 расклад'!N113</f>
        <v>0</v>
      </c>
      <c r="R112" s="185">
        <f>'Биология-11 2022 расклад'!N111</f>
        <v>0</v>
      </c>
      <c r="S112" s="184">
        <f>'биология-11 2023 расклад'!N111</f>
        <v>0</v>
      </c>
      <c r="T112" s="629">
        <f>'биология-11 2024 расклад'!N112</f>
        <v>25</v>
      </c>
      <c r="U112" s="636">
        <f>'биология-11 2025 расклад'!N112</f>
        <v>45.454545454545453</v>
      </c>
      <c r="V112" s="181"/>
      <c r="W112" s="183">
        <f>'Биология-11 2021 расклад'!O113</f>
        <v>5</v>
      </c>
      <c r="X112" s="183">
        <f>'Биология-11 2022 расклад'!O111</f>
        <v>6</v>
      </c>
      <c r="Y112" s="182">
        <f>'биология-11 2023 расклад'!O111</f>
        <v>4</v>
      </c>
      <c r="Z112" s="525">
        <f>'биология-11 2024 расклад'!O112</f>
        <v>3</v>
      </c>
      <c r="AA112" s="642">
        <f>'биология-11 2025 расклад'!O112</f>
        <v>0</v>
      </c>
      <c r="AB112" s="455"/>
      <c r="AC112" s="350">
        <f>'Биология-11 2021 расклад'!P113</f>
        <v>50</v>
      </c>
      <c r="AD112" s="350">
        <f>'Биология-11 2022 расклад'!P111</f>
        <v>60</v>
      </c>
      <c r="AE112" s="350">
        <f>'биология-11 2023 расклад'!P111</f>
        <v>50</v>
      </c>
      <c r="AF112" s="350">
        <f>'биология-11 2024 расклад'!P112</f>
        <v>75</v>
      </c>
      <c r="AG112" s="345">
        <f>'биология-11 2025 расклад'!P112</f>
        <v>0</v>
      </c>
    </row>
    <row r="113" spans="1:33" s="201" customFormat="1" ht="15" customHeight="1" x14ac:dyDescent="0.25">
      <c r="A113" s="215">
        <v>30</v>
      </c>
      <c r="B113" s="237">
        <v>61570</v>
      </c>
      <c r="C113" s="186" t="s">
        <v>193</v>
      </c>
      <c r="D113" s="188" t="s">
        <v>132</v>
      </c>
      <c r="E113" s="190" t="s">
        <v>132</v>
      </c>
      <c r="F113" s="190">
        <f>'Биология-11 2022 расклад'!L112</f>
        <v>12</v>
      </c>
      <c r="G113" s="189">
        <f>'биология-11 2023 расклад'!L112</f>
        <v>13</v>
      </c>
      <c r="H113" s="500">
        <f>'биология-11 2024 расклад'!L113</f>
        <v>10</v>
      </c>
      <c r="I113" s="649">
        <f>'биология-11 2025 расклад'!L113</f>
        <v>16</v>
      </c>
      <c r="J113" s="188"/>
      <c r="K113" s="190"/>
      <c r="L113" s="190">
        <f>'Биология-11 2022 расклад'!M112</f>
        <v>0</v>
      </c>
      <c r="M113" s="189">
        <f>'биология-11 2023 расклад'!M112</f>
        <v>1</v>
      </c>
      <c r="N113" s="525">
        <f>'биология-11 2024 расклад'!M113</f>
        <v>1</v>
      </c>
      <c r="O113" s="643">
        <f>'биология-11 2025 расклад'!M113</f>
        <v>0</v>
      </c>
      <c r="P113" s="323"/>
      <c r="Q113" s="192"/>
      <c r="R113" s="192">
        <f>'Биология-11 2022 расклад'!N112</f>
        <v>0</v>
      </c>
      <c r="S113" s="191">
        <f>'биология-11 2023 расклад'!N112</f>
        <v>7.6923076923076925</v>
      </c>
      <c r="T113" s="629">
        <f>'биология-11 2024 расклад'!N113</f>
        <v>10</v>
      </c>
      <c r="U113" s="637">
        <f>'биология-11 2025 расклад'!N113</f>
        <v>0</v>
      </c>
      <c r="V113" s="188"/>
      <c r="W113" s="190"/>
      <c r="X113" s="190">
        <f>'Биология-11 2022 расклад'!O112</f>
        <v>5</v>
      </c>
      <c r="Y113" s="189">
        <f>'биология-11 2023 расклад'!O112</f>
        <v>6</v>
      </c>
      <c r="Z113" s="524">
        <f>'биология-11 2024 расклад'!O113</f>
        <v>4</v>
      </c>
      <c r="AA113" s="643">
        <f>'биология-11 2025 расклад'!O113</f>
        <v>8</v>
      </c>
      <c r="AB113" s="456"/>
      <c r="AC113" s="351"/>
      <c r="AD113" s="351">
        <f>'Биология-11 2022 расклад'!P112</f>
        <v>41.666666666666664</v>
      </c>
      <c r="AE113" s="351">
        <f>'биология-11 2023 расклад'!P112</f>
        <v>46.153846153846153</v>
      </c>
      <c r="AF113" s="351">
        <f>'биология-11 2024 расклад'!P113</f>
        <v>40</v>
      </c>
      <c r="AG113" s="345">
        <f>'биология-11 2025 расклад'!P113</f>
        <v>50</v>
      </c>
    </row>
    <row r="114" spans="1:33" s="1" customFormat="1" ht="15" customHeight="1" thickBot="1" x14ac:dyDescent="0.3">
      <c r="A114" s="215">
        <v>31</v>
      </c>
      <c r="B114" s="49">
        <v>61600</v>
      </c>
      <c r="C114" s="186" t="s">
        <v>210</v>
      </c>
      <c r="D114" s="188"/>
      <c r="E114" s="190"/>
      <c r="F114" s="190"/>
      <c r="G114" s="189"/>
      <c r="H114" s="500"/>
      <c r="I114" s="649"/>
      <c r="J114" s="188"/>
      <c r="K114" s="190"/>
      <c r="L114" s="190"/>
      <c r="M114" s="189"/>
      <c r="N114" s="525"/>
      <c r="O114" s="643"/>
      <c r="P114" s="323"/>
      <c r="Q114" s="192"/>
      <c r="R114" s="192"/>
      <c r="S114" s="191"/>
      <c r="T114" s="629"/>
      <c r="U114" s="637"/>
      <c r="V114" s="188"/>
      <c r="W114" s="190"/>
      <c r="X114" s="190"/>
      <c r="Y114" s="189"/>
      <c r="Z114" s="524"/>
      <c r="AA114" s="643"/>
      <c r="AB114" s="457"/>
      <c r="AC114" s="352"/>
      <c r="AD114" s="352"/>
      <c r="AE114" s="352"/>
      <c r="AF114" s="352"/>
      <c r="AG114" s="346"/>
    </row>
    <row r="115" spans="1:33" s="1" customFormat="1" ht="15" customHeight="1" thickBot="1" x14ac:dyDescent="0.3">
      <c r="A115" s="40"/>
      <c r="B115" s="55"/>
      <c r="C115" s="193" t="s">
        <v>107</v>
      </c>
      <c r="D115" s="335">
        <f>'Биология-11 2020 расклад'!L115</f>
        <v>91</v>
      </c>
      <c r="E115" s="337">
        <f>'Биология-11 2021 расклад'!L115</f>
        <v>84</v>
      </c>
      <c r="F115" s="337">
        <f>'Биология-11 2022 расклад'!L113</f>
        <v>99</v>
      </c>
      <c r="G115" s="336">
        <f>'биология-11 2023 расклад'!L113</f>
        <v>113</v>
      </c>
      <c r="H115" s="504">
        <f>'биология-11 2024 расклад'!L114</f>
        <v>78</v>
      </c>
      <c r="I115" s="647">
        <f>'биология-11 2025 расклад'!L115</f>
        <v>94</v>
      </c>
      <c r="J115" s="335">
        <f>'Биология-11 2020 расклад'!M115</f>
        <v>0</v>
      </c>
      <c r="K115" s="337">
        <f>'Биология-11 2021 расклад'!M115</f>
        <v>14.9991</v>
      </c>
      <c r="L115" s="337">
        <f>'Биология-11 2022 расклад'!M113</f>
        <v>15</v>
      </c>
      <c r="M115" s="336">
        <f>'биология-11 2023 расклад'!M113</f>
        <v>17</v>
      </c>
      <c r="N115" s="508">
        <f>'биология-11 2024 расклад'!M114</f>
        <v>28</v>
      </c>
      <c r="O115" s="641">
        <f>'биология-11 2025 расклад'!M115</f>
        <v>19</v>
      </c>
      <c r="P115" s="326">
        <f>'Биология-11 2020 расклад'!N115</f>
        <v>0</v>
      </c>
      <c r="Q115" s="328">
        <f>'Биология-11 2021 расклад'!N115</f>
        <v>12.633750000000001</v>
      </c>
      <c r="R115" s="328">
        <f>'Биология-11 2022 расклад'!N113</f>
        <v>12.836461783830204</v>
      </c>
      <c r="S115" s="327">
        <f>'биология-11 2023 расклад'!N113</f>
        <v>15.044247787610619</v>
      </c>
      <c r="T115" s="628">
        <f>'биология-11 2024 расклад'!N114</f>
        <v>35.897435897435898</v>
      </c>
      <c r="U115" s="635">
        <f>'биология-11 2025 расклад'!N115</f>
        <v>20.212765957446809</v>
      </c>
      <c r="V115" s="335">
        <f>'Биология-11 2020 расклад'!O115</f>
        <v>4.0005999999999995</v>
      </c>
      <c r="W115" s="337">
        <f>'Биология-11 2021 расклад'!O115</f>
        <v>11</v>
      </c>
      <c r="X115" s="337">
        <f>'Биология-11 2022 расклад'!O113</f>
        <v>26</v>
      </c>
      <c r="Y115" s="336">
        <f>'биология-11 2023 расклад'!O113</f>
        <v>24</v>
      </c>
      <c r="Z115" s="652">
        <f>'биология-11 2024 расклад'!O114</f>
        <v>6</v>
      </c>
      <c r="AA115" s="654">
        <f>'биология-11 2025 расклад'!O115</f>
        <v>17</v>
      </c>
      <c r="AB115" s="453">
        <f>'Биология-11 2020 расклад'!P115</f>
        <v>5.26</v>
      </c>
      <c r="AC115" s="348">
        <f>'Биология-11 2021 расклад'!P115</f>
        <v>19.1875</v>
      </c>
      <c r="AD115" s="348">
        <f>'Биология-11 2022 расклад'!P113</f>
        <v>27.763006973533287</v>
      </c>
      <c r="AE115" s="348">
        <f>'биология-11 2023 расклад'!P113</f>
        <v>21.238938053097346</v>
      </c>
      <c r="AF115" s="348">
        <f>'биология-11 2024 расклад'!P114</f>
        <v>7.6923076923076925</v>
      </c>
      <c r="AG115" s="338">
        <f>'биология-11 2025 расклад'!P115</f>
        <v>18.085106382978722</v>
      </c>
    </row>
    <row r="116" spans="1:33" s="1" customFormat="1" ht="15" customHeight="1" x14ac:dyDescent="0.25">
      <c r="A116" s="10">
        <v>1</v>
      </c>
      <c r="B116" s="48">
        <v>70020</v>
      </c>
      <c r="C116" s="174" t="s">
        <v>90</v>
      </c>
      <c r="D116" s="175">
        <f>'Биология-11 2020 расклад'!L116</f>
        <v>12</v>
      </c>
      <c r="E116" s="177">
        <f>'Биология-11 2021 расклад'!L116</f>
        <v>13</v>
      </c>
      <c r="F116" s="177">
        <f>'Биология-11 2022 расклад'!L114</f>
        <v>13</v>
      </c>
      <c r="G116" s="176">
        <f>'биология-11 2023 расклад'!L114</f>
        <v>10</v>
      </c>
      <c r="H116" s="503">
        <f>'биология-11 2024 расклад'!L115</f>
        <v>13</v>
      </c>
      <c r="I116" s="650">
        <f>'биология-11 2025 расклад'!L116</f>
        <v>7</v>
      </c>
      <c r="J116" s="175"/>
      <c r="K116" s="177">
        <f>'Биология-11 2021 расклад'!M116</f>
        <v>2.9991000000000003</v>
      </c>
      <c r="L116" s="177">
        <f>'Биология-11 2022 расклад'!M114</f>
        <v>2</v>
      </c>
      <c r="M116" s="176">
        <f>'биология-11 2023 расклад'!M114</f>
        <v>4</v>
      </c>
      <c r="N116" s="505">
        <f>'биология-11 2024 расклад'!M115</f>
        <v>3</v>
      </c>
      <c r="O116" s="644">
        <f>'биология-11 2025 расклад'!M116</f>
        <v>1</v>
      </c>
      <c r="P116" s="324"/>
      <c r="Q116" s="179">
        <f>'Биология-11 2021 расклад'!N116</f>
        <v>23.07</v>
      </c>
      <c r="R116" s="179">
        <f>'Биология-11 2022 расклад'!N114</f>
        <v>15.384615384615385</v>
      </c>
      <c r="S116" s="178">
        <f>'биология-11 2023 расклад'!N114</f>
        <v>40</v>
      </c>
      <c r="T116" s="631">
        <f>'биология-11 2024 расклад'!N115</f>
        <v>23.076923076923077</v>
      </c>
      <c r="U116" s="638">
        <f>'биология-11 2025 расклад'!N116</f>
        <v>14.285714285714286</v>
      </c>
      <c r="V116" s="175">
        <f>'Биология-11 2020 расклад'!O116</f>
        <v>0</v>
      </c>
      <c r="W116" s="177">
        <f>'Биология-11 2021 расклад'!O116</f>
        <v>0</v>
      </c>
      <c r="X116" s="177">
        <f>'Биология-11 2022 расклад'!O114</f>
        <v>1</v>
      </c>
      <c r="Y116" s="176">
        <f>'биология-11 2023 расклад'!O114</f>
        <v>0</v>
      </c>
      <c r="Z116" s="505">
        <f>'биология-11 2024 расклад'!O115</f>
        <v>0</v>
      </c>
      <c r="AA116" s="644">
        <f>'биология-11 2025 расклад'!O116</f>
        <v>0</v>
      </c>
      <c r="AB116" s="664">
        <f>'Биология-11 2020 расклад'!P116</f>
        <v>0</v>
      </c>
      <c r="AC116" s="665">
        <f>'Биология-11 2021 расклад'!P116</f>
        <v>0</v>
      </c>
      <c r="AD116" s="665">
        <f>'Биология-11 2022 расклад'!P114</f>
        <v>7.6923076923076925</v>
      </c>
      <c r="AE116" s="665">
        <f>'биология-11 2023 расклад'!P114</f>
        <v>0</v>
      </c>
      <c r="AF116" s="665">
        <f>'биология-11 2024 расклад'!P115</f>
        <v>0</v>
      </c>
      <c r="AG116" s="666">
        <f>'биология-11 2025 расклад'!P116</f>
        <v>0</v>
      </c>
    </row>
    <row r="117" spans="1:33" s="1" customFormat="1" ht="15" customHeight="1" x14ac:dyDescent="0.25">
      <c r="A117" s="16">
        <v>2</v>
      </c>
      <c r="B117" s="47">
        <v>70110</v>
      </c>
      <c r="C117" s="180" t="s">
        <v>194</v>
      </c>
      <c r="D117" s="181">
        <f>'Биология-11 2020 расклад'!L117</f>
        <v>11</v>
      </c>
      <c r="E117" s="183">
        <f>'Биология-11 2021 расклад'!L117</f>
        <v>8</v>
      </c>
      <c r="F117" s="183">
        <f>'Биология-11 2022 расклад'!L115</f>
        <v>12</v>
      </c>
      <c r="G117" s="182">
        <f>'биология-11 2023 расклад'!L115</f>
        <v>15</v>
      </c>
      <c r="H117" s="506">
        <f>'биология-11 2024 расклад'!L116</f>
        <v>8</v>
      </c>
      <c r="I117" s="648">
        <f>'биология-11 2025 расклад'!L117</f>
        <v>10</v>
      </c>
      <c r="J117" s="181"/>
      <c r="K117" s="183">
        <f>'Биология-11 2021 расклад'!M117</f>
        <v>1</v>
      </c>
      <c r="L117" s="183">
        <f>'Биология-11 2022 расклад'!M115</f>
        <v>2</v>
      </c>
      <c r="M117" s="182">
        <f>'биология-11 2023 расклад'!M115</f>
        <v>5</v>
      </c>
      <c r="N117" s="525">
        <f>'биология-11 2024 расклад'!M116</f>
        <v>1</v>
      </c>
      <c r="O117" s="642">
        <f>'биология-11 2025 расклад'!M117</f>
        <v>2</v>
      </c>
      <c r="P117" s="322"/>
      <c r="Q117" s="185">
        <f>'Биология-11 2021 расклад'!N117</f>
        <v>12.5</v>
      </c>
      <c r="R117" s="185">
        <f>'Биология-11 2022 расклад'!N115</f>
        <v>16.666666666666668</v>
      </c>
      <c r="S117" s="184">
        <f>'биология-11 2023 расклад'!N115</f>
        <v>33.333333333333336</v>
      </c>
      <c r="T117" s="629">
        <f>'биология-11 2024 расклад'!N116</f>
        <v>12.5</v>
      </c>
      <c r="U117" s="636">
        <f>'биология-11 2025 расклад'!N117</f>
        <v>20</v>
      </c>
      <c r="V117" s="181">
        <f>'Биология-11 2020 расклад'!O117</f>
        <v>1.9997999999999998</v>
      </c>
      <c r="W117" s="183">
        <f>'Биология-11 2021 расклад'!O117</f>
        <v>1</v>
      </c>
      <c r="X117" s="183">
        <f>'Биология-11 2022 расклад'!O115</f>
        <v>1</v>
      </c>
      <c r="Y117" s="182">
        <f>'биология-11 2023 расклад'!O115</f>
        <v>1</v>
      </c>
      <c r="Z117" s="525">
        <f>'биология-11 2024 расклад'!O116</f>
        <v>0</v>
      </c>
      <c r="AA117" s="642">
        <f>'биология-11 2025 расклад'!O117</f>
        <v>1</v>
      </c>
      <c r="AB117" s="455">
        <f>'Биология-11 2020 расклад'!P117</f>
        <v>18.18</v>
      </c>
      <c r="AC117" s="350">
        <f>'Биология-11 2021 расклад'!P117</f>
        <v>12.5</v>
      </c>
      <c r="AD117" s="350">
        <f>'Биология-11 2022 расклад'!P115</f>
        <v>8.3333333333333339</v>
      </c>
      <c r="AE117" s="350">
        <f>'биология-11 2023 расклад'!P115</f>
        <v>6.666666666666667</v>
      </c>
      <c r="AF117" s="350">
        <f>'биология-11 2024 расклад'!P116</f>
        <v>0</v>
      </c>
      <c r="AG117" s="345">
        <f>'биология-11 2025 расклад'!P117</f>
        <v>10</v>
      </c>
    </row>
    <row r="118" spans="1:33" s="1" customFormat="1" ht="15" customHeight="1" x14ac:dyDescent="0.25">
      <c r="A118" s="11">
        <v>3</v>
      </c>
      <c r="B118" s="47">
        <v>70021</v>
      </c>
      <c r="C118" s="180" t="s">
        <v>91</v>
      </c>
      <c r="D118" s="181">
        <f>'Биология-11 2020 расклад'!L118</f>
        <v>15</v>
      </c>
      <c r="E118" s="183">
        <f>'Биология-11 2021 расклад'!L118</f>
        <v>12</v>
      </c>
      <c r="F118" s="183">
        <f>'Биология-11 2022 расклад'!L116</f>
        <v>19</v>
      </c>
      <c r="G118" s="182">
        <f>'биология-11 2023 расклад'!L116</f>
        <v>17</v>
      </c>
      <c r="H118" s="506">
        <f>'биология-11 2024 расклад'!L117</f>
        <v>18</v>
      </c>
      <c r="I118" s="648">
        <f>'биология-11 2025 расклад'!L118</f>
        <v>12</v>
      </c>
      <c r="J118" s="181"/>
      <c r="K118" s="183">
        <f>'Биология-11 2021 расклад'!M118</f>
        <v>3</v>
      </c>
      <c r="L118" s="183">
        <f>'Биология-11 2022 расклад'!M116</f>
        <v>4</v>
      </c>
      <c r="M118" s="182">
        <f>'биология-11 2023 расклад'!M116</f>
        <v>4</v>
      </c>
      <c r="N118" s="525">
        <f>'биология-11 2024 расклад'!M117</f>
        <v>8</v>
      </c>
      <c r="O118" s="642">
        <f>'биология-11 2025 расклад'!M118</f>
        <v>1</v>
      </c>
      <c r="P118" s="322"/>
      <c r="Q118" s="185">
        <f>'Биология-11 2021 расклад'!N118</f>
        <v>25</v>
      </c>
      <c r="R118" s="185">
        <f>'Биология-11 2022 расклад'!N116</f>
        <v>21.05263157894737</v>
      </c>
      <c r="S118" s="184">
        <f>'биология-11 2023 расклад'!N116</f>
        <v>23.529411764705884</v>
      </c>
      <c r="T118" s="629">
        <f>'биология-11 2024 расклад'!N117</f>
        <v>44.444444444444443</v>
      </c>
      <c r="U118" s="636">
        <f>'биология-11 2025 расклад'!N118</f>
        <v>8.3333333333333339</v>
      </c>
      <c r="V118" s="181">
        <f>'Биология-11 2020 расклад'!O118</f>
        <v>0</v>
      </c>
      <c r="W118" s="183">
        <f>'Биология-11 2021 расклад'!O118</f>
        <v>0</v>
      </c>
      <c r="X118" s="183">
        <f>'Биология-11 2022 расклад'!O116</f>
        <v>3</v>
      </c>
      <c r="Y118" s="182">
        <f>'биология-11 2023 расклад'!O116</f>
        <v>0</v>
      </c>
      <c r="Z118" s="525">
        <f>'биология-11 2024 расклад'!O117</f>
        <v>0</v>
      </c>
      <c r="AA118" s="642">
        <f>'биология-11 2025 расклад'!O118</f>
        <v>0</v>
      </c>
      <c r="AB118" s="455">
        <f>'Биология-11 2020 расклад'!P118</f>
        <v>0</v>
      </c>
      <c r="AC118" s="350">
        <f>'Биология-11 2021 расклад'!P118</f>
        <v>0</v>
      </c>
      <c r="AD118" s="350">
        <f>'Биология-11 2022 расклад'!P116</f>
        <v>15.789473684210526</v>
      </c>
      <c r="AE118" s="350">
        <f>'биология-11 2023 расклад'!P116</f>
        <v>0</v>
      </c>
      <c r="AF118" s="350">
        <f>'биология-11 2024 расклад'!P117</f>
        <v>0</v>
      </c>
      <c r="AG118" s="345">
        <f>'биология-11 2025 расклад'!P118</f>
        <v>0</v>
      </c>
    </row>
    <row r="119" spans="1:33" s="1" customFormat="1" ht="15" customHeight="1" x14ac:dyDescent="0.25">
      <c r="A119" s="11">
        <v>4</v>
      </c>
      <c r="B119" s="47">
        <v>70040</v>
      </c>
      <c r="C119" s="180" t="s">
        <v>92</v>
      </c>
      <c r="D119" s="181">
        <f>'Биология-11 2020 расклад'!L119</f>
        <v>2</v>
      </c>
      <c r="E119" s="183">
        <f>'Биология-11 2021 расклад'!L119</f>
        <v>3</v>
      </c>
      <c r="F119" s="183">
        <f>'Биология-11 2022 расклад'!L117</f>
        <v>5</v>
      </c>
      <c r="G119" s="182"/>
      <c r="H119" s="506">
        <f>'биология-11 2024 расклад'!L118</f>
        <v>4</v>
      </c>
      <c r="I119" s="648">
        <f>'биология-11 2025 расклад'!L119</f>
        <v>2</v>
      </c>
      <c r="J119" s="181"/>
      <c r="K119" s="183">
        <f>'Биология-11 2021 расклад'!M119</f>
        <v>0</v>
      </c>
      <c r="L119" s="183">
        <f>'Биология-11 2022 расклад'!M117</f>
        <v>0</v>
      </c>
      <c r="M119" s="182"/>
      <c r="N119" s="525">
        <f>'биология-11 2024 расклад'!M118</f>
        <v>2</v>
      </c>
      <c r="O119" s="642">
        <f>'биология-11 2025 расклад'!M119</f>
        <v>1</v>
      </c>
      <c r="P119" s="322"/>
      <c r="Q119" s="185">
        <f>'Биология-11 2021 расклад'!N119</f>
        <v>0</v>
      </c>
      <c r="R119" s="185">
        <f>'Биология-11 2022 расклад'!N117</f>
        <v>0</v>
      </c>
      <c r="S119" s="184"/>
      <c r="T119" s="629">
        <f>'биология-11 2024 расклад'!N118</f>
        <v>50</v>
      </c>
      <c r="U119" s="636">
        <f>'биология-11 2025 расклад'!N119</f>
        <v>50</v>
      </c>
      <c r="V119" s="181">
        <f>'Биология-11 2020 расклад'!O119</f>
        <v>0</v>
      </c>
      <c r="W119" s="183">
        <f>'Биология-11 2021 расклад'!O119</f>
        <v>2.0000999999999998</v>
      </c>
      <c r="X119" s="183">
        <f>'Биология-11 2022 расклад'!O117</f>
        <v>0</v>
      </c>
      <c r="Y119" s="182"/>
      <c r="Z119" s="525">
        <f>'биология-11 2024 расклад'!O118</f>
        <v>0</v>
      </c>
      <c r="AA119" s="642">
        <f>'биология-11 2025 расклад'!O119</f>
        <v>0</v>
      </c>
      <c r="AB119" s="455">
        <f>'Биология-11 2020 расклад'!P119</f>
        <v>0</v>
      </c>
      <c r="AC119" s="350">
        <f>'Биология-11 2021 расклад'!P119</f>
        <v>66.67</v>
      </c>
      <c r="AD119" s="350">
        <f>'Биология-11 2022 расклад'!P117</f>
        <v>0</v>
      </c>
      <c r="AE119" s="350"/>
      <c r="AF119" s="350">
        <f>'биология-11 2024 расклад'!P118</f>
        <v>0</v>
      </c>
      <c r="AG119" s="345">
        <f>'биология-11 2025 расклад'!P119</f>
        <v>0</v>
      </c>
    </row>
    <row r="120" spans="1:33" s="1" customFormat="1" ht="15" customHeight="1" x14ac:dyDescent="0.25">
      <c r="A120" s="11">
        <v>5</v>
      </c>
      <c r="B120" s="47">
        <v>70100</v>
      </c>
      <c r="C120" s="180" t="s">
        <v>203</v>
      </c>
      <c r="D120" s="181">
        <f>'Биология-11 2020 расклад'!L120</f>
        <v>21</v>
      </c>
      <c r="E120" s="183">
        <f>'Биология-11 2021 расклад'!L120</f>
        <v>8</v>
      </c>
      <c r="F120" s="183">
        <f>'Биология-11 2022 расклад'!L118</f>
        <v>9</v>
      </c>
      <c r="G120" s="182">
        <f>'биология-11 2023 расклад'!L118</f>
        <v>16</v>
      </c>
      <c r="H120" s="506">
        <f>'биология-11 2024 расклад'!L119</f>
        <v>4</v>
      </c>
      <c r="I120" s="648">
        <f>'биология-11 2025 расклад'!L120</f>
        <v>17</v>
      </c>
      <c r="J120" s="181"/>
      <c r="K120" s="183">
        <f>'Биология-11 2021 расклад'!M120</f>
        <v>1</v>
      </c>
      <c r="L120" s="183">
        <f>'Биология-11 2022 расклад'!M118</f>
        <v>2.9999999999999996</v>
      </c>
      <c r="M120" s="182">
        <f>'биология-11 2023 расклад'!M118</f>
        <v>1</v>
      </c>
      <c r="N120" s="525">
        <f>'биология-11 2024 расклад'!M119</f>
        <v>4</v>
      </c>
      <c r="O120" s="642">
        <f>'биология-11 2025 расклад'!M120</f>
        <v>8</v>
      </c>
      <c r="P120" s="322"/>
      <c r="Q120" s="185">
        <f>'Биология-11 2021 расклад'!N120</f>
        <v>12.5</v>
      </c>
      <c r="R120" s="185">
        <f>'Биология-11 2022 расклад'!N118</f>
        <v>33.333333333333329</v>
      </c>
      <c r="S120" s="184">
        <f>'биология-11 2023 расклад'!N118</f>
        <v>6.25</v>
      </c>
      <c r="T120" s="629">
        <f>'биология-11 2024 расклад'!N119</f>
        <v>100</v>
      </c>
      <c r="U120" s="636">
        <f>'биология-11 2025 расклад'!N120</f>
        <v>47.058823529411768</v>
      </c>
      <c r="V120" s="181">
        <f>'Биология-11 2020 расклад'!O120</f>
        <v>0</v>
      </c>
      <c r="W120" s="183">
        <f>'Биология-11 2021 расклад'!O120</f>
        <v>0</v>
      </c>
      <c r="X120" s="183">
        <f>'Биология-11 2022 расклад'!O118</f>
        <v>0</v>
      </c>
      <c r="Y120" s="182">
        <f>'биология-11 2023 расклад'!O118</f>
        <v>5</v>
      </c>
      <c r="Z120" s="525">
        <f>'биология-11 2024 расклад'!O119</f>
        <v>0</v>
      </c>
      <c r="AA120" s="642">
        <f>'биология-11 2025 расклад'!O120</f>
        <v>2</v>
      </c>
      <c r="AB120" s="455">
        <f>'Биология-11 2020 расклад'!P120</f>
        <v>0</v>
      </c>
      <c r="AC120" s="350">
        <f>'Биология-11 2021 расклад'!P120</f>
        <v>0</v>
      </c>
      <c r="AD120" s="350">
        <f>'Биология-11 2022 расклад'!P118</f>
        <v>0</v>
      </c>
      <c r="AE120" s="350">
        <f>'биология-11 2023 расклад'!P118</f>
        <v>31.25</v>
      </c>
      <c r="AF120" s="350">
        <f>'биология-11 2024 расклад'!P119</f>
        <v>0</v>
      </c>
      <c r="AG120" s="345">
        <f>'биология-11 2025 расклад'!P120</f>
        <v>11.764705882352942</v>
      </c>
    </row>
    <row r="121" spans="1:33" s="1" customFormat="1" ht="15" customHeight="1" x14ac:dyDescent="0.25">
      <c r="A121" s="11">
        <v>6</v>
      </c>
      <c r="B121" s="47">
        <v>70270</v>
      </c>
      <c r="C121" s="180" t="s">
        <v>94</v>
      </c>
      <c r="D121" s="181">
        <f>'Биология-11 2020 расклад'!L121</f>
        <v>7</v>
      </c>
      <c r="E121" s="183">
        <f>'Биология-11 2021 расклад'!L121</f>
        <v>3</v>
      </c>
      <c r="F121" s="183">
        <f>'Биология-11 2022 расклад'!L119</f>
        <v>7</v>
      </c>
      <c r="G121" s="182">
        <f>'биология-11 2023 расклад'!L119</f>
        <v>6</v>
      </c>
      <c r="H121" s="506">
        <f>'биология-11 2024 расклад'!L120</f>
        <v>1</v>
      </c>
      <c r="I121" s="648">
        <f>'биология-11 2025 расклад'!L121</f>
        <v>9</v>
      </c>
      <c r="J121" s="181"/>
      <c r="K121" s="183">
        <f>'Биология-11 2021 расклад'!M121</f>
        <v>0</v>
      </c>
      <c r="L121" s="183">
        <f>'Биология-11 2022 расклад'!M119</f>
        <v>0</v>
      </c>
      <c r="M121" s="182">
        <f>'биология-11 2023 расклад'!M119</f>
        <v>0</v>
      </c>
      <c r="N121" s="525">
        <f>'биология-11 2024 расклад'!M120</f>
        <v>0</v>
      </c>
      <c r="O121" s="642">
        <f>'биология-11 2025 расклад'!M121</f>
        <v>1</v>
      </c>
      <c r="P121" s="322"/>
      <c r="Q121" s="185">
        <f>'Биология-11 2021 расклад'!N121</f>
        <v>0</v>
      </c>
      <c r="R121" s="185">
        <f>'Биология-11 2022 расклад'!N119</f>
        <v>0</v>
      </c>
      <c r="S121" s="184">
        <f>'биология-11 2023 расклад'!N119</f>
        <v>0</v>
      </c>
      <c r="T121" s="629">
        <f>'биология-11 2024 расклад'!N120</f>
        <v>0</v>
      </c>
      <c r="U121" s="636">
        <f>'биология-11 2025 расклад'!N121</f>
        <v>11.111111111111111</v>
      </c>
      <c r="V121" s="181">
        <f>'Биология-11 2020 расклад'!O121</f>
        <v>1.0003</v>
      </c>
      <c r="W121" s="183">
        <f>'Биология-11 2021 расклад'!O121</f>
        <v>0.9998999999999999</v>
      </c>
      <c r="X121" s="183">
        <f>'Биология-11 2022 расклад'!O119</f>
        <v>4</v>
      </c>
      <c r="Y121" s="182">
        <f>'биология-11 2023 расклад'!O119</f>
        <v>2</v>
      </c>
      <c r="Z121" s="525">
        <f>'биология-11 2024 расклад'!O120</f>
        <v>0</v>
      </c>
      <c r="AA121" s="642">
        <f>'биология-11 2025 расклад'!O121</f>
        <v>4</v>
      </c>
      <c r="AB121" s="455">
        <f>'Биология-11 2020 расклад'!P121</f>
        <v>14.29</v>
      </c>
      <c r="AC121" s="350">
        <f>'Биология-11 2021 расклад'!P121</f>
        <v>33.33</v>
      </c>
      <c r="AD121" s="350">
        <f>'Биология-11 2022 расклад'!P119</f>
        <v>57.142857142857146</v>
      </c>
      <c r="AE121" s="350">
        <f>'биология-11 2023 расклад'!P119</f>
        <v>33.333333333333336</v>
      </c>
      <c r="AF121" s="350">
        <f>'биология-11 2024 расклад'!P120</f>
        <v>0</v>
      </c>
      <c r="AG121" s="345">
        <f>'биология-11 2025 расклад'!P121</f>
        <v>44.444444444444443</v>
      </c>
    </row>
    <row r="122" spans="1:33" s="1" customFormat="1" ht="15" customHeight="1" x14ac:dyDescent="0.25">
      <c r="A122" s="11">
        <v>7</v>
      </c>
      <c r="B122" s="47">
        <v>70510</v>
      </c>
      <c r="C122" s="180" t="s">
        <v>95</v>
      </c>
      <c r="D122" s="181" t="s">
        <v>132</v>
      </c>
      <c r="E122" s="183" t="s">
        <v>132</v>
      </c>
      <c r="F122" s="183">
        <f>'Биология-11 2022 расклад'!L120</f>
        <v>2</v>
      </c>
      <c r="G122" s="182"/>
      <c r="H122" s="506">
        <f>'биология-11 2024 расклад'!L121</f>
        <v>24</v>
      </c>
      <c r="I122" s="648"/>
      <c r="J122" s="181"/>
      <c r="K122" s="183"/>
      <c r="L122" s="183">
        <f>'Биология-11 2022 расклад'!M120</f>
        <v>0</v>
      </c>
      <c r="M122" s="182"/>
      <c r="N122" s="525">
        <f>'биология-11 2024 расклад'!M121</f>
        <v>9</v>
      </c>
      <c r="O122" s="642"/>
      <c r="P122" s="322"/>
      <c r="Q122" s="185"/>
      <c r="R122" s="185">
        <f>'Биология-11 2022 расклад'!N120</f>
        <v>0</v>
      </c>
      <c r="S122" s="184"/>
      <c r="T122" s="629">
        <f>'биология-11 2024 расклад'!N121</f>
        <v>37.5</v>
      </c>
      <c r="U122" s="636"/>
      <c r="V122" s="181"/>
      <c r="W122" s="183"/>
      <c r="X122" s="183">
        <f>'Биология-11 2022 расклад'!O120</f>
        <v>1</v>
      </c>
      <c r="Y122" s="182"/>
      <c r="Z122" s="525">
        <f>'биология-11 2024 расклад'!O121</f>
        <v>3</v>
      </c>
      <c r="AA122" s="642"/>
      <c r="AB122" s="455"/>
      <c r="AC122" s="350"/>
      <c r="AD122" s="350">
        <f>'Биология-11 2022 расклад'!P120</f>
        <v>50</v>
      </c>
      <c r="AE122" s="350"/>
      <c r="AF122" s="350">
        <f>'биология-11 2024 расклад'!P121</f>
        <v>12.5</v>
      </c>
      <c r="AG122" s="345"/>
    </row>
    <row r="123" spans="1:33" s="1" customFormat="1" ht="15" customHeight="1" x14ac:dyDescent="0.25">
      <c r="A123" s="15">
        <v>8</v>
      </c>
      <c r="B123" s="49">
        <v>10880</v>
      </c>
      <c r="C123" s="186" t="s">
        <v>120</v>
      </c>
      <c r="D123" s="181">
        <f>'Биология-11 2020 расклад'!L123</f>
        <v>23</v>
      </c>
      <c r="E123" s="183">
        <f>'Биология-11 2021 расклад'!L123</f>
        <v>25</v>
      </c>
      <c r="F123" s="183">
        <f>'Биология-11 2022 расклад'!L121</f>
        <v>22</v>
      </c>
      <c r="G123" s="182">
        <f>'биология-11 2023 расклад'!L121</f>
        <v>43</v>
      </c>
      <c r="H123" s="506">
        <f>'биология-11 2024 расклад'!L122</f>
        <v>6</v>
      </c>
      <c r="I123" s="648">
        <f>'биология-11 2025 расклад'!L123</f>
        <v>34</v>
      </c>
      <c r="J123" s="181"/>
      <c r="K123" s="183">
        <f>'Биология-11 2021 расклад'!M123</f>
        <v>7</v>
      </c>
      <c r="L123" s="183">
        <f>'Биология-11 2022 расклад'!M121</f>
        <v>2.0000000000000004</v>
      </c>
      <c r="M123" s="182">
        <f>'биология-11 2023 расклад'!M121</f>
        <v>3</v>
      </c>
      <c r="N123" s="525">
        <f>'биология-11 2024 расклад'!M122</f>
        <v>1</v>
      </c>
      <c r="O123" s="642">
        <f>'биология-11 2025 расклад'!M123</f>
        <v>5</v>
      </c>
      <c r="P123" s="322"/>
      <c r="Q123" s="185">
        <f>'Биология-11 2021 расклад'!N123</f>
        <v>28</v>
      </c>
      <c r="R123" s="185">
        <f>'Биология-11 2022 расклад'!N121</f>
        <v>9.0909090909090917</v>
      </c>
      <c r="S123" s="184">
        <f>'биология-11 2023 расклад'!N121</f>
        <v>6.9767441860465116</v>
      </c>
      <c r="T123" s="629">
        <f>'биология-11 2024 расклад'!N122</f>
        <v>16.666666666666668</v>
      </c>
      <c r="U123" s="636">
        <f>'биология-11 2025 расклад'!N123</f>
        <v>14.705882352941176</v>
      </c>
      <c r="V123" s="181">
        <f>'Биология-11 2020 расклад'!O123</f>
        <v>1.0004999999999999</v>
      </c>
      <c r="W123" s="183">
        <f>'Биология-11 2021 расклад'!O123</f>
        <v>4</v>
      </c>
      <c r="X123" s="183">
        <f>'Биология-11 2022 расклад'!O121</f>
        <v>9</v>
      </c>
      <c r="Y123" s="182">
        <f>'биология-11 2023 расклад'!O121</f>
        <v>12</v>
      </c>
      <c r="Z123" s="525">
        <f>'биология-11 2024 расклад'!O122</f>
        <v>3</v>
      </c>
      <c r="AA123" s="642">
        <f>'биология-11 2025 расклад'!O123</f>
        <v>9</v>
      </c>
      <c r="AB123" s="455">
        <f>'Биология-11 2020 расклад'!P123</f>
        <v>4.3499999999999996</v>
      </c>
      <c r="AC123" s="350">
        <f>'Биология-11 2021 расклад'!P123</f>
        <v>16</v>
      </c>
      <c r="AD123" s="350">
        <f>'Биология-11 2022 расклад'!P121</f>
        <v>40.909090909090907</v>
      </c>
      <c r="AE123" s="350">
        <f>'биология-11 2023 расклад'!P121</f>
        <v>27.906976744186046</v>
      </c>
      <c r="AF123" s="350">
        <f>'биология-11 2024 расклад'!P122</f>
        <v>50</v>
      </c>
      <c r="AG123" s="345">
        <f>'биология-11 2025 расклад'!P123</f>
        <v>26.470588235294116</v>
      </c>
    </row>
    <row r="124" spans="1:33" s="1" customFormat="1" ht="15" customHeight="1" thickBot="1" x14ac:dyDescent="0.3">
      <c r="A124" s="12">
        <v>9</v>
      </c>
      <c r="B124" s="51">
        <v>10890</v>
      </c>
      <c r="C124" s="187" t="s">
        <v>122</v>
      </c>
      <c r="D124" s="195" t="s">
        <v>132</v>
      </c>
      <c r="E124" s="197">
        <f>'Биология-11 2021 расклад'!L124</f>
        <v>12</v>
      </c>
      <c r="F124" s="197">
        <f>'Биология-11 2022 расклад'!L122</f>
        <v>10</v>
      </c>
      <c r="G124" s="196">
        <f>'биология-11 2023 расклад'!L122</f>
        <v>6</v>
      </c>
      <c r="H124" s="507" t="s">
        <v>132</v>
      </c>
      <c r="I124" s="651">
        <f>'биология-11 2025 расклад'!L124</f>
        <v>3</v>
      </c>
      <c r="J124" s="195"/>
      <c r="K124" s="197">
        <f>'Биология-11 2021 расклад'!M124</f>
        <v>0</v>
      </c>
      <c r="L124" s="197">
        <f>'Биология-11 2022 расклад'!M122</f>
        <v>2</v>
      </c>
      <c r="M124" s="196">
        <f>'биология-11 2023 расклад'!M122</f>
        <v>0</v>
      </c>
      <c r="N124" s="502" t="s">
        <v>132</v>
      </c>
      <c r="O124" s="645">
        <f>'биология-11 2025 расклад'!M124</f>
        <v>0</v>
      </c>
      <c r="P124" s="325"/>
      <c r="Q124" s="199">
        <f>'Биология-11 2021 расклад'!N124</f>
        <v>0</v>
      </c>
      <c r="R124" s="199">
        <f>'Биология-11 2022 расклад'!N122</f>
        <v>20</v>
      </c>
      <c r="S124" s="198">
        <f>'биология-11 2023 расклад'!N122</f>
        <v>0</v>
      </c>
      <c r="T124" s="632" t="s">
        <v>132</v>
      </c>
      <c r="U124" s="639">
        <f>'биология-11 2025 расклад'!N124</f>
        <v>0</v>
      </c>
      <c r="V124" s="195" t="s">
        <v>132</v>
      </c>
      <c r="W124" s="197">
        <f>'Биология-11 2021 расклад'!O124</f>
        <v>3</v>
      </c>
      <c r="X124" s="197">
        <f>'Биология-11 2022 расклад'!O122</f>
        <v>7</v>
      </c>
      <c r="Y124" s="196">
        <f>'биология-11 2023 расклад'!O122</f>
        <v>4</v>
      </c>
      <c r="Z124" s="502" t="s">
        <v>132</v>
      </c>
      <c r="AA124" s="645">
        <f>'биология-11 2025 расклад'!O124</f>
        <v>1</v>
      </c>
      <c r="AB124" s="457" t="s">
        <v>132</v>
      </c>
      <c r="AC124" s="352">
        <f>'Биология-11 2021 расклад'!P124</f>
        <v>25</v>
      </c>
      <c r="AD124" s="352">
        <f>'Биология-11 2022 расклад'!P122</f>
        <v>70</v>
      </c>
      <c r="AE124" s="352">
        <f>'биология-11 2023 расклад'!P122</f>
        <v>66.666666666666671</v>
      </c>
      <c r="AF124" s="352" t="s">
        <v>132</v>
      </c>
      <c r="AG124" s="346">
        <f>'биология-11 2025 расклад'!P124</f>
        <v>33.333333333333336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24">
    <cfRule type="cellIs" dxfId="25" priority="5" operator="equal">
      <formula>0</formula>
    </cfRule>
  </conditionalFormatting>
  <conditionalFormatting sqref="Q7:U124">
    <cfRule type="cellIs" dxfId="24" priority="1" operator="equal">
      <formula>"-"</formula>
    </cfRule>
    <cfRule type="containsBlanks" dxfId="23" priority="4">
      <formula>LEN(TRIM(Q7))=0</formula>
    </cfRule>
    <cfRule type="cellIs" dxfId="22" priority="19" operator="lessThan">
      <formula>50</formula>
    </cfRule>
    <cfRule type="cellIs" dxfId="21" priority="20" operator="between">
      <formula>50.004</formula>
      <formula>50</formula>
    </cfRule>
    <cfRule type="cellIs" dxfId="20" priority="21" operator="between">
      <formula>50.004</formula>
      <formula>90</formula>
    </cfRule>
    <cfRule type="cellIs" dxfId="19" priority="22" operator="between">
      <formula>90</formula>
      <formula>100</formula>
    </cfRule>
  </conditionalFormatting>
  <conditionalFormatting sqref="V7:AG124">
    <cfRule type="containsBlanks" dxfId="18" priority="2">
      <formula>LEN(TRIM(V7))=0</formula>
    </cfRule>
    <cfRule type="cellIs" dxfId="17" priority="3" operator="equal">
      <formula>"-"</formula>
    </cfRule>
    <cfRule type="cellIs" dxfId="16" priority="6" operator="equal">
      <formula>10</formula>
    </cfRule>
    <cfRule type="cellIs" dxfId="15" priority="7" operator="equal">
      <formula>0</formula>
    </cfRule>
    <cfRule type="cellIs" dxfId="14" priority="8" operator="between">
      <formula>0.01</formula>
      <formula>9.99</formula>
    </cfRule>
    <cfRule type="cellIs" dxfId="13" priority="9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5" t="s">
        <v>133</v>
      </c>
    </row>
    <row r="2" spans="1:17" ht="18" customHeight="1" x14ac:dyDescent="0.25">
      <c r="A2" s="4"/>
      <c r="B2" s="4"/>
      <c r="C2" s="461" t="s">
        <v>141</v>
      </c>
      <c r="D2" s="461"/>
      <c r="E2" s="248"/>
      <c r="F2" s="64"/>
      <c r="G2" s="64"/>
      <c r="H2" s="64"/>
      <c r="I2" s="64"/>
      <c r="J2" s="26">
        <v>2020</v>
      </c>
      <c r="K2" s="4"/>
      <c r="L2" s="27"/>
      <c r="M2" s="315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5" t="s">
        <v>135</v>
      </c>
    </row>
    <row r="4" spans="1:17" ht="18" customHeight="1" thickBot="1" x14ac:dyDescent="0.3">
      <c r="A4" s="464" t="s">
        <v>0</v>
      </c>
      <c r="B4" s="466" t="s">
        <v>1</v>
      </c>
      <c r="C4" s="466" t="s">
        <v>2</v>
      </c>
      <c r="D4" s="479" t="s">
        <v>3</v>
      </c>
      <c r="E4" s="481" t="s">
        <v>129</v>
      </c>
      <c r="F4" s="482"/>
      <c r="G4" s="482"/>
      <c r="H4" s="482"/>
      <c r="I4" s="483"/>
      <c r="J4" s="476" t="s">
        <v>99</v>
      </c>
      <c r="K4" s="4"/>
      <c r="L4" s="18"/>
      <c r="M4" s="315" t="s">
        <v>136</v>
      </c>
    </row>
    <row r="5" spans="1:17" ht="43.5" customHeight="1" thickBot="1" x14ac:dyDescent="0.3">
      <c r="A5" s="465"/>
      <c r="B5" s="467"/>
      <c r="C5" s="467"/>
      <c r="D5" s="480"/>
      <c r="E5" s="161" t="s">
        <v>125</v>
      </c>
      <c r="F5" s="3" t="s">
        <v>142</v>
      </c>
      <c r="G5" s="3" t="s">
        <v>140</v>
      </c>
      <c r="H5" s="3" t="s">
        <v>126</v>
      </c>
      <c r="I5" s="3">
        <v>100</v>
      </c>
      <c r="J5" s="477"/>
      <c r="K5" s="4"/>
      <c r="L5" s="85" t="s">
        <v>124</v>
      </c>
      <c r="M5" s="86" t="s">
        <v>137</v>
      </c>
      <c r="N5" s="86" t="s">
        <v>139</v>
      </c>
      <c r="O5" s="86" t="s">
        <v>127</v>
      </c>
      <c r="P5" s="86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910</v>
      </c>
      <c r="E6" s="277">
        <v>10.88</v>
      </c>
      <c r="F6" s="306">
        <v>0</v>
      </c>
      <c r="G6" s="277">
        <v>0</v>
      </c>
      <c r="H6" s="277">
        <v>0</v>
      </c>
      <c r="I6" s="277">
        <v>0</v>
      </c>
      <c r="J6" s="321">
        <v>50.47</v>
      </c>
      <c r="K6" s="21"/>
      <c r="L6" s="329">
        <f t="shared" ref="L6:L24" si="0">D6</f>
        <v>910</v>
      </c>
      <c r="M6" s="330">
        <f>M7+M8+M17+M30+M48+M68+M83+M115</f>
        <v>0</v>
      </c>
      <c r="N6" s="166">
        <f>G6+H6+I6</f>
        <v>0</v>
      </c>
      <c r="O6" s="330">
        <f>O7+O8+O17+O30+O48+O68+O83+O115</f>
        <v>98.998100000000008</v>
      </c>
      <c r="P6" s="339">
        <f t="shared" ref="P6:P24" si="1">E6</f>
        <v>10.88</v>
      </c>
      <c r="Q6" s="57"/>
    </row>
    <row r="7" spans="1:17" ht="15" customHeight="1" thickBot="1" x14ac:dyDescent="0.3">
      <c r="A7" s="128">
        <v>1</v>
      </c>
      <c r="B7" s="127">
        <v>50050</v>
      </c>
      <c r="C7" s="131" t="s">
        <v>55</v>
      </c>
      <c r="D7" s="319">
        <v>6</v>
      </c>
      <c r="E7" s="319"/>
      <c r="F7" s="319"/>
      <c r="G7" s="319"/>
      <c r="H7" s="319"/>
      <c r="I7" s="319"/>
      <c r="J7" s="320">
        <v>54.17</v>
      </c>
      <c r="K7" s="63"/>
      <c r="L7" s="87">
        <f t="shared" si="0"/>
        <v>6</v>
      </c>
      <c r="M7" s="88">
        <f t="shared" ref="M7" si="2">N7*L7/100</f>
        <v>0</v>
      </c>
      <c r="N7" s="89"/>
      <c r="O7" s="88">
        <f t="shared" ref="O7" si="3">P7*L7/100</f>
        <v>0</v>
      </c>
      <c r="P7" s="90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90</v>
      </c>
      <c r="E8" s="252">
        <v>12.321249999999999</v>
      </c>
      <c r="F8" s="252">
        <v>0</v>
      </c>
      <c r="G8" s="252">
        <v>0</v>
      </c>
      <c r="H8" s="252">
        <v>0</v>
      </c>
      <c r="I8" s="252">
        <v>0</v>
      </c>
      <c r="J8" s="41">
        <f>AVERAGE(J9:J16)</f>
        <v>52.485000000000007</v>
      </c>
      <c r="K8" s="21"/>
      <c r="L8" s="335">
        <f t="shared" si="0"/>
        <v>90</v>
      </c>
      <c r="M8" s="336">
        <f>SUM(M9:M16)</f>
        <v>0</v>
      </c>
      <c r="N8" s="340">
        <f>G8+H8+I8</f>
        <v>0</v>
      </c>
      <c r="O8" s="336">
        <f>SUM(O9:O16)</f>
        <v>10.0002</v>
      </c>
      <c r="P8" s="338">
        <f t="shared" si="1"/>
        <v>12.321249999999999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14">
        <v>8</v>
      </c>
      <c r="E9" s="303">
        <v>12.5</v>
      </c>
      <c r="F9" s="303"/>
      <c r="G9" s="303"/>
      <c r="H9" s="303"/>
      <c r="I9" s="303"/>
      <c r="J9" s="288">
        <v>55.63</v>
      </c>
      <c r="K9" s="21"/>
      <c r="L9" s="95">
        <f t="shared" si="0"/>
        <v>8</v>
      </c>
      <c r="M9" s="96">
        <f t="shared" ref="M9:M10" si="4">N9*L9/100</f>
        <v>0</v>
      </c>
      <c r="N9" s="97"/>
      <c r="O9" s="96">
        <f t="shared" ref="O9:O10" si="5">P9*L9/100</f>
        <v>1</v>
      </c>
      <c r="P9" s="98">
        <f t="shared" si="1"/>
        <v>12.5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3">
        <v>19</v>
      </c>
      <c r="E10" s="303">
        <v>5.26</v>
      </c>
      <c r="F10" s="303"/>
      <c r="G10" s="303"/>
      <c r="H10" s="303"/>
      <c r="I10" s="303"/>
      <c r="J10" s="288">
        <v>53.53</v>
      </c>
      <c r="K10" s="21"/>
      <c r="L10" s="95">
        <f t="shared" si="0"/>
        <v>19</v>
      </c>
      <c r="M10" s="96">
        <f t="shared" si="4"/>
        <v>0</v>
      </c>
      <c r="N10" s="97"/>
      <c r="O10" s="96">
        <f t="shared" si="5"/>
        <v>0.99939999999999996</v>
      </c>
      <c r="P10" s="98">
        <f t="shared" si="1"/>
        <v>5.26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3">
        <v>15</v>
      </c>
      <c r="E11" s="279">
        <v>6.67</v>
      </c>
      <c r="F11" s="279"/>
      <c r="G11" s="279"/>
      <c r="H11" s="279"/>
      <c r="I11" s="309"/>
      <c r="J11" s="291">
        <v>61.2</v>
      </c>
      <c r="K11" s="21"/>
      <c r="L11" s="95">
        <f t="shared" si="0"/>
        <v>15</v>
      </c>
      <c r="M11" s="96">
        <f t="shared" ref="M11:M69" si="6">N11*L11/100</f>
        <v>0</v>
      </c>
      <c r="N11" s="97"/>
      <c r="O11" s="96">
        <f t="shared" ref="O11:O69" si="7">P11*L11/100</f>
        <v>1.0004999999999999</v>
      </c>
      <c r="P11" s="98">
        <f t="shared" si="1"/>
        <v>6.67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3">
        <v>12</v>
      </c>
      <c r="E12" s="279">
        <v>25</v>
      </c>
      <c r="F12" s="279"/>
      <c r="G12" s="279"/>
      <c r="H12" s="279"/>
      <c r="I12" s="311"/>
      <c r="J12" s="288">
        <v>54.25</v>
      </c>
      <c r="K12" s="21"/>
      <c r="L12" s="95">
        <f t="shared" si="0"/>
        <v>12</v>
      </c>
      <c r="M12" s="96">
        <f t="shared" si="6"/>
        <v>0</v>
      </c>
      <c r="N12" s="97"/>
      <c r="O12" s="96">
        <f t="shared" si="7"/>
        <v>3</v>
      </c>
      <c r="P12" s="98">
        <f t="shared" si="1"/>
        <v>25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14">
        <v>6</v>
      </c>
      <c r="E13" s="279">
        <v>16.670000000000002</v>
      </c>
      <c r="F13" s="279"/>
      <c r="G13" s="279"/>
      <c r="H13" s="279"/>
      <c r="I13" s="279"/>
      <c r="J13" s="288">
        <v>47</v>
      </c>
      <c r="K13" s="21"/>
      <c r="L13" s="95">
        <f t="shared" si="0"/>
        <v>6</v>
      </c>
      <c r="M13" s="96">
        <f t="shared" si="6"/>
        <v>0</v>
      </c>
      <c r="N13" s="97"/>
      <c r="O13" s="96">
        <f t="shared" si="7"/>
        <v>1.0002000000000002</v>
      </c>
      <c r="P13" s="98">
        <f t="shared" si="1"/>
        <v>16.670000000000002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3">
        <v>11</v>
      </c>
      <c r="E14" s="303">
        <v>18.18</v>
      </c>
      <c r="F14" s="303"/>
      <c r="G14" s="303"/>
      <c r="H14" s="303"/>
      <c r="I14" s="303"/>
      <c r="J14" s="288">
        <v>49.09</v>
      </c>
      <c r="K14" s="21"/>
      <c r="L14" s="95">
        <f t="shared" si="0"/>
        <v>11</v>
      </c>
      <c r="M14" s="96">
        <f t="shared" ref="M14" si="8">N14*L14/100</f>
        <v>0</v>
      </c>
      <c r="N14" s="97"/>
      <c r="O14" s="96">
        <f t="shared" ref="O14" si="9">P14*L14/100</f>
        <v>1.9997999999999998</v>
      </c>
      <c r="P14" s="98">
        <f t="shared" si="1"/>
        <v>18.18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3">
        <v>7</v>
      </c>
      <c r="E15" s="279">
        <v>14.29</v>
      </c>
      <c r="F15" s="279"/>
      <c r="G15" s="279"/>
      <c r="H15" s="279"/>
      <c r="I15" s="311"/>
      <c r="J15" s="288">
        <v>51.43</v>
      </c>
      <c r="K15" s="21"/>
      <c r="L15" s="95">
        <f t="shared" si="0"/>
        <v>7</v>
      </c>
      <c r="M15" s="96">
        <f t="shared" si="6"/>
        <v>0</v>
      </c>
      <c r="N15" s="97"/>
      <c r="O15" s="96">
        <f t="shared" si="7"/>
        <v>1.0003</v>
      </c>
      <c r="P15" s="98">
        <f t="shared" si="1"/>
        <v>14.29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3">
        <v>12</v>
      </c>
      <c r="E16" s="279"/>
      <c r="F16" s="279"/>
      <c r="G16" s="279"/>
      <c r="H16" s="279"/>
      <c r="I16" s="279"/>
      <c r="J16" s="290">
        <v>47.75</v>
      </c>
      <c r="K16" s="21"/>
      <c r="L16" s="99">
        <f t="shared" si="0"/>
        <v>12</v>
      </c>
      <c r="M16" s="100">
        <f t="shared" si="6"/>
        <v>0</v>
      </c>
      <c r="N16" s="101"/>
      <c r="O16" s="100">
        <f t="shared" si="7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68">
        <f>SUM(D18:D29)</f>
        <v>76</v>
      </c>
      <c r="E17" s="38">
        <v>27.186363636363637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45.985454545454552</v>
      </c>
      <c r="K17" s="21"/>
      <c r="L17" s="335">
        <f t="shared" si="0"/>
        <v>76</v>
      </c>
      <c r="M17" s="336">
        <f>SUM(M18:M29)</f>
        <v>0</v>
      </c>
      <c r="N17" s="340">
        <f>G17+H17+I17</f>
        <v>0</v>
      </c>
      <c r="O17" s="336">
        <f>SUM(O18:O29)</f>
        <v>15</v>
      </c>
      <c r="P17" s="338">
        <f t="shared" si="1"/>
        <v>27.186363636363637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3">
        <v>15</v>
      </c>
      <c r="E18" s="303">
        <v>13.33</v>
      </c>
      <c r="F18" s="303"/>
      <c r="G18" s="303"/>
      <c r="H18" s="303"/>
      <c r="I18" s="303"/>
      <c r="J18" s="287">
        <v>49.53</v>
      </c>
      <c r="K18" s="21"/>
      <c r="L18" s="91">
        <f t="shared" si="0"/>
        <v>15</v>
      </c>
      <c r="M18" s="92">
        <f t="shared" ref="M18:M20" si="10">N18*L18/100</f>
        <v>0</v>
      </c>
      <c r="N18" s="93"/>
      <c r="O18" s="92">
        <f t="shared" ref="O18:O20" si="11">P18*L18/100</f>
        <v>1.9994999999999998</v>
      </c>
      <c r="P18" s="94">
        <f t="shared" si="1"/>
        <v>13.33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14">
        <v>7</v>
      </c>
      <c r="E19" s="303">
        <v>14.29</v>
      </c>
      <c r="F19" s="303"/>
      <c r="G19" s="303"/>
      <c r="H19" s="303"/>
      <c r="I19" s="303"/>
      <c r="J19" s="288">
        <v>53.86</v>
      </c>
      <c r="K19" s="21"/>
      <c r="L19" s="95">
        <f t="shared" si="0"/>
        <v>7</v>
      </c>
      <c r="M19" s="96">
        <f t="shared" si="10"/>
        <v>0</v>
      </c>
      <c r="N19" s="97"/>
      <c r="O19" s="96">
        <f t="shared" si="11"/>
        <v>1.0003</v>
      </c>
      <c r="P19" s="98">
        <f t="shared" si="1"/>
        <v>14.29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3">
        <v>12</v>
      </c>
      <c r="E20" s="303"/>
      <c r="F20" s="303"/>
      <c r="G20" s="303"/>
      <c r="H20" s="303"/>
      <c r="I20" s="303"/>
      <c r="J20" s="288">
        <v>52.92</v>
      </c>
      <c r="K20" s="21"/>
      <c r="L20" s="95">
        <f t="shared" si="0"/>
        <v>12</v>
      </c>
      <c r="M20" s="96">
        <f t="shared" si="10"/>
        <v>0</v>
      </c>
      <c r="N20" s="97"/>
      <c r="O20" s="96">
        <f t="shared" si="11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3">
        <v>4</v>
      </c>
      <c r="E21" s="279"/>
      <c r="F21" s="279"/>
      <c r="G21" s="279"/>
      <c r="H21" s="279"/>
      <c r="I21" s="279"/>
      <c r="J21" s="288">
        <v>54.5</v>
      </c>
      <c r="K21" s="21"/>
      <c r="L21" s="95">
        <f t="shared" si="0"/>
        <v>4</v>
      </c>
      <c r="M21" s="96">
        <f t="shared" si="6"/>
        <v>0</v>
      </c>
      <c r="N21" s="97"/>
      <c r="O21" s="96">
        <f t="shared" si="7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3">
        <v>14</v>
      </c>
      <c r="E22" s="279">
        <v>21.43</v>
      </c>
      <c r="F22" s="279"/>
      <c r="G22" s="279"/>
      <c r="H22" s="279"/>
      <c r="I22" s="279"/>
      <c r="J22" s="288">
        <v>50.36</v>
      </c>
      <c r="K22" s="21"/>
      <c r="L22" s="95">
        <f t="shared" si="0"/>
        <v>14</v>
      </c>
      <c r="M22" s="96">
        <f t="shared" si="6"/>
        <v>0</v>
      </c>
      <c r="N22" s="97"/>
      <c r="O22" s="96">
        <f t="shared" si="7"/>
        <v>3.0002</v>
      </c>
      <c r="P22" s="98">
        <f t="shared" si="1"/>
        <v>21.43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3">
        <v>1</v>
      </c>
      <c r="E23" s="312">
        <v>100</v>
      </c>
      <c r="F23" s="312"/>
      <c r="G23" s="312"/>
      <c r="H23" s="312"/>
      <c r="I23" s="307"/>
      <c r="J23" s="288">
        <v>34</v>
      </c>
      <c r="K23" s="21"/>
      <c r="L23" s="95">
        <f t="shared" si="0"/>
        <v>1</v>
      </c>
      <c r="M23" s="96">
        <f t="shared" si="6"/>
        <v>0</v>
      </c>
      <c r="N23" s="97"/>
      <c r="O23" s="96">
        <f t="shared" si="7"/>
        <v>1</v>
      </c>
      <c r="P23" s="98">
        <f t="shared" si="1"/>
        <v>100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13">
        <v>5</v>
      </c>
      <c r="E24" s="303">
        <v>20</v>
      </c>
      <c r="F24" s="303"/>
      <c r="G24" s="303"/>
      <c r="H24" s="303"/>
      <c r="I24" s="303"/>
      <c r="J24" s="288">
        <v>50</v>
      </c>
      <c r="K24" s="21"/>
      <c r="L24" s="95">
        <f t="shared" si="0"/>
        <v>5</v>
      </c>
      <c r="M24" s="96">
        <f t="shared" ref="M24" si="12">N24*L24/100</f>
        <v>0</v>
      </c>
      <c r="N24" s="97"/>
      <c r="O24" s="96">
        <f t="shared" ref="O24" si="13">P24*L24/100</f>
        <v>1</v>
      </c>
      <c r="P24" s="98">
        <f t="shared" si="1"/>
        <v>20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2"/>
      <c r="E25" s="141"/>
      <c r="F25" s="141"/>
      <c r="G25" s="141"/>
      <c r="H25" s="141"/>
      <c r="I25" s="123"/>
      <c r="J25" s="42"/>
      <c r="K25" s="21"/>
      <c r="L25" s="95"/>
      <c r="M25" s="96"/>
      <c r="N25" s="97"/>
      <c r="O25" s="109"/>
      <c r="P25" s="98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278">
        <v>2</v>
      </c>
      <c r="E26" s="279"/>
      <c r="F26" s="279"/>
      <c r="G26" s="279"/>
      <c r="H26" s="279"/>
      <c r="I26" s="303"/>
      <c r="J26" s="288">
        <v>45.5</v>
      </c>
      <c r="K26" s="21"/>
      <c r="L26" s="95">
        <f t="shared" ref="L26:L35" si="14">D26</f>
        <v>2</v>
      </c>
      <c r="M26" s="96">
        <f t="shared" si="6"/>
        <v>0</v>
      </c>
      <c r="N26" s="97"/>
      <c r="O26" s="109">
        <f t="shared" si="7"/>
        <v>0</v>
      </c>
      <c r="P26" s="98">
        <f t="shared" ref="P26:P35" si="15">E26</f>
        <v>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297">
        <v>5</v>
      </c>
      <c r="E27" s="303">
        <v>60</v>
      </c>
      <c r="F27" s="303"/>
      <c r="G27" s="303"/>
      <c r="H27" s="303"/>
      <c r="I27" s="303"/>
      <c r="J27" s="288">
        <v>30.4</v>
      </c>
      <c r="K27" s="21"/>
      <c r="L27" s="95">
        <f t="shared" si="14"/>
        <v>5</v>
      </c>
      <c r="M27" s="96">
        <f t="shared" ref="M27:M29" si="16">N27*L27/100</f>
        <v>0</v>
      </c>
      <c r="N27" s="97"/>
      <c r="O27" s="109">
        <f t="shared" ref="O27:O29" si="17">P27*L27/100</f>
        <v>3</v>
      </c>
      <c r="P27" s="98">
        <f t="shared" si="15"/>
        <v>60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297">
        <v>5</v>
      </c>
      <c r="E28" s="303">
        <v>20</v>
      </c>
      <c r="F28" s="303"/>
      <c r="G28" s="303"/>
      <c r="H28" s="303"/>
      <c r="I28" s="303"/>
      <c r="J28" s="288">
        <v>41.6</v>
      </c>
      <c r="K28" s="21"/>
      <c r="L28" s="95">
        <f t="shared" si="14"/>
        <v>5</v>
      </c>
      <c r="M28" s="96">
        <f t="shared" si="16"/>
        <v>0</v>
      </c>
      <c r="N28" s="97"/>
      <c r="O28" s="109">
        <f t="shared" si="17"/>
        <v>1</v>
      </c>
      <c r="P28" s="98">
        <f t="shared" si="15"/>
        <v>20</v>
      </c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298">
        <v>6</v>
      </c>
      <c r="E29" s="299">
        <v>50</v>
      </c>
      <c r="F29" s="299"/>
      <c r="G29" s="299"/>
      <c r="H29" s="299"/>
      <c r="I29" s="300"/>
      <c r="J29" s="290">
        <v>43.17</v>
      </c>
      <c r="K29" s="21"/>
      <c r="L29" s="99">
        <f t="shared" si="14"/>
        <v>6</v>
      </c>
      <c r="M29" s="100">
        <f t="shared" si="16"/>
        <v>0</v>
      </c>
      <c r="N29" s="101"/>
      <c r="O29" s="126">
        <f t="shared" si="17"/>
        <v>3</v>
      </c>
      <c r="P29" s="102">
        <f t="shared" si="15"/>
        <v>50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102</v>
      </c>
      <c r="E30" s="38">
        <v>13.292499999999999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50.365000000000002</v>
      </c>
      <c r="K30" s="21"/>
      <c r="L30" s="335">
        <f t="shared" si="14"/>
        <v>102</v>
      </c>
      <c r="M30" s="336">
        <f>SUM(M31:M47)</f>
        <v>0</v>
      </c>
      <c r="N30" s="340">
        <f>G30+H30+I30</f>
        <v>0</v>
      </c>
      <c r="O30" s="336">
        <f>SUM(O31:O47)</f>
        <v>8.9985999999999997</v>
      </c>
      <c r="P30" s="338">
        <f t="shared" si="15"/>
        <v>13.292499999999999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78">
        <v>16</v>
      </c>
      <c r="E31" s="279"/>
      <c r="F31" s="279"/>
      <c r="G31" s="279"/>
      <c r="H31" s="279"/>
      <c r="I31" s="279"/>
      <c r="J31" s="287">
        <v>55.81</v>
      </c>
      <c r="K31" s="7"/>
      <c r="L31" s="91">
        <f t="shared" si="14"/>
        <v>16</v>
      </c>
      <c r="M31" s="92">
        <f t="shared" si="6"/>
        <v>0</v>
      </c>
      <c r="N31" s="93"/>
      <c r="O31" s="92">
        <f t="shared" si="7"/>
        <v>0</v>
      </c>
      <c r="P31" s="94">
        <f t="shared" si="15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297">
        <v>17</v>
      </c>
      <c r="E32" s="303"/>
      <c r="F32" s="303"/>
      <c r="G32" s="303"/>
      <c r="H32" s="303"/>
      <c r="I32" s="303"/>
      <c r="J32" s="288">
        <v>60.24</v>
      </c>
      <c r="K32" s="7"/>
      <c r="L32" s="95">
        <f t="shared" si="14"/>
        <v>17</v>
      </c>
      <c r="M32" s="96">
        <f t="shared" ref="M32" si="18">N32*L32/100</f>
        <v>0</v>
      </c>
      <c r="N32" s="97"/>
      <c r="O32" s="96">
        <f t="shared" ref="O32" si="19">P32*L32/100</f>
        <v>0</v>
      </c>
      <c r="P32" s="98">
        <f t="shared" si="15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78">
        <v>9</v>
      </c>
      <c r="E33" s="279">
        <v>33.33</v>
      </c>
      <c r="F33" s="279"/>
      <c r="G33" s="279"/>
      <c r="H33" s="279"/>
      <c r="I33" s="279"/>
      <c r="J33" s="291">
        <v>46.11</v>
      </c>
      <c r="K33" s="7"/>
      <c r="L33" s="95">
        <f t="shared" si="14"/>
        <v>9</v>
      </c>
      <c r="M33" s="96">
        <f t="shared" si="6"/>
        <v>0</v>
      </c>
      <c r="N33" s="97"/>
      <c r="O33" s="96">
        <f t="shared" si="7"/>
        <v>2.9996999999999998</v>
      </c>
      <c r="P33" s="98">
        <f t="shared" si="15"/>
        <v>33.33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78">
        <v>4</v>
      </c>
      <c r="E34" s="279"/>
      <c r="F34" s="279"/>
      <c r="G34" s="279"/>
      <c r="H34" s="279"/>
      <c r="I34" s="308"/>
      <c r="J34" s="288">
        <v>52.75</v>
      </c>
      <c r="K34" s="7"/>
      <c r="L34" s="95">
        <f t="shared" si="14"/>
        <v>4</v>
      </c>
      <c r="M34" s="96">
        <f t="shared" si="6"/>
        <v>0</v>
      </c>
      <c r="N34" s="97"/>
      <c r="O34" s="96">
        <f t="shared" si="7"/>
        <v>0</v>
      </c>
      <c r="P34" s="98">
        <f t="shared" si="15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78">
        <v>21</v>
      </c>
      <c r="E35" s="279">
        <v>9.52</v>
      </c>
      <c r="F35" s="279"/>
      <c r="G35" s="279"/>
      <c r="H35" s="279"/>
      <c r="I35" s="311"/>
      <c r="J35" s="288">
        <v>49.9</v>
      </c>
      <c r="K35" s="7"/>
      <c r="L35" s="95">
        <f t="shared" si="14"/>
        <v>21</v>
      </c>
      <c r="M35" s="96">
        <f t="shared" si="6"/>
        <v>0</v>
      </c>
      <c r="N35" s="97"/>
      <c r="O35" s="96">
        <f t="shared" si="7"/>
        <v>1.9991999999999999</v>
      </c>
      <c r="P35" s="98">
        <f t="shared" si="15"/>
        <v>9.52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2"/>
      <c r="E36" s="123"/>
      <c r="F36" s="123"/>
      <c r="G36" s="123"/>
      <c r="H36" s="123"/>
      <c r="I36" s="123"/>
      <c r="J36" s="42"/>
      <c r="K36" s="7"/>
      <c r="L36" s="95"/>
      <c r="M36" s="96"/>
      <c r="N36" s="97"/>
      <c r="O36" s="96"/>
      <c r="P36" s="98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78">
        <v>3</v>
      </c>
      <c r="E37" s="279">
        <v>33.33</v>
      </c>
      <c r="F37" s="279"/>
      <c r="G37" s="279"/>
      <c r="H37" s="279"/>
      <c r="I37" s="303"/>
      <c r="J37" s="288">
        <v>39</v>
      </c>
      <c r="K37" s="7"/>
      <c r="L37" s="95">
        <f>D37</f>
        <v>3</v>
      </c>
      <c r="M37" s="96">
        <f t="shared" ref="M37:M39" si="20">N37*L37/100</f>
        <v>0</v>
      </c>
      <c r="N37" s="97"/>
      <c r="O37" s="109">
        <f t="shared" ref="O37:O39" si="21">P37*L37/100</f>
        <v>0.9998999999999999</v>
      </c>
      <c r="P37" s="98">
        <f>E37</f>
        <v>33.33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297">
        <v>6</v>
      </c>
      <c r="E38" s="303"/>
      <c r="F38" s="303"/>
      <c r="G38" s="303"/>
      <c r="H38" s="303"/>
      <c r="I38" s="303"/>
      <c r="J38" s="288">
        <v>57.17</v>
      </c>
      <c r="K38" s="7"/>
      <c r="L38" s="95">
        <f>D38</f>
        <v>6</v>
      </c>
      <c r="M38" s="96">
        <f t="shared" si="20"/>
        <v>0</v>
      </c>
      <c r="N38" s="97"/>
      <c r="O38" s="109">
        <f t="shared" si="21"/>
        <v>0</v>
      </c>
      <c r="P38" s="98">
        <f>E38</f>
        <v>0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297">
        <v>3</v>
      </c>
      <c r="E39" s="303"/>
      <c r="F39" s="303"/>
      <c r="G39" s="303"/>
      <c r="H39" s="303"/>
      <c r="I39" s="303"/>
      <c r="J39" s="288">
        <v>55.33</v>
      </c>
      <c r="K39" s="7"/>
      <c r="L39" s="95">
        <f>D39</f>
        <v>3</v>
      </c>
      <c r="M39" s="96">
        <f t="shared" si="20"/>
        <v>0</v>
      </c>
      <c r="N39" s="97"/>
      <c r="O39" s="109">
        <f t="shared" si="21"/>
        <v>0</v>
      </c>
      <c r="P39" s="98">
        <f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2"/>
      <c r="E40" s="123"/>
      <c r="F40" s="123"/>
      <c r="G40" s="123"/>
      <c r="H40" s="123"/>
      <c r="I40" s="123"/>
      <c r="J40" s="42"/>
      <c r="K40" s="7"/>
      <c r="L40" s="95"/>
      <c r="M40" s="96"/>
      <c r="N40" s="97"/>
      <c r="O40" s="109"/>
      <c r="P40" s="98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278">
        <v>6</v>
      </c>
      <c r="E41" s="279">
        <v>33.33</v>
      </c>
      <c r="F41" s="279"/>
      <c r="G41" s="279"/>
      <c r="H41" s="279"/>
      <c r="I41" s="279"/>
      <c r="J41" s="288">
        <v>42</v>
      </c>
      <c r="K41" s="7"/>
      <c r="L41" s="95">
        <f>D41</f>
        <v>6</v>
      </c>
      <c r="M41" s="96">
        <f t="shared" ref="M41:M42" si="22">N41*L41/100</f>
        <v>0</v>
      </c>
      <c r="N41" s="97"/>
      <c r="O41" s="109">
        <f t="shared" ref="O41:O42" si="23">P41*L41/100</f>
        <v>1.9997999999999998</v>
      </c>
      <c r="P41" s="98">
        <f>E41</f>
        <v>33.33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297">
        <v>2</v>
      </c>
      <c r="E42" s="303">
        <v>50</v>
      </c>
      <c r="F42" s="303"/>
      <c r="G42" s="303"/>
      <c r="H42" s="303"/>
      <c r="I42" s="303"/>
      <c r="J42" s="288">
        <v>45</v>
      </c>
      <c r="K42" s="7"/>
      <c r="L42" s="95">
        <f>D42</f>
        <v>2</v>
      </c>
      <c r="M42" s="96">
        <f t="shared" si="22"/>
        <v>0</v>
      </c>
      <c r="N42" s="97"/>
      <c r="O42" s="96">
        <f t="shared" si="23"/>
        <v>1</v>
      </c>
      <c r="P42" s="98">
        <f>E42</f>
        <v>50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3"/>
      <c r="E43" s="141"/>
      <c r="F43" s="141"/>
      <c r="G43" s="141"/>
      <c r="H43" s="141"/>
      <c r="I43" s="141"/>
      <c r="J43" s="42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2"/>
      <c r="E44" s="123"/>
      <c r="F44" s="123"/>
      <c r="G44" s="123"/>
      <c r="H44" s="123"/>
      <c r="I44" s="123"/>
      <c r="J44" s="42"/>
      <c r="K44" s="7"/>
      <c r="L44" s="95"/>
      <c r="M44" s="96"/>
      <c r="N44" s="97"/>
      <c r="O44" s="109"/>
      <c r="P44" s="98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22"/>
      <c r="E45" s="123"/>
      <c r="F45" s="123"/>
      <c r="G45" s="123"/>
      <c r="H45" s="123"/>
      <c r="I45" s="123"/>
      <c r="J45" s="42"/>
      <c r="K45" s="7"/>
      <c r="L45" s="95"/>
      <c r="M45" s="96"/>
      <c r="N45" s="97"/>
      <c r="O45" s="96"/>
      <c r="P45" s="98"/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0">
        <v>14</v>
      </c>
      <c r="E46" s="312"/>
      <c r="F46" s="312"/>
      <c r="G46" s="312"/>
      <c r="H46" s="312"/>
      <c r="I46" s="303"/>
      <c r="J46" s="288">
        <v>48.07</v>
      </c>
      <c r="K46" s="7"/>
      <c r="L46" s="95">
        <f t="shared" ref="L46:L58" si="24">D46</f>
        <v>14</v>
      </c>
      <c r="M46" s="96">
        <f t="shared" ref="M46:M47" si="25">N46*L46/100</f>
        <v>0</v>
      </c>
      <c r="N46" s="97"/>
      <c r="O46" s="96">
        <f t="shared" ref="O46:O47" si="26">P46*L46/100</f>
        <v>0</v>
      </c>
      <c r="P46" s="98">
        <f t="shared" ref="P46:P58" si="27">E46</f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298">
        <v>1</v>
      </c>
      <c r="E47" s="299"/>
      <c r="F47" s="299"/>
      <c r="G47" s="299"/>
      <c r="H47" s="299"/>
      <c r="I47" s="300"/>
      <c r="J47" s="290">
        <v>53</v>
      </c>
      <c r="K47" s="7"/>
      <c r="L47" s="99">
        <f t="shared" si="24"/>
        <v>1</v>
      </c>
      <c r="M47" s="100">
        <f t="shared" si="25"/>
        <v>0</v>
      </c>
      <c r="N47" s="101"/>
      <c r="O47" s="100">
        <f t="shared" si="26"/>
        <v>0</v>
      </c>
      <c r="P47" s="102">
        <f t="shared" si="27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143</v>
      </c>
      <c r="E48" s="80">
        <v>20.26705882352941</v>
      </c>
      <c r="F48" s="80">
        <v>0</v>
      </c>
      <c r="G48" s="80">
        <v>0</v>
      </c>
      <c r="H48" s="80">
        <v>0</v>
      </c>
      <c r="I48" s="80">
        <v>0</v>
      </c>
      <c r="J48" s="41">
        <f>AVERAGE(J49:J67)</f>
        <v>47.150588235294109</v>
      </c>
      <c r="K48" s="21"/>
      <c r="L48" s="335">
        <f t="shared" si="24"/>
        <v>143</v>
      </c>
      <c r="M48" s="336">
        <f>SUM(M49:M67)</f>
        <v>0</v>
      </c>
      <c r="N48" s="340">
        <f>G48+H48+I48</f>
        <v>0</v>
      </c>
      <c r="O48" s="336">
        <f>SUM(O49:O67)</f>
        <v>19.999600000000001</v>
      </c>
      <c r="P48" s="338">
        <f t="shared" si="27"/>
        <v>20.26705882352941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78">
        <v>36</v>
      </c>
      <c r="E49" s="279">
        <v>8.33</v>
      </c>
      <c r="F49" s="279"/>
      <c r="G49" s="279"/>
      <c r="H49" s="279"/>
      <c r="I49" s="279"/>
      <c r="J49" s="287">
        <v>54.5</v>
      </c>
      <c r="K49" s="21"/>
      <c r="L49" s="91">
        <f t="shared" si="24"/>
        <v>36</v>
      </c>
      <c r="M49" s="92">
        <f t="shared" ref="M49:M56" si="28">N49*L49/100</f>
        <v>0</v>
      </c>
      <c r="N49" s="93"/>
      <c r="O49" s="92">
        <f t="shared" ref="O49:O56" si="29">P49*L49/100</f>
        <v>2.9988000000000001</v>
      </c>
      <c r="P49" s="94">
        <f t="shared" si="27"/>
        <v>8.33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297">
        <v>7</v>
      </c>
      <c r="E50" s="303"/>
      <c r="F50" s="303"/>
      <c r="G50" s="303"/>
      <c r="H50" s="303"/>
      <c r="I50" s="303"/>
      <c r="J50" s="288">
        <v>57</v>
      </c>
      <c r="K50" s="21"/>
      <c r="L50" s="95">
        <f t="shared" si="24"/>
        <v>7</v>
      </c>
      <c r="M50" s="96">
        <f t="shared" si="28"/>
        <v>0</v>
      </c>
      <c r="N50" s="97"/>
      <c r="O50" s="96">
        <f t="shared" si="29"/>
        <v>0</v>
      </c>
      <c r="P50" s="98">
        <f t="shared" si="27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297">
        <v>14</v>
      </c>
      <c r="E51" s="303"/>
      <c r="F51" s="303"/>
      <c r="G51" s="303"/>
      <c r="H51" s="303"/>
      <c r="I51" s="303"/>
      <c r="J51" s="288">
        <v>55.36</v>
      </c>
      <c r="K51" s="21"/>
      <c r="L51" s="95">
        <f t="shared" si="24"/>
        <v>14</v>
      </c>
      <c r="M51" s="96">
        <f t="shared" si="28"/>
        <v>0</v>
      </c>
      <c r="N51" s="97"/>
      <c r="O51" s="96">
        <f t="shared" si="29"/>
        <v>0</v>
      </c>
      <c r="P51" s="98">
        <f t="shared" si="27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297">
        <v>22</v>
      </c>
      <c r="E52" s="303">
        <v>4.55</v>
      </c>
      <c r="F52" s="303"/>
      <c r="G52" s="303"/>
      <c r="H52" s="303"/>
      <c r="I52" s="303"/>
      <c r="J52" s="288">
        <v>59</v>
      </c>
      <c r="K52" s="21"/>
      <c r="L52" s="95">
        <f t="shared" si="24"/>
        <v>22</v>
      </c>
      <c r="M52" s="96">
        <f t="shared" si="28"/>
        <v>0</v>
      </c>
      <c r="N52" s="97"/>
      <c r="O52" s="96">
        <f t="shared" si="29"/>
        <v>1.0009999999999999</v>
      </c>
      <c r="P52" s="98">
        <f t="shared" si="27"/>
        <v>4.55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78">
        <v>3</v>
      </c>
      <c r="E53" s="279"/>
      <c r="F53" s="279"/>
      <c r="G53" s="279"/>
      <c r="H53" s="279"/>
      <c r="I53" s="279"/>
      <c r="J53" s="288">
        <v>55.33</v>
      </c>
      <c r="K53" s="21"/>
      <c r="L53" s="95">
        <f t="shared" si="24"/>
        <v>3</v>
      </c>
      <c r="M53" s="96">
        <f t="shared" si="28"/>
        <v>0</v>
      </c>
      <c r="N53" s="97"/>
      <c r="O53" s="96">
        <f t="shared" si="29"/>
        <v>0</v>
      </c>
      <c r="P53" s="98">
        <f t="shared" si="27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78">
        <v>6</v>
      </c>
      <c r="E54" s="279"/>
      <c r="F54" s="279"/>
      <c r="G54" s="279"/>
      <c r="H54" s="279"/>
      <c r="I54" s="279"/>
      <c r="J54" s="288">
        <v>57.5</v>
      </c>
      <c r="K54" s="21"/>
      <c r="L54" s="95">
        <f t="shared" si="24"/>
        <v>6</v>
      </c>
      <c r="M54" s="96">
        <f t="shared" si="28"/>
        <v>0</v>
      </c>
      <c r="N54" s="97"/>
      <c r="O54" s="96">
        <f t="shared" si="29"/>
        <v>0</v>
      </c>
      <c r="P54" s="98">
        <f t="shared" si="27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297">
        <v>6</v>
      </c>
      <c r="E55" s="303"/>
      <c r="F55" s="303"/>
      <c r="G55" s="303"/>
      <c r="H55" s="303"/>
      <c r="I55" s="303"/>
      <c r="J55" s="288">
        <v>61.5</v>
      </c>
      <c r="K55" s="21"/>
      <c r="L55" s="95">
        <f t="shared" si="24"/>
        <v>6</v>
      </c>
      <c r="M55" s="96">
        <f t="shared" si="28"/>
        <v>0</v>
      </c>
      <c r="N55" s="97"/>
      <c r="O55" s="109">
        <f t="shared" si="29"/>
        <v>0</v>
      </c>
      <c r="P55" s="98">
        <f t="shared" si="27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297">
        <v>8</v>
      </c>
      <c r="E56" s="303">
        <v>50</v>
      </c>
      <c r="F56" s="303"/>
      <c r="G56" s="303"/>
      <c r="H56" s="303"/>
      <c r="I56" s="303"/>
      <c r="J56" s="288">
        <v>37.130000000000003</v>
      </c>
      <c r="K56" s="21"/>
      <c r="L56" s="95">
        <f t="shared" si="24"/>
        <v>8</v>
      </c>
      <c r="M56" s="96">
        <f t="shared" si="28"/>
        <v>0</v>
      </c>
      <c r="N56" s="97"/>
      <c r="O56" s="96">
        <f t="shared" si="29"/>
        <v>4</v>
      </c>
      <c r="P56" s="98">
        <f t="shared" si="27"/>
        <v>50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78">
        <v>4</v>
      </c>
      <c r="E57" s="279">
        <v>50</v>
      </c>
      <c r="F57" s="279"/>
      <c r="G57" s="279"/>
      <c r="H57" s="279"/>
      <c r="I57" s="303"/>
      <c r="J57" s="288">
        <v>36.75</v>
      </c>
      <c r="K57" s="21"/>
      <c r="L57" s="95">
        <f t="shared" si="24"/>
        <v>4</v>
      </c>
      <c r="M57" s="96">
        <f t="shared" si="6"/>
        <v>0</v>
      </c>
      <c r="N57" s="97"/>
      <c r="O57" s="109">
        <f t="shared" si="7"/>
        <v>2</v>
      </c>
      <c r="P57" s="98">
        <f t="shared" si="27"/>
        <v>50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278">
        <v>2</v>
      </c>
      <c r="E58" s="279">
        <v>50</v>
      </c>
      <c r="F58" s="279"/>
      <c r="G58" s="279"/>
      <c r="H58" s="279"/>
      <c r="I58" s="303"/>
      <c r="J58" s="288">
        <v>29.5</v>
      </c>
      <c r="K58" s="21"/>
      <c r="L58" s="95">
        <f t="shared" si="24"/>
        <v>2</v>
      </c>
      <c r="M58" s="96">
        <f t="shared" si="6"/>
        <v>0</v>
      </c>
      <c r="N58" s="97"/>
      <c r="O58" s="96">
        <f t="shared" si="7"/>
        <v>1</v>
      </c>
      <c r="P58" s="98">
        <f t="shared" si="27"/>
        <v>50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3"/>
      <c r="E59" s="123"/>
      <c r="F59" s="123"/>
      <c r="G59" s="123"/>
      <c r="H59" s="123"/>
      <c r="I59" s="123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3"/>
      <c r="E60" s="123"/>
      <c r="F60" s="123"/>
      <c r="G60" s="123"/>
      <c r="H60" s="123"/>
      <c r="I60" s="123"/>
      <c r="J60" s="42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297">
        <v>8</v>
      </c>
      <c r="E61" s="303">
        <v>25</v>
      </c>
      <c r="F61" s="303"/>
      <c r="G61" s="303"/>
      <c r="H61" s="303"/>
      <c r="I61" s="303"/>
      <c r="J61" s="288">
        <v>42</v>
      </c>
      <c r="K61" s="21"/>
      <c r="L61" s="95">
        <f t="shared" ref="L61:L78" si="30">D61</f>
        <v>8</v>
      </c>
      <c r="M61" s="96">
        <f t="shared" ref="M61:M63" si="31">N61*L61/100</f>
        <v>0</v>
      </c>
      <c r="N61" s="97"/>
      <c r="O61" s="96">
        <f t="shared" ref="O61:O63" si="32">P61*L61/100</f>
        <v>2</v>
      </c>
      <c r="P61" s="98">
        <f t="shared" ref="P61:P78" si="33">E61</f>
        <v>25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278">
        <v>3</v>
      </c>
      <c r="E62" s="279">
        <v>33.33</v>
      </c>
      <c r="F62" s="279"/>
      <c r="G62" s="279"/>
      <c r="H62" s="303"/>
      <c r="I62" s="303"/>
      <c r="J62" s="288">
        <v>35.67</v>
      </c>
      <c r="K62" s="21"/>
      <c r="L62" s="95">
        <f t="shared" si="30"/>
        <v>3</v>
      </c>
      <c r="M62" s="96">
        <f t="shared" si="31"/>
        <v>0</v>
      </c>
      <c r="N62" s="97"/>
      <c r="O62" s="109">
        <f t="shared" si="32"/>
        <v>0.9998999999999999</v>
      </c>
      <c r="P62" s="98">
        <f t="shared" si="33"/>
        <v>33.33</v>
      </c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297">
        <v>2</v>
      </c>
      <c r="E63" s="303"/>
      <c r="F63" s="303"/>
      <c r="G63" s="303"/>
      <c r="H63" s="303"/>
      <c r="I63" s="303"/>
      <c r="J63" s="288">
        <v>56</v>
      </c>
      <c r="K63" s="21"/>
      <c r="L63" s="95">
        <f t="shared" si="30"/>
        <v>2</v>
      </c>
      <c r="M63" s="96">
        <f t="shared" si="31"/>
        <v>0</v>
      </c>
      <c r="N63" s="97"/>
      <c r="O63" s="109">
        <f t="shared" si="32"/>
        <v>0</v>
      </c>
      <c r="P63" s="98">
        <f t="shared" si="33"/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78">
        <v>5</v>
      </c>
      <c r="E64" s="279">
        <v>40</v>
      </c>
      <c r="F64" s="282"/>
      <c r="G64" s="280"/>
      <c r="H64" s="311"/>
      <c r="I64" s="311"/>
      <c r="J64" s="288">
        <v>37.6</v>
      </c>
      <c r="K64" s="21"/>
      <c r="L64" s="95">
        <f t="shared" si="30"/>
        <v>5</v>
      </c>
      <c r="M64" s="96">
        <f t="shared" si="6"/>
        <v>0</v>
      </c>
      <c r="N64" s="97"/>
      <c r="O64" s="109">
        <f t="shared" si="7"/>
        <v>2</v>
      </c>
      <c r="P64" s="98">
        <f t="shared" si="33"/>
        <v>40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78">
        <v>6</v>
      </c>
      <c r="E65" s="279">
        <v>50</v>
      </c>
      <c r="F65" s="279"/>
      <c r="G65" s="279"/>
      <c r="H65" s="279"/>
      <c r="I65" s="311"/>
      <c r="J65" s="288">
        <v>43.17</v>
      </c>
      <c r="K65" s="21"/>
      <c r="L65" s="95">
        <f t="shared" si="30"/>
        <v>6</v>
      </c>
      <c r="M65" s="96">
        <f t="shared" si="6"/>
        <v>0</v>
      </c>
      <c r="N65" s="97"/>
      <c r="O65" s="109">
        <f t="shared" si="7"/>
        <v>3</v>
      </c>
      <c r="P65" s="98">
        <f t="shared" si="33"/>
        <v>50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78">
        <v>8</v>
      </c>
      <c r="E66" s="279"/>
      <c r="F66" s="279"/>
      <c r="G66" s="279"/>
      <c r="H66" s="279"/>
      <c r="I66" s="279"/>
      <c r="J66" s="291">
        <v>49.88</v>
      </c>
      <c r="K66" s="21"/>
      <c r="L66" s="95">
        <f t="shared" si="30"/>
        <v>8</v>
      </c>
      <c r="M66" s="96">
        <f t="shared" si="6"/>
        <v>0</v>
      </c>
      <c r="N66" s="97"/>
      <c r="O66" s="109">
        <f t="shared" si="7"/>
        <v>0</v>
      </c>
      <c r="P66" s="98">
        <f t="shared" si="33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78">
        <v>3</v>
      </c>
      <c r="E67" s="279">
        <v>33.33</v>
      </c>
      <c r="F67" s="279"/>
      <c r="G67" s="279"/>
      <c r="H67" s="279"/>
      <c r="I67" s="279"/>
      <c r="J67" s="288">
        <v>33.67</v>
      </c>
      <c r="K67" s="21"/>
      <c r="L67" s="99">
        <f t="shared" si="30"/>
        <v>3</v>
      </c>
      <c r="M67" s="100">
        <f t="shared" si="6"/>
        <v>0</v>
      </c>
      <c r="N67" s="101"/>
      <c r="O67" s="126">
        <f t="shared" si="7"/>
        <v>0.9998999999999999</v>
      </c>
      <c r="P67" s="102">
        <f t="shared" si="33"/>
        <v>33.33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72</v>
      </c>
      <c r="E68" s="38">
        <v>14.664545454545454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50.948333333333323</v>
      </c>
      <c r="K68" s="21"/>
      <c r="L68" s="335">
        <f t="shared" si="30"/>
        <v>72</v>
      </c>
      <c r="M68" s="336">
        <f>SUM(M69:M82)</f>
        <v>0</v>
      </c>
      <c r="N68" s="340">
        <f>G68+H68+I68</f>
        <v>0</v>
      </c>
      <c r="O68" s="341">
        <f>SUM(O69:O82)</f>
        <v>8.9995999999999992</v>
      </c>
      <c r="P68" s="338">
        <f t="shared" si="33"/>
        <v>14.664545454545454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78">
        <v>11</v>
      </c>
      <c r="E69" s="279"/>
      <c r="F69" s="279"/>
      <c r="G69" s="279"/>
      <c r="H69" s="279"/>
      <c r="I69" s="279"/>
      <c r="J69" s="288">
        <v>60.36</v>
      </c>
      <c r="K69" s="21"/>
      <c r="L69" s="91">
        <f t="shared" si="30"/>
        <v>11</v>
      </c>
      <c r="M69" s="92">
        <f t="shared" si="6"/>
        <v>0</v>
      </c>
      <c r="N69" s="93"/>
      <c r="O69" s="162">
        <f t="shared" si="7"/>
        <v>0</v>
      </c>
      <c r="P69" s="94">
        <f t="shared" si="33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78">
        <v>11</v>
      </c>
      <c r="E70" s="279">
        <v>9.09</v>
      </c>
      <c r="F70" s="279"/>
      <c r="G70" s="279"/>
      <c r="H70" s="279"/>
      <c r="I70" s="311"/>
      <c r="J70" s="288">
        <v>56.09</v>
      </c>
      <c r="K70" s="21"/>
      <c r="L70" s="95">
        <f t="shared" si="30"/>
        <v>11</v>
      </c>
      <c r="M70" s="96">
        <f t="shared" ref="M70:M123" si="34">N70*L70/100</f>
        <v>0</v>
      </c>
      <c r="N70" s="97"/>
      <c r="O70" s="96">
        <f t="shared" ref="O70:O78" si="35">P70*L70/100</f>
        <v>0.9998999999999999</v>
      </c>
      <c r="P70" s="98">
        <f t="shared" si="33"/>
        <v>9.09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297">
        <v>4</v>
      </c>
      <c r="E71" s="303"/>
      <c r="F71" s="303"/>
      <c r="G71" s="303"/>
      <c r="H71" s="303"/>
      <c r="I71" s="303"/>
      <c r="J71" s="288">
        <v>55.25</v>
      </c>
      <c r="K71" s="21"/>
      <c r="L71" s="95">
        <f t="shared" si="30"/>
        <v>4</v>
      </c>
      <c r="M71" s="96">
        <f t="shared" si="34"/>
        <v>0</v>
      </c>
      <c r="N71" s="97"/>
      <c r="O71" s="96">
        <f t="shared" si="35"/>
        <v>0</v>
      </c>
      <c r="P71" s="98">
        <f t="shared" si="33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297">
        <v>3</v>
      </c>
      <c r="E72" s="303"/>
      <c r="F72" s="303"/>
      <c r="G72" s="303"/>
      <c r="H72" s="303"/>
      <c r="I72" s="303"/>
      <c r="J72" s="288">
        <v>53.33</v>
      </c>
      <c r="K72" s="21"/>
      <c r="L72" s="95">
        <f t="shared" si="30"/>
        <v>3</v>
      </c>
      <c r="M72" s="96">
        <f t="shared" si="34"/>
        <v>0</v>
      </c>
      <c r="N72" s="97"/>
      <c r="O72" s="109">
        <f t="shared" si="35"/>
        <v>0</v>
      </c>
      <c r="P72" s="98">
        <f t="shared" si="33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78">
        <v>5</v>
      </c>
      <c r="E73" s="279"/>
      <c r="F73" s="279"/>
      <c r="G73" s="279"/>
      <c r="H73" s="279"/>
      <c r="I73" s="303"/>
      <c r="J73" s="288">
        <v>60.4</v>
      </c>
      <c r="K73" s="21"/>
      <c r="L73" s="95">
        <f t="shared" si="30"/>
        <v>5</v>
      </c>
      <c r="M73" s="96">
        <f t="shared" si="34"/>
        <v>0</v>
      </c>
      <c r="N73" s="97"/>
      <c r="O73" s="96">
        <f t="shared" si="35"/>
        <v>0</v>
      </c>
      <c r="P73" s="98">
        <f t="shared" si="33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297">
        <v>3</v>
      </c>
      <c r="E74" s="303">
        <v>66.67</v>
      </c>
      <c r="F74" s="303"/>
      <c r="G74" s="303"/>
      <c r="H74" s="303"/>
      <c r="I74" s="303"/>
      <c r="J74" s="288">
        <v>30.67</v>
      </c>
      <c r="K74" s="21"/>
      <c r="L74" s="95">
        <f t="shared" si="30"/>
        <v>3</v>
      </c>
      <c r="M74" s="96">
        <f t="shared" si="34"/>
        <v>0</v>
      </c>
      <c r="N74" s="97"/>
      <c r="O74" s="96">
        <f t="shared" si="35"/>
        <v>2.0000999999999998</v>
      </c>
      <c r="P74" s="98">
        <f t="shared" si="33"/>
        <v>66.67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297">
        <v>3</v>
      </c>
      <c r="E75" s="303"/>
      <c r="F75" s="303"/>
      <c r="G75" s="303"/>
      <c r="H75" s="303"/>
      <c r="I75" s="303"/>
      <c r="J75" s="288">
        <v>55.33</v>
      </c>
      <c r="K75" s="21"/>
      <c r="L75" s="95">
        <f t="shared" si="30"/>
        <v>3</v>
      </c>
      <c r="M75" s="96">
        <f t="shared" si="34"/>
        <v>0</v>
      </c>
      <c r="N75" s="97"/>
      <c r="O75" s="96">
        <f t="shared" si="35"/>
        <v>0</v>
      </c>
      <c r="P75" s="98">
        <f t="shared" si="33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10">
        <v>10</v>
      </c>
      <c r="E76" s="312">
        <v>10</v>
      </c>
      <c r="F76" s="312"/>
      <c r="G76" s="312"/>
      <c r="H76" s="312"/>
      <c r="I76" s="311"/>
      <c r="J76" s="288">
        <v>45.3</v>
      </c>
      <c r="K76" s="21"/>
      <c r="L76" s="95">
        <f t="shared" si="30"/>
        <v>10</v>
      </c>
      <c r="M76" s="96">
        <f t="shared" si="34"/>
        <v>0</v>
      </c>
      <c r="N76" s="97"/>
      <c r="O76" s="96">
        <f t="shared" si="35"/>
        <v>1</v>
      </c>
      <c r="P76" s="98">
        <f t="shared" si="33"/>
        <v>10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0">
        <v>2</v>
      </c>
      <c r="E77" s="312"/>
      <c r="F77" s="312"/>
      <c r="G77" s="312"/>
      <c r="H77" s="312"/>
      <c r="I77" s="312"/>
      <c r="J77" s="288">
        <v>56.5</v>
      </c>
      <c r="K77" s="21"/>
      <c r="L77" s="95">
        <f t="shared" si="30"/>
        <v>2</v>
      </c>
      <c r="M77" s="96">
        <f t="shared" si="34"/>
        <v>0</v>
      </c>
      <c r="N77" s="97"/>
      <c r="O77" s="96">
        <f t="shared" si="35"/>
        <v>0</v>
      </c>
      <c r="P77" s="98">
        <f t="shared" si="33"/>
        <v>0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0">
        <v>5</v>
      </c>
      <c r="E78" s="312">
        <v>20</v>
      </c>
      <c r="F78" s="312"/>
      <c r="G78" s="312"/>
      <c r="H78" s="312"/>
      <c r="I78" s="311"/>
      <c r="J78" s="288">
        <v>50.2</v>
      </c>
      <c r="K78" s="21"/>
      <c r="L78" s="95">
        <f t="shared" si="30"/>
        <v>5</v>
      </c>
      <c r="M78" s="96">
        <f t="shared" si="34"/>
        <v>0</v>
      </c>
      <c r="N78" s="97"/>
      <c r="O78" s="109">
        <f t="shared" si="35"/>
        <v>1</v>
      </c>
      <c r="P78" s="98">
        <f t="shared" si="33"/>
        <v>20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4"/>
      <c r="E79" s="123"/>
      <c r="F79" s="123"/>
      <c r="G79" s="123"/>
      <c r="H79" s="123"/>
      <c r="I79" s="123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297">
        <v>6</v>
      </c>
      <c r="E80" s="303">
        <v>33.33</v>
      </c>
      <c r="F80" s="303"/>
      <c r="G80" s="303"/>
      <c r="H80" s="303"/>
      <c r="I80" s="303"/>
      <c r="J80" s="288">
        <v>42.17</v>
      </c>
      <c r="K80" s="21"/>
      <c r="L80" s="95">
        <f>D80</f>
        <v>6</v>
      </c>
      <c r="M80" s="96">
        <f t="shared" ref="M80" si="36">N80*L80/100</f>
        <v>0</v>
      </c>
      <c r="N80" s="97"/>
      <c r="O80" s="96">
        <f t="shared" ref="O80" si="37">P80*L80/100</f>
        <v>1.9997999999999998</v>
      </c>
      <c r="P80" s="98">
        <f>E80</f>
        <v>33.33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297">
        <v>9</v>
      </c>
      <c r="E81" s="303">
        <v>22.22</v>
      </c>
      <c r="F81" s="303"/>
      <c r="G81" s="303"/>
      <c r="H81" s="303"/>
      <c r="I81" s="303"/>
      <c r="J81" s="291">
        <v>45.78</v>
      </c>
      <c r="K81" s="21"/>
      <c r="L81" s="95">
        <f>D81</f>
        <v>9</v>
      </c>
      <c r="M81" s="96">
        <f t="shared" ref="M81" si="38">N81*L81/100</f>
        <v>0</v>
      </c>
      <c r="N81" s="97"/>
      <c r="O81" s="96">
        <f t="shared" ref="O81" si="39">P81*L81/100</f>
        <v>1.9997999999999998</v>
      </c>
      <c r="P81" s="98">
        <f>E81</f>
        <v>22.22</v>
      </c>
    </row>
    <row r="82" spans="1:16" s="1" customFormat="1" ht="15" customHeight="1" thickBot="1" x14ac:dyDescent="0.3">
      <c r="A82" s="15">
        <v>14</v>
      </c>
      <c r="B82" s="342">
        <v>51400</v>
      </c>
      <c r="C82" s="343" t="s">
        <v>143</v>
      </c>
      <c r="D82" s="115"/>
      <c r="E82" s="116"/>
      <c r="F82" s="116"/>
      <c r="G82" s="116"/>
      <c r="H82" s="116"/>
      <c r="I82" s="117"/>
      <c r="J82" s="45"/>
      <c r="K82" s="21"/>
      <c r="L82" s="99"/>
      <c r="M82" s="100"/>
      <c r="N82" s="101"/>
      <c r="O82" s="100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330</v>
      </c>
      <c r="E83" s="38">
        <v>11.578571428571427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52.30857142857144</v>
      </c>
      <c r="K83" s="21"/>
      <c r="L83" s="335">
        <f>D83</f>
        <v>330</v>
      </c>
      <c r="M83" s="336">
        <f>SUM(M84:M114)</f>
        <v>0</v>
      </c>
      <c r="N83" s="340">
        <f>G83+H83+I83</f>
        <v>0</v>
      </c>
      <c r="O83" s="336">
        <f>SUM(O84:O114)</f>
        <v>31.999500000000001</v>
      </c>
      <c r="P83" s="338">
        <f>E83</f>
        <v>11.578571428571427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78">
        <v>7</v>
      </c>
      <c r="E84" s="279"/>
      <c r="F84" s="279"/>
      <c r="G84" s="279"/>
      <c r="H84" s="279"/>
      <c r="I84" s="279"/>
      <c r="J84" s="288">
        <v>53.71</v>
      </c>
      <c r="K84" s="21"/>
      <c r="L84" s="91">
        <f>D84</f>
        <v>7</v>
      </c>
      <c r="M84" s="92">
        <f t="shared" si="34"/>
        <v>0</v>
      </c>
      <c r="N84" s="93"/>
      <c r="O84" s="92">
        <f t="shared" ref="O84:O111" si="40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18"/>
      <c r="E85" s="123"/>
      <c r="F85" s="123"/>
      <c r="G85" s="123"/>
      <c r="H85" s="123"/>
      <c r="I85" s="123"/>
      <c r="J85" s="42"/>
      <c r="K85" s="21"/>
      <c r="L85" s="95"/>
      <c r="M85" s="96"/>
      <c r="N85" s="97"/>
      <c r="O85" s="109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297">
        <v>5</v>
      </c>
      <c r="E86" s="303">
        <v>20</v>
      </c>
      <c r="F86" s="303"/>
      <c r="G86" s="303"/>
      <c r="H86" s="303"/>
      <c r="I86" s="303"/>
      <c r="J86" s="288">
        <v>46.8</v>
      </c>
      <c r="K86" s="21"/>
      <c r="L86" s="95">
        <f t="shared" ref="L86:L112" si="41">D86</f>
        <v>5</v>
      </c>
      <c r="M86" s="96">
        <f t="shared" ref="M86:M89" si="42">N86*L86/100</f>
        <v>0</v>
      </c>
      <c r="N86" s="97"/>
      <c r="O86" s="96">
        <f t="shared" ref="O86:O89" si="43">P86*L86/100</f>
        <v>1</v>
      </c>
      <c r="P86" s="98">
        <f t="shared" ref="P86:P112" si="44">E86</f>
        <v>20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297">
        <v>8</v>
      </c>
      <c r="E87" s="303"/>
      <c r="F87" s="303"/>
      <c r="G87" s="303"/>
      <c r="H87" s="303"/>
      <c r="I87" s="303"/>
      <c r="J87" s="288">
        <v>52.13</v>
      </c>
      <c r="K87" s="21"/>
      <c r="L87" s="95">
        <f t="shared" si="41"/>
        <v>8</v>
      </c>
      <c r="M87" s="96">
        <f t="shared" si="42"/>
        <v>0</v>
      </c>
      <c r="N87" s="97"/>
      <c r="O87" s="96">
        <f t="shared" si="43"/>
        <v>0</v>
      </c>
      <c r="P87" s="98">
        <f t="shared" si="44"/>
        <v>0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297">
        <v>11</v>
      </c>
      <c r="E88" s="303">
        <v>9.09</v>
      </c>
      <c r="F88" s="303"/>
      <c r="G88" s="303"/>
      <c r="H88" s="303"/>
      <c r="I88" s="303"/>
      <c r="J88" s="288">
        <v>60.45</v>
      </c>
      <c r="K88" s="21"/>
      <c r="L88" s="95">
        <f t="shared" si="41"/>
        <v>11</v>
      </c>
      <c r="M88" s="96">
        <f t="shared" si="42"/>
        <v>0</v>
      </c>
      <c r="N88" s="97"/>
      <c r="O88" s="96">
        <f t="shared" si="43"/>
        <v>0.9998999999999999</v>
      </c>
      <c r="P88" s="98">
        <f t="shared" si="44"/>
        <v>9.09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297">
        <v>8</v>
      </c>
      <c r="E89" s="303"/>
      <c r="F89" s="303"/>
      <c r="G89" s="303"/>
      <c r="H89" s="303"/>
      <c r="I89" s="303"/>
      <c r="J89" s="288">
        <v>64</v>
      </c>
      <c r="K89" s="21"/>
      <c r="L89" s="95">
        <f t="shared" si="41"/>
        <v>8</v>
      </c>
      <c r="M89" s="96">
        <f t="shared" si="42"/>
        <v>0</v>
      </c>
      <c r="N89" s="97"/>
      <c r="O89" s="109">
        <f t="shared" si="43"/>
        <v>0</v>
      </c>
      <c r="P89" s="98">
        <f t="shared" si="44"/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10">
        <v>3</v>
      </c>
      <c r="E90" s="312"/>
      <c r="F90" s="312"/>
      <c r="G90" s="312"/>
      <c r="H90" s="312"/>
      <c r="I90" s="312"/>
      <c r="J90" s="288">
        <v>49.33</v>
      </c>
      <c r="K90" s="21"/>
      <c r="L90" s="95">
        <f t="shared" si="41"/>
        <v>3</v>
      </c>
      <c r="M90" s="96">
        <f t="shared" si="34"/>
        <v>0</v>
      </c>
      <c r="N90" s="97"/>
      <c r="O90" s="96">
        <f t="shared" si="40"/>
        <v>0</v>
      </c>
      <c r="P90" s="98">
        <f t="shared" si="44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310">
        <v>3</v>
      </c>
      <c r="E91" s="312">
        <v>33.33</v>
      </c>
      <c r="F91" s="312"/>
      <c r="G91" s="312"/>
      <c r="H91" s="312"/>
      <c r="I91" s="311"/>
      <c r="J91" s="288">
        <v>54</v>
      </c>
      <c r="K91" s="21"/>
      <c r="L91" s="95">
        <f t="shared" si="41"/>
        <v>3</v>
      </c>
      <c r="M91" s="96">
        <f t="shared" si="34"/>
        <v>0</v>
      </c>
      <c r="N91" s="97"/>
      <c r="O91" s="109">
        <f t="shared" si="40"/>
        <v>0.9998999999999999</v>
      </c>
      <c r="P91" s="98">
        <f t="shared" si="44"/>
        <v>33.33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310">
        <v>4</v>
      </c>
      <c r="E92" s="312"/>
      <c r="F92" s="312"/>
      <c r="G92" s="312"/>
      <c r="H92" s="312"/>
      <c r="I92" s="311"/>
      <c r="J92" s="288">
        <v>51</v>
      </c>
      <c r="K92" s="21"/>
      <c r="L92" s="95">
        <f t="shared" si="41"/>
        <v>4</v>
      </c>
      <c r="M92" s="96">
        <f t="shared" si="34"/>
        <v>0</v>
      </c>
      <c r="N92" s="97"/>
      <c r="O92" s="109">
        <f t="shared" si="40"/>
        <v>0</v>
      </c>
      <c r="P92" s="98">
        <f t="shared" si="44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0">
        <v>5</v>
      </c>
      <c r="E93" s="312">
        <v>20</v>
      </c>
      <c r="F93" s="312"/>
      <c r="G93" s="312"/>
      <c r="H93" s="312"/>
      <c r="I93" s="311"/>
      <c r="J93" s="289">
        <v>55.8</v>
      </c>
      <c r="K93" s="21"/>
      <c r="L93" s="95">
        <f t="shared" si="41"/>
        <v>5</v>
      </c>
      <c r="M93" s="96">
        <f t="shared" si="34"/>
        <v>0</v>
      </c>
      <c r="N93" s="97"/>
      <c r="O93" s="109">
        <f t="shared" si="40"/>
        <v>1</v>
      </c>
      <c r="P93" s="98">
        <f t="shared" si="44"/>
        <v>20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0">
        <v>8</v>
      </c>
      <c r="E94" s="312"/>
      <c r="F94" s="312"/>
      <c r="G94" s="312"/>
      <c r="H94" s="312"/>
      <c r="I94" s="311"/>
      <c r="J94" s="288">
        <v>49.25</v>
      </c>
      <c r="K94" s="21"/>
      <c r="L94" s="95">
        <f t="shared" si="41"/>
        <v>8</v>
      </c>
      <c r="M94" s="96">
        <f t="shared" si="34"/>
        <v>0</v>
      </c>
      <c r="N94" s="97"/>
      <c r="O94" s="109">
        <f t="shared" si="40"/>
        <v>0</v>
      </c>
      <c r="P94" s="98">
        <f t="shared" si="44"/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297">
        <v>8</v>
      </c>
      <c r="E95" s="303"/>
      <c r="F95" s="303"/>
      <c r="G95" s="303"/>
      <c r="H95" s="303"/>
      <c r="I95" s="303"/>
      <c r="J95" s="288">
        <v>57.63</v>
      </c>
      <c r="K95" s="21"/>
      <c r="L95" s="95">
        <f t="shared" si="41"/>
        <v>8</v>
      </c>
      <c r="M95" s="96">
        <f t="shared" si="34"/>
        <v>0</v>
      </c>
      <c r="N95" s="97"/>
      <c r="O95" s="96">
        <f t="shared" si="40"/>
        <v>0</v>
      </c>
      <c r="P95" s="98">
        <f t="shared" si="44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0">
        <v>7</v>
      </c>
      <c r="E96" s="312">
        <v>14.29</v>
      </c>
      <c r="F96" s="312"/>
      <c r="G96" s="312"/>
      <c r="H96" s="312"/>
      <c r="I96" s="312"/>
      <c r="J96" s="288">
        <v>44.57</v>
      </c>
      <c r="K96" s="21"/>
      <c r="L96" s="95">
        <f t="shared" si="41"/>
        <v>7</v>
      </c>
      <c r="M96" s="96">
        <f t="shared" si="34"/>
        <v>0</v>
      </c>
      <c r="N96" s="97"/>
      <c r="O96" s="96">
        <f t="shared" si="40"/>
        <v>1.0003</v>
      </c>
      <c r="P96" s="98">
        <f t="shared" si="44"/>
        <v>14.29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78">
        <v>14</v>
      </c>
      <c r="E97" s="279">
        <v>21.43</v>
      </c>
      <c r="F97" s="279"/>
      <c r="G97" s="279"/>
      <c r="H97" s="279"/>
      <c r="I97" s="279"/>
      <c r="J97" s="288">
        <v>48.93</v>
      </c>
      <c r="K97" s="21"/>
      <c r="L97" s="95">
        <f t="shared" si="41"/>
        <v>14</v>
      </c>
      <c r="M97" s="96">
        <f t="shared" si="34"/>
        <v>0</v>
      </c>
      <c r="N97" s="97"/>
      <c r="O97" s="96">
        <f t="shared" si="40"/>
        <v>3.0002</v>
      </c>
      <c r="P97" s="98">
        <f t="shared" si="44"/>
        <v>21.43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297">
        <v>6</v>
      </c>
      <c r="E98" s="303"/>
      <c r="F98" s="303"/>
      <c r="G98" s="303"/>
      <c r="H98" s="303"/>
      <c r="I98" s="303"/>
      <c r="J98" s="288">
        <v>50.33</v>
      </c>
      <c r="K98" s="21"/>
      <c r="L98" s="95">
        <f t="shared" si="41"/>
        <v>6</v>
      </c>
      <c r="M98" s="96">
        <f t="shared" si="34"/>
        <v>0</v>
      </c>
      <c r="N98" s="97"/>
      <c r="O98" s="96">
        <f t="shared" si="40"/>
        <v>0</v>
      </c>
      <c r="P98" s="98">
        <f t="shared" si="44"/>
        <v>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297">
        <v>3</v>
      </c>
      <c r="E99" s="303">
        <v>33.33</v>
      </c>
      <c r="F99" s="303"/>
      <c r="G99" s="303"/>
      <c r="H99" s="303"/>
      <c r="I99" s="303"/>
      <c r="J99" s="288">
        <v>51</v>
      </c>
      <c r="K99" s="21"/>
      <c r="L99" s="95">
        <f t="shared" si="41"/>
        <v>3</v>
      </c>
      <c r="M99" s="96">
        <f t="shared" si="34"/>
        <v>0</v>
      </c>
      <c r="N99" s="97"/>
      <c r="O99" s="96">
        <f t="shared" si="40"/>
        <v>0.9998999999999999</v>
      </c>
      <c r="P99" s="98">
        <f t="shared" si="44"/>
        <v>33.33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297">
        <v>4</v>
      </c>
      <c r="E100" s="303">
        <v>25</v>
      </c>
      <c r="F100" s="303"/>
      <c r="G100" s="303"/>
      <c r="H100" s="303"/>
      <c r="I100" s="303"/>
      <c r="J100" s="288">
        <v>45</v>
      </c>
      <c r="K100" s="21"/>
      <c r="L100" s="95">
        <f t="shared" si="41"/>
        <v>4</v>
      </c>
      <c r="M100" s="96">
        <f t="shared" si="34"/>
        <v>0</v>
      </c>
      <c r="N100" s="97"/>
      <c r="O100" s="109">
        <f t="shared" si="40"/>
        <v>1</v>
      </c>
      <c r="P100" s="98">
        <f t="shared" si="44"/>
        <v>25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297">
        <v>12</v>
      </c>
      <c r="E101" s="303"/>
      <c r="F101" s="303"/>
      <c r="G101" s="303"/>
      <c r="H101" s="303"/>
      <c r="I101" s="303"/>
      <c r="J101" s="288">
        <v>53.5</v>
      </c>
      <c r="K101" s="21"/>
      <c r="L101" s="95">
        <f t="shared" si="41"/>
        <v>12</v>
      </c>
      <c r="M101" s="96">
        <f t="shared" si="34"/>
        <v>0</v>
      </c>
      <c r="N101" s="97"/>
      <c r="O101" s="109">
        <f t="shared" si="40"/>
        <v>0</v>
      </c>
      <c r="P101" s="98">
        <f t="shared" si="44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78">
        <v>8</v>
      </c>
      <c r="E102" s="279">
        <v>12.5</v>
      </c>
      <c r="F102" s="279"/>
      <c r="G102" s="279"/>
      <c r="H102" s="279"/>
      <c r="I102" s="303"/>
      <c r="J102" s="288">
        <v>47.88</v>
      </c>
      <c r="K102" s="21"/>
      <c r="L102" s="95">
        <f t="shared" si="41"/>
        <v>8</v>
      </c>
      <c r="M102" s="96">
        <f t="shared" si="34"/>
        <v>0</v>
      </c>
      <c r="N102" s="97"/>
      <c r="O102" s="96">
        <f t="shared" si="40"/>
        <v>1</v>
      </c>
      <c r="P102" s="98">
        <f t="shared" si="44"/>
        <v>12.5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297">
        <v>7</v>
      </c>
      <c r="E103" s="303">
        <v>14.29</v>
      </c>
      <c r="F103" s="303"/>
      <c r="G103" s="303"/>
      <c r="H103" s="303"/>
      <c r="I103" s="303"/>
      <c r="J103" s="288">
        <v>46.57</v>
      </c>
      <c r="K103" s="21"/>
      <c r="L103" s="95">
        <f t="shared" si="41"/>
        <v>7</v>
      </c>
      <c r="M103" s="96">
        <f t="shared" si="34"/>
        <v>0</v>
      </c>
      <c r="N103" s="97"/>
      <c r="O103" s="96">
        <f t="shared" si="40"/>
        <v>1.0003</v>
      </c>
      <c r="P103" s="98">
        <f t="shared" si="44"/>
        <v>14.29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78">
        <v>18</v>
      </c>
      <c r="E104" s="279">
        <v>11.11</v>
      </c>
      <c r="F104" s="279"/>
      <c r="G104" s="279"/>
      <c r="H104" s="279"/>
      <c r="I104" s="279"/>
      <c r="J104" s="288">
        <v>50.22</v>
      </c>
      <c r="K104" s="21"/>
      <c r="L104" s="95">
        <f t="shared" si="41"/>
        <v>18</v>
      </c>
      <c r="M104" s="96">
        <f t="shared" si="34"/>
        <v>0</v>
      </c>
      <c r="N104" s="97"/>
      <c r="O104" s="96">
        <f t="shared" si="40"/>
        <v>1.9997999999999998</v>
      </c>
      <c r="P104" s="98">
        <f t="shared" si="44"/>
        <v>11.11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297">
        <v>64</v>
      </c>
      <c r="E105" s="303">
        <v>1.56</v>
      </c>
      <c r="F105" s="303"/>
      <c r="G105" s="303"/>
      <c r="H105" s="303"/>
      <c r="I105" s="303"/>
      <c r="J105" s="288">
        <v>66.44</v>
      </c>
      <c r="K105" s="21"/>
      <c r="L105" s="95">
        <f t="shared" si="41"/>
        <v>64</v>
      </c>
      <c r="M105" s="96">
        <f t="shared" si="34"/>
        <v>0</v>
      </c>
      <c r="N105" s="97"/>
      <c r="O105" s="96">
        <f t="shared" si="40"/>
        <v>0.99840000000000007</v>
      </c>
      <c r="P105" s="98">
        <f t="shared" si="44"/>
        <v>1.56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297">
        <v>9</v>
      </c>
      <c r="E106" s="303">
        <v>33.33</v>
      </c>
      <c r="F106" s="303"/>
      <c r="G106" s="303"/>
      <c r="H106" s="303"/>
      <c r="I106" s="303"/>
      <c r="J106" s="288">
        <v>40.56</v>
      </c>
      <c r="K106" s="21"/>
      <c r="L106" s="95">
        <f t="shared" si="41"/>
        <v>9</v>
      </c>
      <c r="M106" s="96">
        <f t="shared" si="34"/>
        <v>0</v>
      </c>
      <c r="N106" s="97"/>
      <c r="O106" s="96">
        <f t="shared" si="40"/>
        <v>2.9996999999999998</v>
      </c>
      <c r="P106" s="98">
        <f t="shared" si="44"/>
        <v>33.33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297">
        <v>11</v>
      </c>
      <c r="E107" s="303"/>
      <c r="F107" s="303"/>
      <c r="G107" s="303"/>
      <c r="H107" s="303"/>
      <c r="I107" s="303"/>
      <c r="J107" s="288">
        <v>55.55</v>
      </c>
      <c r="K107" s="21"/>
      <c r="L107" s="95">
        <f t="shared" si="41"/>
        <v>11</v>
      </c>
      <c r="M107" s="96">
        <f t="shared" si="34"/>
        <v>0</v>
      </c>
      <c r="N107" s="97"/>
      <c r="O107" s="96">
        <f t="shared" si="40"/>
        <v>0</v>
      </c>
      <c r="P107" s="98">
        <f t="shared" si="44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78">
        <v>24</v>
      </c>
      <c r="E108" s="279">
        <v>12.5</v>
      </c>
      <c r="F108" s="279"/>
      <c r="G108" s="279"/>
      <c r="H108" s="279"/>
      <c r="I108" s="311"/>
      <c r="J108" s="288">
        <v>57.13</v>
      </c>
      <c r="K108" s="21"/>
      <c r="L108" s="95">
        <f t="shared" si="41"/>
        <v>24</v>
      </c>
      <c r="M108" s="96">
        <f t="shared" si="34"/>
        <v>0</v>
      </c>
      <c r="N108" s="97"/>
      <c r="O108" s="96">
        <f t="shared" si="40"/>
        <v>3</v>
      </c>
      <c r="P108" s="98">
        <f t="shared" si="44"/>
        <v>12.5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78">
        <v>30</v>
      </c>
      <c r="E109" s="279">
        <v>16.670000000000002</v>
      </c>
      <c r="F109" s="279"/>
      <c r="G109" s="279"/>
      <c r="H109" s="279"/>
      <c r="I109" s="279"/>
      <c r="J109" s="288">
        <v>52.07</v>
      </c>
      <c r="K109" s="21"/>
      <c r="L109" s="95">
        <f t="shared" si="41"/>
        <v>30</v>
      </c>
      <c r="M109" s="96">
        <f t="shared" si="34"/>
        <v>0</v>
      </c>
      <c r="N109" s="97"/>
      <c r="O109" s="96">
        <f t="shared" si="40"/>
        <v>5.0010000000000003</v>
      </c>
      <c r="P109" s="98">
        <f t="shared" si="44"/>
        <v>16.670000000000002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78">
        <v>20</v>
      </c>
      <c r="E110" s="279">
        <v>5</v>
      </c>
      <c r="F110" s="279"/>
      <c r="G110" s="279"/>
      <c r="H110" s="279"/>
      <c r="I110" s="311"/>
      <c r="J110" s="292">
        <v>61.4</v>
      </c>
      <c r="K110" s="21"/>
      <c r="L110" s="95">
        <f t="shared" si="41"/>
        <v>20</v>
      </c>
      <c r="M110" s="96">
        <f t="shared" si="34"/>
        <v>0</v>
      </c>
      <c r="N110" s="97"/>
      <c r="O110" s="96">
        <f t="shared" si="40"/>
        <v>1</v>
      </c>
      <c r="P110" s="98">
        <f t="shared" si="44"/>
        <v>5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78">
        <v>10</v>
      </c>
      <c r="E111" s="279">
        <v>10</v>
      </c>
      <c r="F111" s="279"/>
      <c r="G111" s="279"/>
      <c r="H111" s="279"/>
      <c r="I111" s="309"/>
      <c r="J111" s="288">
        <v>53.7</v>
      </c>
      <c r="K111" s="21"/>
      <c r="L111" s="95">
        <f t="shared" si="41"/>
        <v>10</v>
      </c>
      <c r="M111" s="96">
        <f t="shared" si="34"/>
        <v>0</v>
      </c>
      <c r="N111" s="97"/>
      <c r="O111" s="96">
        <f t="shared" si="40"/>
        <v>1</v>
      </c>
      <c r="P111" s="98">
        <f t="shared" si="44"/>
        <v>10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75">
        <v>13</v>
      </c>
      <c r="E112" s="301">
        <v>30.77</v>
      </c>
      <c r="F112" s="301"/>
      <c r="G112" s="301"/>
      <c r="H112" s="301"/>
      <c r="I112" s="302"/>
      <c r="J112" s="291">
        <v>45.69</v>
      </c>
      <c r="K112" s="21"/>
      <c r="L112" s="95">
        <f t="shared" si="41"/>
        <v>13</v>
      </c>
      <c r="M112" s="96">
        <f t="shared" ref="M112" si="45">N112*L112/100</f>
        <v>0</v>
      </c>
      <c r="N112" s="97"/>
      <c r="O112" s="96">
        <f t="shared" ref="O112" si="46">P112*L112/100</f>
        <v>4.0000999999999998</v>
      </c>
      <c r="P112" s="98">
        <f t="shared" si="44"/>
        <v>30.77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4"/>
      <c r="E113" s="141"/>
      <c r="F113" s="141"/>
      <c r="G113" s="141"/>
      <c r="H113" s="141"/>
      <c r="I113" s="136"/>
      <c r="J113" s="45"/>
      <c r="K113" s="21"/>
      <c r="L113" s="95"/>
      <c r="M113" s="96"/>
      <c r="N113" s="97"/>
      <c r="O113" s="109"/>
      <c r="P113" s="98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5"/>
      <c r="E114" s="140"/>
      <c r="F114" s="140"/>
      <c r="G114" s="140"/>
      <c r="H114" s="140"/>
      <c r="I114" s="140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91</v>
      </c>
      <c r="E115" s="38">
        <v>5.26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54.730000000000004</v>
      </c>
      <c r="K115" s="21"/>
      <c r="L115" s="335">
        <f t="shared" ref="L115:L121" si="47">D115</f>
        <v>91</v>
      </c>
      <c r="M115" s="336">
        <f>SUM(M116:M124)</f>
        <v>0</v>
      </c>
      <c r="N115" s="340">
        <f>G115+H115+I115</f>
        <v>0</v>
      </c>
      <c r="O115" s="336">
        <f>SUM(O116:O124)</f>
        <v>4.0005999999999995</v>
      </c>
      <c r="P115" s="338">
        <f t="shared" ref="P115:P121" si="48">E115</f>
        <v>5.26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4">
        <v>12</v>
      </c>
      <c r="E116" s="305"/>
      <c r="F116" s="305"/>
      <c r="G116" s="305"/>
      <c r="H116" s="305"/>
      <c r="I116" s="305"/>
      <c r="J116" s="287">
        <v>59.58</v>
      </c>
      <c r="K116" s="21"/>
      <c r="L116" s="91">
        <f t="shared" si="47"/>
        <v>12</v>
      </c>
      <c r="M116" s="92">
        <f t="shared" ref="M116:M120" si="49">N116*L116/100</f>
        <v>0</v>
      </c>
      <c r="N116" s="93"/>
      <c r="O116" s="92">
        <f t="shared" ref="O116:O120" si="50">P116*L116/100</f>
        <v>0</v>
      </c>
      <c r="P116" s="94">
        <f t="shared" si="48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297">
        <v>11</v>
      </c>
      <c r="E117" s="303">
        <v>18.18</v>
      </c>
      <c r="F117" s="303"/>
      <c r="G117" s="303"/>
      <c r="H117" s="303"/>
      <c r="I117" s="303"/>
      <c r="J117" s="288">
        <v>47.64</v>
      </c>
      <c r="K117" s="21"/>
      <c r="L117" s="95">
        <f t="shared" si="47"/>
        <v>11</v>
      </c>
      <c r="M117" s="96">
        <f t="shared" si="49"/>
        <v>0</v>
      </c>
      <c r="N117" s="97"/>
      <c r="O117" s="96">
        <f t="shared" si="50"/>
        <v>1.9997999999999998</v>
      </c>
      <c r="P117" s="98">
        <f t="shared" si="48"/>
        <v>18.18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78">
        <v>15</v>
      </c>
      <c r="E118" s="279"/>
      <c r="F118" s="279"/>
      <c r="G118" s="279"/>
      <c r="H118" s="279"/>
      <c r="I118" s="279"/>
      <c r="J118" s="288">
        <v>58.13</v>
      </c>
      <c r="K118" s="21"/>
      <c r="L118" s="95">
        <f t="shared" si="47"/>
        <v>15</v>
      </c>
      <c r="M118" s="96">
        <f t="shared" si="49"/>
        <v>0</v>
      </c>
      <c r="N118" s="97"/>
      <c r="O118" s="96">
        <f t="shared" si="50"/>
        <v>0</v>
      </c>
      <c r="P118" s="98">
        <f t="shared" si="48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297">
        <v>2</v>
      </c>
      <c r="E119" s="303"/>
      <c r="F119" s="303"/>
      <c r="G119" s="303"/>
      <c r="H119" s="303"/>
      <c r="I119" s="303"/>
      <c r="J119" s="288">
        <v>38</v>
      </c>
      <c r="K119" s="21"/>
      <c r="L119" s="95">
        <f t="shared" si="47"/>
        <v>2</v>
      </c>
      <c r="M119" s="96">
        <f t="shared" si="49"/>
        <v>0</v>
      </c>
      <c r="N119" s="97"/>
      <c r="O119" s="96">
        <f t="shared" si="50"/>
        <v>0</v>
      </c>
      <c r="P119" s="98">
        <f t="shared" si="48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297">
        <v>21</v>
      </c>
      <c r="E120" s="303"/>
      <c r="F120" s="303"/>
      <c r="G120" s="303"/>
      <c r="H120" s="303"/>
      <c r="I120" s="303"/>
      <c r="J120" s="288">
        <v>64.33</v>
      </c>
      <c r="K120" s="21"/>
      <c r="L120" s="95">
        <f t="shared" si="47"/>
        <v>21</v>
      </c>
      <c r="M120" s="96">
        <f t="shared" si="49"/>
        <v>0</v>
      </c>
      <c r="N120" s="97"/>
      <c r="O120" s="96">
        <f t="shared" si="50"/>
        <v>0</v>
      </c>
      <c r="P120" s="98">
        <f t="shared" si="48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78">
        <v>7</v>
      </c>
      <c r="E121" s="279">
        <v>14.29</v>
      </c>
      <c r="F121" s="279"/>
      <c r="G121" s="279"/>
      <c r="H121" s="279"/>
      <c r="I121" s="311"/>
      <c r="J121" s="288">
        <v>59</v>
      </c>
      <c r="K121" s="21"/>
      <c r="L121" s="95">
        <f t="shared" si="47"/>
        <v>7</v>
      </c>
      <c r="M121" s="96">
        <f t="shared" si="34"/>
        <v>0</v>
      </c>
      <c r="N121" s="97"/>
      <c r="O121" s="96">
        <f t="shared" ref="O121:O123" si="51">P121*L121/100</f>
        <v>1.0003</v>
      </c>
      <c r="P121" s="98">
        <f t="shared" si="48"/>
        <v>14.29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37"/>
      <c r="E122" s="141"/>
      <c r="F122" s="141"/>
      <c r="G122" s="141"/>
      <c r="H122" s="141"/>
      <c r="I122" s="136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0">
        <v>23</v>
      </c>
      <c r="E123" s="312">
        <v>4.3499999999999996</v>
      </c>
      <c r="F123" s="312"/>
      <c r="G123" s="312"/>
      <c r="H123" s="312"/>
      <c r="I123" s="311"/>
      <c r="J123" s="291">
        <v>56.43</v>
      </c>
      <c r="K123" s="21"/>
      <c r="L123" s="95">
        <f>D123</f>
        <v>23</v>
      </c>
      <c r="M123" s="96">
        <f t="shared" si="34"/>
        <v>0</v>
      </c>
      <c r="N123" s="97"/>
      <c r="O123" s="96">
        <f t="shared" si="51"/>
        <v>1.0004999999999999</v>
      </c>
      <c r="P123" s="98">
        <f>E123</f>
        <v>4.3499999999999996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38"/>
      <c r="E124" s="139"/>
      <c r="F124" s="139"/>
      <c r="G124" s="139"/>
      <c r="H124" s="139"/>
      <c r="I124" s="139"/>
      <c r="J124" s="44"/>
      <c r="K124" s="21"/>
      <c r="L124" s="104"/>
      <c r="M124" s="105"/>
      <c r="N124" s="106"/>
      <c r="O124" s="105"/>
      <c r="P124" s="107"/>
    </row>
    <row r="125" spans="1:16" ht="15" customHeight="1" x14ac:dyDescent="0.25">
      <c r="A125" s="6"/>
      <c r="B125" s="6"/>
      <c r="C125" s="6"/>
      <c r="D125" s="478" t="s">
        <v>98</v>
      </c>
      <c r="E125" s="478"/>
      <c r="F125" s="478"/>
      <c r="G125" s="478"/>
      <c r="H125" s="478"/>
      <c r="I125" s="478"/>
      <c r="J125" s="56">
        <f>AVERAGE(J7,J9:J16,J18:J29,J31:J47,J49:J67,J69:J82,J84:J114,J116:J124)</f>
        <v>50.468333333333341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10" priority="5" stopIfTrue="1" operator="equal">
      <formula>$J$125</formula>
    </cfRule>
    <cfRule type="containsBlanks" dxfId="109" priority="407" stopIfTrue="1">
      <formula>LEN(TRIM(J6))=0</formula>
    </cfRule>
    <cfRule type="cellIs" dxfId="108" priority="408" stopIfTrue="1" operator="lessThan">
      <formula>50</formula>
    </cfRule>
    <cfRule type="cellIs" dxfId="107" priority="409" stopIfTrue="1" operator="between">
      <formula>$J$125</formula>
      <formula>50</formula>
    </cfRule>
    <cfRule type="cellIs" dxfId="106" priority="410" stopIfTrue="1" operator="between">
      <formula>75</formula>
      <formula>$J$125</formula>
    </cfRule>
    <cfRule type="cellIs" dxfId="105" priority="420" stopIfTrue="1" operator="greaterThanOrEqual">
      <formula>75</formula>
    </cfRule>
  </conditionalFormatting>
  <conditionalFormatting sqref="N7:N124">
    <cfRule type="containsBlanks" dxfId="104" priority="6">
      <formula>LEN(TRIM(N7))=0</formula>
    </cfRule>
    <cfRule type="cellIs" dxfId="103" priority="416" operator="equal">
      <formula>0</formula>
    </cfRule>
  </conditionalFormatting>
  <conditionalFormatting sqref="O7:P124">
    <cfRule type="containsBlanks" dxfId="102" priority="7">
      <formula>LEN(TRIM(O7))=0</formula>
    </cfRule>
    <cfRule type="cellIs" dxfId="101" priority="8" operator="equal">
      <formula>10</formula>
    </cfRule>
    <cfRule type="cellIs" dxfId="100" priority="10" operator="equal">
      <formula>0</formula>
    </cfRule>
    <cfRule type="cellIs" dxfId="99" priority="12" operator="between">
      <formula>0.1</formula>
      <formula>10</formula>
    </cfRule>
    <cfRule type="cellIs" dxfId="98" priority="13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5" t="s">
        <v>133</v>
      </c>
    </row>
    <row r="2" spans="1:17" ht="18" customHeight="1" x14ac:dyDescent="0.25">
      <c r="A2" s="4"/>
      <c r="B2" s="4"/>
      <c r="C2" s="461" t="s">
        <v>141</v>
      </c>
      <c r="D2" s="461"/>
      <c r="E2" s="64"/>
      <c r="F2" s="64"/>
      <c r="G2" s="64"/>
      <c r="H2" s="64"/>
      <c r="I2" s="64"/>
      <c r="J2" s="26">
        <v>2021</v>
      </c>
      <c r="K2" s="4"/>
      <c r="L2" s="27"/>
      <c r="M2" s="315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5" t="s">
        <v>135</v>
      </c>
    </row>
    <row r="4" spans="1:17" ht="18" customHeight="1" thickBot="1" x14ac:dyDescent="0.3">
      <c r="A4" s="464" t="s">
        <v>0</v>
      </c>
      <c r="B4" s="466" t="s">
        <v>1</v>
      </c>
      <c r="C4" s="466" t="s">
        <v>2</v>
      </c>
      <c r="D4" s="479" t="s">
        <v>3</v>
      </c>
      <c r="E4" s="481" t="s">
        <v>129</v>
      </c>
      <c r="F4" s="482"/>
      <c r="G4" s="482"/>
      <c r="H4" s="482"/>
      <c r="I4" s="483"/>
      <c r="J4" s="476" t="s">
        <v>99</v>
      </c>
      <c r="K4" s="4"/>
      <c r="L4" s="18"/>
      <c r="M4" s="315" t="s">
        <v>136</v>
      </c>
    </row>
    <row r="5" spans="1:17" ht="43.5" customHeight="1" thickBot="1" x14ac:dyDescent="0.3">
      <c r="A5" s="465"/>
      <c r="B5" s="467"/>
      <c r="C5" s="467"/>
      <c r="D5" s="480"/>
      <c r="E5" s="161" t="s">
        <v>125</v>
      </c>
      <c r="F5" s="3" t="s">
        <v>142</v>
      </c>
      <c r="G5" s="3" t="s">
        <v>140</v>
      </c>
      <c r="H5" s="3" t="s">
        <v>126</v>
      </c>
      <c r="I5" s="3">
        <v>100</v>
      </c>
      <c r="J5" s="477"/>
      <c r="K5" s="4"/>
      <c r="L5" s="85" t="s">
        <v>124</v>
      </c>
      <c r="M5" s="86" t="s">
        <v>137</v>
      </c>
      <c r="N5" s="86" t="s">
        <v>139</v>
      </c>
      <c r="O5" s="86" t="s">
        <v>127</v>
      </c>
      <c r="P5" s="86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1055</v>
      </c>
      <c r="E6" s="166">
        <v>20.66</v>
      </c>
      <c r="F6" s="160">
        <v>63.32</v>
      </c>
      <c r="G6" s="166">
        <v>11.66</v>
      </c>
      <c r="H6" s="167">
        <v>4.08</v>
      </c>
      <c r="I6" s="163">
        <v>0.28000000000000003</v>
      </c>
      <c r="J6" s="296">
        <v>50.78</v>
      </c>
      <c r="K6" s="21"/>
      <c r="L6" s="329">
        <f t="shared" ref="L6:L35" si="0">D6</f>
        <v>1055</v>
      </c>
      <c r="M6" s="330">
        <f>M7+M8+M17+M30+M48+M68+M83+M115</f>
        <v>168.99639999999999</v>
      </c>
      <c r="N6" s="166">
        <f>H6+I6+G6</f>
        <v>16.02</v>
      </c>
      <c r="O6" s="330">
        <f>O7+O8+O17+O30+O48+O68+O83+O115</f>
        <v>217.99619999999999</v>
      </c>
      <c r="P6" s="339">
        <f t="shared" ref="P6:P35" si="1">E6</f>
        <v>20.66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11</v>
      </c>
      <c r="E7" s="318">
        <v>9.09</v>
      </c>
      <c r="F7" s="150">
        <v>72.73</v>
      </c>
      <c r="G7" s="129">
        <v>18.18</v>
      </c>
      <c r="H7" s="150"/>
      <c r="I7" s="153"/>
      <c r="J7" s="62">
        <v>55</v>
      </c>
      <c r="K7" s="63"/>
      <c r="L7" s="87">
        <f t="shared" si="0"/>
        <v>11</v>
      </c>
      <c r="M7" s="88">
        <f t="shared" ref="M7:M69" si="2">N7*L7/100</f>
        <v>1.9997999999999998</v>
      </c>
      <c r="N7" s="89">
        <f t="shared" ref="N7:N70" si="3">H7+I7+G7</f>
        <v>18.18</v>
      </c>
      <c r="O7" s="88">
        <f t="shared" ref="O7:O69" si="4">P7*L7/100</f>
        <v>0.9998999999999999</v>
      </c>
      <c r="P7" s="90">
        <f t="shared" si="1"/>
        <v>9.09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92</v>
      </c>
      <c r="E8" s="293">
        <v>11.838750000000001</v>
      </c>
      <c r="F8" s="152">
        <v>73.82374999999999</v>
      </c>
      <c r="G8" s="79">
        <v>12.78125</v>
      </c>
      <c r="H8" s="152">
        <v>0</v>
      </c>
      <c r="I8" s="79">
        <v>1.5562499999999999</v>
      </c>
      <c r="J8" s="41">
        <f>AVERAGE(J9:J16)</f>
        <v>52.591250000000002</v>
      </c>
      <c r="K8" s="21"/>
      <c r="L8" s="335">
        <f t="shared" si="0"/>
        <v>92</v>
      </c>
      <c r="M8" s="336">
        <f>SUM(M9:M16)</f>
        <v>15.000500000000001</v>
      </c>
      <c r="N8" s="340">
        <f t="shared" si="3"/>
        <v>14.3375</v>
      </c>
      <c r="O8" s="336">
        <f>SUM(O9:O16)</f>
        <v>9.9981000000000009</v>
      </c>
      <c r="P8" s="338">
        <f t="shared" si="1"/>
        <v>11.838750000000001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48">
        <v>8</v>
      </c>
      <c r="E9" s="318">
        <v>12.5</v>
      </c>
      <c r="F9" s="150">
        <v>75</v>
      </c>
      <c r="G9" s="129">
        <v>12.5</v>
      </c>
      <c r="H9" s="151"/>
      <c r="I9" s="129"/>
      <c r="J9" s="288">
        <v>50.63</v>
      </c>
      <c r="K9" s="21"/>
      <c r="L9" s="95">
        <f t="shared" si="0"/>
        <v>8</v>
      </c>
      <c r="M9" s="96">
        <f t="shared" si="2"/>
        <v>1</v>
      </c>
      <c r="N9" s="97">
        <f t="shared" si="3"/>
        <v>12.5</v>
      </c>
      <c r="O9" s="96">
        <f t="shared" si="4"/>
        <v>1</v>
      </c>
      <c r="P9" s="98">
        <f t="shared" si="1"/>
        <v>12.5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48">
        <v>21</v>
      </c>
      <c r="E10" s="154">
        <v>9.52</v>
      </c>
      <c r="F10" s="316">
        <v>66.67</v>
      </c>
      <c r="G10" s="154">
        <v>19.05</v>
      </c>
      <c r="H10" s="165"/>
      <c r="I10" s="154">
        <v>4.76</v>
      </c>
      <c r="J10" s="288">
        <v>56.38</v>
      </c>
      <c r="K10" s="21"/>
      <c r="L10" s="95">
        <f t="shared" si="0"/>
        <v>21</v>
      </c>
      <c r="M10" s="96">
        <f t="shared" si="2"/>
        <v>5.0001000000000007</v>
      </c>
      <c r="N10" s="97">
        <f t="shared" si="3"/>
        <v>23.810000000000002</v>
      </c>
      <c r="O10" s="96">
        <f t="shared" si="4"/>
        <v>1.9991999999999999</v>
      </c>
      <c r="P10" s="98">
        <f t="shared" si="1"/>
        <v>9.52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58">
        <v>13</v>
      </c>
      <c r="E11" s="154">
        <v>7.69</v>
      </c>
      <c r="F11" s="316">
        <v>61.54</v>
      </c>
      <c r="G11" s="154">
        <v>23.08</v>
      </c>
      <c r="H11" s="165"/>
      <c r="I11" s="154">
        <v>7.69</v>
      </c>
      <c r="J11" s="291">
        <v>64.540000000000006</v>
      </c>
      <c r="K11" s="21"/>
      <c r="L11" s="95">
        <f t="shared" si="0"/>
        <v>13</v>
      </c>
      <c r="M11" s="96">
        <f t="shared" si="2"/>
        <v>4.0000999999999998</v>
      </c>
      <c r="N11" s="97">
        <f t="shared" si="3"/>
        <v>30.77</v>
      </c>
      <c r="O11" s="96">
        <f t="shared" si="4"/>
        <v>0.99970000000000003</v>
      </c>
      <c r="P11" s="98">
        <f t="shared" si="1"/>
        <v>7.69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48">
        <v>9</v>
      </c>
      <c r="E12" s="154"/>
      <c r="F12" s="316">
        <v>77.78</v>
      </c>
      <c r="G12" s="154">
        <v>22.22</v>
      </c>
      <c r="H12" s="165"/>
      <c r="I12" s="154"/>
      <c r="J12" s="288">
        <v>58.56</v>
      </c>
      <c r="K12" s="21"/>
      <c r="L12" s="95">
        <f t="shared" si="0"/>
        <v>9</v>
      </c>
      <c r="M12" s="96">
        <f t="shared" si="2"/>
        <v>1.9997999999999998</v>
      </c>
      <c r="N12" s="97">
        <f t="shared" si="3"/>
        <v>22.22</v>
      </c>
      <c r="O12" s="96">
        <f t="shared" si="4"/>
        <v>0</v>
      </c>
      <c r="P12" s="98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48">
        <v>9</v>
      </c>
      <c r="E13" s="154">
        <v>11.11</v>
      </c>
      <c r="F13" s="316">
        <v>77.78</v>
      </c>
      <c r="G13" s="154">
        <v>11.11</v>
      </c>
      <c r="H13" s="165"/>
      <c r="I13" s="154"/>
      <c r="J13" s="288">
        <v>57.22</v>
      </c>
      <c r="K13" s="21"/>
      <c r="L13" s="95">
        <f t="shared" si="0"/>
        <v>9</v>
      </c>
      <c r="M13" s="96">
        <f t="shared" si="2"/>
        <v>0.9998999999999999</v>
      </c>
      <c r="N13" s="97">
        <f t="shared" si="3"/>
        <v>11.11</v>
      </c>
      <c r="O13" s="96">
        <f t="shared" si="4"/>
        <v>0.9998999999999999</v>
      </c>
      <c r="P13" s="98">
        <f t="shared" si="1"/>
        <v>11.11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48">
        <v>7</v>
      </c>
      <c r="E14" s="154">
        <v>28.57</v>
      </c>
      <c r="F14" s="316">
        <v>71.430000000000007</v>
      </c>
      <c r="G14" s="154"/>
      <c r="H14" s="165"/>
      <c r="I14" s="154"/>
      <c r="J14" s="288">
        <v>38.14</v>
      </c>
      <c r="K14" s="21"/>
      <c r="L14" s="95">
        <f t="shared" si="0"/>
        <v>7</v>
      </c>
      <c r="M14" s="96">
        <f t="shared" si="2"/>
        <v>0</v>
      </c>
      <c r="N14" s="97">
        <f t="shared" si="3"/>
        <v>0</v>
      </c>
      <c r="O14" s="96">
        <f t="shared" si="4"/>
        <v>1.9999</v>
      </c>
      <c r="P14" s="98">
        <f t="shared" si="1"/>
        <v>28.57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48">
        <v>14</v>
      </c>
      <c r="E15" s="154">
        <v>7.14</v>
      </c>
      <c r="F15" s="316">
        <v>78.569999999999993</v>
      </c>
      <c r="G15" s="154">
        <v>14.29</v>
      </c>
      <c r="H15" s="165"/>
      <c r="I15" s="154"/>
      <c r="J15" s="288">
        <v>51.53</v>
      </c>
      <c r="K15" s="21"/>
      <c r="L15" s="95">
        <f t="shared" si="0"/>
        <v>14</v>
      </c>
      <c r="M15" s="96">
        <f t="shared" si="2"/>
        <v>2.0005999999999999</v>
      </c>
      <c r="N15" s="97">
        <f t="shared" si="3"/>
        <v>14.29</v>
      </c>
      <c r="O15" s="96">
        <f t="shared" si="4"/>
        <v>0.99959999999999993</v>
      </c>
      <c r="P15" s="98">
        <f t="shared" si="1"/>
        <v>7.14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58">
        <v>11</v>
      </c>
      <c r="E16" s="318">
        <v>18.18</v>
      </c>
      <c r="F16" s="150">
        <v>81.819999999999993</v>
      </c>
      <c r="G16" s="130"/>
      <c r="H16" s="151"/>
      <c r="I16" s="130"/>
      <c r="J16" s="290">
        <v>43.73</v>
      </c>
      <c r="K16" s="21"/>
      <c r="L16" s="99">
        <f t="shared" si="0"/>
        <v>11</v>
      </c>
      <c r="M16" s="100">
        <f t="shared" si="2"/>
        <v>0</v>
      </c>
      <c r="N16" s="101">
        <f t="shared" si="3"/>
        <v>0</v>
      </c>
      <c r="O16" s="100">
        <f t="shared" si="4"/>
        <v>1.9997999999999998</v>
      </c>
      <c r="P16" s="102">
        <f t="shared" si="1"/>
        <v>18.18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112</v>
      </c>
      <c r="E17" s="284">
        <v>30.27</v>
      </c>
      <c r="F17" s="317">
        <v>64.376666666666665</v>
      </c>
      <c r="G17" s="38">
        <v>4.3933333333333335</v>
      </c>
      <c r="H17" s="38">
        <v>0.95916666666666661</v>
      </c>
      <c r="I17" s="38">
        <v>0</v>
      </c>
      <c r="J17" s="39">
        <f>AVERAGE(J18:J29)</f>
        <v>45.07500000000001</v>
      </c>
      <c r="K17" s="21"/>
      <c r="L17" s="335">
        <f t="shared" si="0"/>
        <v>112</v>
      </c>
      <c r="M17" s="336">
        <f>SUM(M18:M29)</f>
        <v>8.9992999999999999</v>
      </c>
      <c r="N17" s="340">
        <f t="shared" si="3"/>
        <v>5.3525</v>
      </c>
      <c r="O17" s="336">
        <f>SUM(O18:O29)</f>
        <v>27.998899999999999</v>
      </c>
      <c r="P17" s="338">
        <f t="shared" si="1"/>
        <v>30.27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59">
        <v>19</v>
      </c>
      <c r="E18" s="157">
        <v>21.05</v>
      </c>
      <c r="F18" s="157">
        <v>57.89</v>
      </c>
      <c r="G18" s="157">
        <v>15.79</v>
      </c>
      <c r="H18" s="157">
        <v>5.26</v>
      </c>
      <c r="I18" s="157"/>
      <c r="J18" s="289">
        <v>52.7</v>
      </c>
      <c r="K18" s="21"/>
      <c r="L18" s="91">
        <f t="shared" si="0"/>
        <v>19</v>
      </c>
      <c r="M18" s="92">
        <f t="shared" si="2"/>
        <v>3.9994999999999994</v>
      </c>
      <c r="N18" s="93">
        <f t="shared" si="3"/>
        <v>21.049999999999997</v>
      </c>
      <c r="O18" s="92">
        <f t="shared" si="4"/>
        <v>3.9994999999999998</v>
      </c>
      <c r="P18" s="94">
        <f t="shared" si="1"/>
        <v>21.05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48">
        <v>6</v>
      </c>
      <c r="E19" s="154">
        <v>33.33</v>
      </c>
      <c r="F19" s="154">
        <v>66.67</v>
      </c>
      <c r="G19" s="154"/>
      <c r="H19" s="154"/>
      <c r="I19" s="154"/>
      <c r="J19" s="288">
        <v>47.2</v>
      </c>
      <c r="K19" s="21"/>
      <c r="L19" s="95">
        <f t="shared" si="0"/>
        <v>6</v>
      </c>
      <c r="M19" s="96">
        <f t="shared" si="2"/>
        <v>0</v>
      </c>
      <c r="N19" s="97">
        <f t="shared" si="3"/>
        <v>0</v>
      </c>
      <c r="O19" s="96">
        <f t="shared" si="4"/>
        <v>1.9997999999999998</v>
      </c>
      <c r="P19" s="98">
        <f t="shared" si="1"/>
        <v>33.33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48">
        <v>11</v>
      </c>
      <c r="E20" s="154"/>
      <c r="F20" s="154">
        <v>90.91</v>
      </c>
      <c r="G20" s="154">
        <v>9.09</v>
      </c>
      <c r="H20" s="154"/>
      <c r="I20" s="154"/>
      <c r="J20" s="288">
        <v>55.6</v>
      </c>
      <c r="K20" s="21"/>
      <c r="L20" s="95">
        <f t="shared" si="0"/>
        <v>11</v>
      </c>
      <c r="M20" s="96">
        <f t="shared" si="2"/>
        <v>0.9998999999999999</v>
      </c>
      <c r="N20" s="97">
        <f t="shared" si="3"/>
        <v>9.09</v>
      </c>
      <c r="O20" s="96">
        <f t="shared" si="4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48">
        <v>11</v>
      </c>
      <c r="E21" s="154"/>
      <c r="F21" s="154">
        <v>100</v>
      </c>
      <c r="G21" s="154"/>
      <c r="H21" s="154"/>
      <c r="I21" s="154"/>
      <c r="J21" s="288">
        <v>53.3</v>
      </c>
      <c r="K21" s="21"/>
      <c r="L21" s="95">
        <f t="shared" si="0"/>
        <v>11</v>
      </c>
      <c r="M21" s="96">
        <f t="shared" si="2"/>
        <v>0</v>
      </c>
      <c r="N21" s="97">
        <f t="shared" si="3"/>
        <v>0</v>
      </c>
      <c r="O21" s="96">
        <f t="shared" si="4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48">
        <v>16</v>
      </c>
      <c r="E22" s="154">
        <v>12.5</v>
      </c>
      <c r="F22" s="154">
        <v>75</v>
      </c>
      <c r="G22" s="154">
        <v>6.25</v>
      </c>
      <c r="H22" s="154">
        <v>6.25</v>
      </c>
      <c r="I22" s="154"/>
      <c r="J22" s="288">
        <v>49.8</v>
      </c>
      <c r="K22" s="21"/>
      <c r="L22" s="95">
        <f t="shared" si="0"/>
        <v>16</v>
      </c>
      <c r="M22" s="96">
        <f t="shared" si="2"/>
        <v>2</v>
      </c>
      <c r="N22" s="97">
        <f t="shared" si="3"/>
        <v>12.5</v>
      </c>
      <c r="O22" s="96">
        <f t="shared" si="4"/>
        <v>2</v>
      </c>
      <c r="P22" s="98">
        <f t="shared" si="1"/>
        <v>12.5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48">
        <v>2</v>
      </c>
      <c r="E23" s="154">
        <v>50</v>
      </c>
      <c r="F23" s="154">
        <v>50</v>
      </c>
      <c r="G23" s="154"/>
      <c r="H23" s="154"/>
      <c r="I23" s="154"/>
      <c r="J23" s="288">
        <v>50.5</v>
      </c>
      <c r="K23" s="21"/>
      <c r="L23" s="95">
        <f t="shared" si="0"/>
        <v>2</v>
      </c>
      <c r="M23" s="96">
        <f t="shared" si="2"/>
        <v>0</v>
      </c>
      <c r="N23" s="97">
        <f t="shared" si="3"/>
        <v>0</v>
      </c>
      <c r="O23" s="96">
        <f t="shared" si="4"/>
        <v>1</v>
      </c>
      <c r="P23" s="98">
        <f t="shared" si="1"/>
        <v>50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48">
        <v>11</v>
      </c>
      <c r="E24" s="154">
        <v>36.36</v>
      </c>
      <c r="F24" s="154">
        <v>54.55</v>
      </c>
      <c r="G24" s="154">
        <v>9.09</v>
      </c>
      <c r="H24" s="154"/>
      <c r="I24" s="154"/>
      <c r="J24" s="288">
        <v>44.1</v>
      </c>
      <c r="K24" s="21"/>
      <c r="L24" s="95">
        <f t="shared" si="0"/>
        <v>11</v>
      </c>
      <c r="M24" s="96">
        <f t="shared" si="2"/>
        <v>0.9998999999999999</v>
      </c>
      <c r="N24" s="97">
        <f t="shared" si="3"/>
        <v>9.09</v>
      </c>
      <c r="O24" s="96">
        <f t="shared" si="4"/>
        <v>3.9995999999999996</v>
      </c>
      <c r="P24" s="98">
        <f t="shared" si="1"/>
        <v>36.36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48">
        <v>5</v>
      </c>
      <c r="E25" s="154">
        <v>20</v>
      </c>
      <c r="F25" s="154">
        <v>80</v>
      </c>
      <c r="G25" s="154"/>
      <c r="H25" s="154"/>
      <c r="I25" s="154"/>
      <c r="J25" s="288">
        <v>45.8</v>
      </c>
      <c r="K25" s="21"/>
      <c r="L25" s="95">
        <f t="shared" si="0"/>
        <v>5</v>
      </c>
      <c r="M25" s="96">
        <f t="shared" si="2"/>
        <v>0</v>
      </c>
      <c r="N25" s="97">
        <f t="shared" si="3"/>
        <v>0</v>
      </c>
      <c r="O25" s="96">
        <f t="shared" ref="O25" si="5">P25*L25/100</f>
        <v>1</v>
      </c>
      <c r="P25" s="98">
        <f t="shared" si="1"/>
        <v>20</v>
      </c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48">
        <v>5</v>
      </c>
      <c r="E26" s="155">
        <v>60</v>
      </c>
      <c r="F26" s="155">
        <v>40</v>
      </c>
      <c r="G26" s="155"/>
      <c r="H26" s="155"/>
      <c r="I26" s="155"/>
      <c r="J26" s="288">
        <v>36.4</v>
      </c>
      <c r="K26" s="21"/>
      <c r="L26" s="95">
        <f t="shared" si="0"/>
        <v>5</v>
      </c>
      <c r="M26" s="96">
        <f t="shared" si="2"/>
        <v>0</v>
      </c>
      <c r="N26" s="97">
        <f t="shared" si="3"/>
        <v>0</v>
      </c>
      <c r="O26" s="96">
        <f t="shared" si="4"/>
        <v>3</v>
      </c>
      <c r="P26" s="98">
        <f t="shared" si="1"/>
        <v>60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48">
        <v>8</v>
      </c>
      <c r="E27" s="154">
        <v>50</v>
      </c>
      <c r="F27" s="154">
        <v>50</v>
      </c>
      <c r="G27" s="154"/>
      <c r="H27" s="154"/>
      <c r="I27" s="154"/>
      <c r="J27" s="288">
        <v>30.3</v>
      </c>
      <c r="K27" s="21"/>
      <c r="L27" s="95">
        <f t="shared" si="0"/>
        <v>8</v>
      </c>
      <c r="M27" s="96">
        <f t="shared" si="2"/>
        <v>0</v>
      </c>
      <c r="N27" s="97">
        <f t="shared" si="3"/>
        <v>0</v>
      </c>
      <c r="O27" s="96">
        <f t="shared" si="4"/>
        <v>4</v>
      </c>
      <c r="P27" s="98">
        <f t="shared" si="1"/>
        <v>50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48">
        <v>10</v>
      </c>
      <c r="E28" s="154">
        <v>30</v>
      </c>
      <c r="F28" s="154">
        <v>70</v>
      </c>
      <c r="G28" s="154"/>
      <c r="H28" s="154"/>
      <c r="I28" s="154"/>
      <c r="J28" s="288">
        <v>39.1</v>
      </c>
      <c r="K28" s="21"/>
      <c r="L28" s="95">
        <f t="shared" si="0"/>
        <v>10</v>
      </c>
      <c r="M28" s="96">
        <f t="shared" si="2"/>
        <v>0</v>
      </c>
      <c r="N28" s="97">
        <f t="shared" si="3"/>
        <v>0</v>
      </c>
      <c r="O28" s="96">
        <f t="shared" si="4"/>
        <v>3</v>
      </c>
      <c r="P28" s="98">
        <f t="shared" si="1"/>
        <v>30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58">
        <v>8</v>
      </c>
      <c r="E29" s="156">
        <v>50</v>
      </c>
      <c r="F29" s="156">
        <v>37.5</v>
      </c>
      <c r="G29" s="156">
        <v>12.5</v>
      </c>
      <c r="H29" s="156"/>
      <c r="I29" s="156"/>
      <c r="J29" s="291">
        <v>36.1</v>
      </c>
      <c r="K29" s="21"/>
      <c r="L29" s="99">
        <f t="shared" si="0"/>
        <v>8</v>
      </c>
      <c r="M29" s="100">
        <f t="shared" si="2"/>
        <v>1</v>
      </c>
      <c r="N29" s="101">
        <f t="shared" si="3"/>
        <v>12.5</v>
      </c>
      <c r="O29" s="100">
        <f t="shared" si="4"/>
        <v>4</v>
      </c>
      <c r="P29" s="102">
        <f t="shared" si="1"/>
        <v>50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138</v>
      </c>
      <c r="E30" s="38">
        <v>25.905333333333331</v>
      </c>
      <c r="F30" s="38">
        <v>63.590666666666671</v>
      </c>
      <c r="G30" s="38">
        <v>5.6140000000000008</v>
      </c>
      <c r="H30" s="38">
        <v>4.8919999999999995</v>
      </c>
      <c r="I30" s="38">
        <v>0</v>
      </c>
      <c r="J30" s="39">
        <f>AVERAGE(J31:J47)</f>
        <v>46.926666666666662</v>
      </c>
      <c r="K30" s="21"/>
      <c r="L30" s="335">
        <f t="shared" si="0"/>
        <v>138</v>
      </c>
      <c r="M30" s="336">
        <f>SUM(M31:M47)</f>
        <v>15.000599999999999</v>
      </c>
      <c r="N30" s="340">
        <f t="shared" si="3"/>
        <v>10.506</v>
      </c>
      <c r="O30" s="336">
        <f>SUM(O31:O47)</f>
        <v>36.001199999999997</v>
      </c>
      <c r="P30" s="338">
        <f t="shared" si="1"/>
        <v>25.905333333333331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59">
        <v>22</v>
      </c>
      <c r="E31" s="73">
        <v>9.09</v>
      </c>
      <c r="F31" s="73">
        <v>68.180000000000007</v>
      </c>
      <c r="G31" s="73">
        <v>13.64</v>
      </c>
      <c r="H31" s="73">
        <v>9.09</v>
      </c>
      <c r="I31" s="73"/>
      <c r="J31" s="287">
        <v>57.5</v>
      </c>
      <c r="K31" s="7"/>
      <c r="L31" s="91">
        <f t="shared" si="0"/>
        <v>22</v>
      </c>
      <c r="M31" s="92">
        <f t="shared" si="2"/>
        <v>5.0006000000000004</v>
      </c>
      <c r="N31" s="93">
        <f t="shared" si="3"/>
        <v>22.73</v>
      </c>
      <c r="O31" s="92">
        <f t="shared" si="4"/>
        <v>1.9997999999999998</v>
      </c>
      <c r="P31" s="94">
        <f t="shared" si="1"/>
        <v>9.09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48">
        <v>12</v>
      </c>
      <c r="E32" s="68">
        <v>16.670000000000002</v>
      </c>
      <c r="F32" s="68">
        <v>66.67</v>
      </c>
      <c r="G32" s="68">
        <v>8.33</v>
      </c>
      <c r="H32" s="68">
        <v>8.33</v>
      </c>
      <c r="I32" s="68"/>
      <c r="J32" s="288">
        <v>51.8</v>
      </c>
      <c r="K32" s="7"/>
      <c r="L32" s="95">
        <f t="shared" si="0"/>
        <v>12</v>
      </c>
      <c r="M32" s="96">
        <f t="shared" si="2"/>
        <v>1.9992000000000001</v>
      </c>
      <c r="N32" s="97">
        <f t="shared" si="3"/>
        <v>16.66</v>
      </c>
      <c r="O32" s="96">
        <f t="shared" si="4"/>
        <v>2.0004000000000004</v>
      </c>
      <c r="P32" s="98">
        <f t="shared" si="1"/>
        <v>16.670000000000002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48">
        <v>7</v>
      </c>
      <c r="E33" s="68">
        <v>42.86</v>
      </c>
      <c r="F33" s="68">
        <v>42.86</v>
      </c>
      <c r="G33" s="68">
        <v>14.29</v>
      </c>
      <c r="H33" s="68"/>
      <c r="I33" s="68"/>
      <c r="J33" s="291">
        <v>44.7</v>
      </c>
      <c r="K33" s="7"/>
      <c r="L33" s="95">
        <f t="shared" si="0"/>
        <v>7</v>
      </c>
      <c r="M33" s="96">
        <f t="shared" si="2"/>
        <v>1.0003</v>
      </c>
      <c r="N33" s="97">
        <f t="shared" si="3"/>
        <v>14.29</v>
      </c>
      <c r="O33" s="96">
        <f t="shared" si="4"/>
        <v>3.0002</v>
      </c>
      <c r="P33" s="98">
        <f t="shared" si="1"/>
        <v>42.86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59">
        <v>6</v>
      </c>
      <c r="E34" s="68">
        <v>16.670000000000002</v>
      </c>
      <c r="F34" s="68">
        <v>83.33</v>
      </c>
      <c r="G34" s="68"/>
      <c r="H34" s="68"/>
      <c r="I34" s="68"/>
      <c r="J34" s="288">
        <v>47.8</v>
      </c>
      <c r="K34" s="7"/>
      <c r="L34" s="95">
        <f t="shared" si="0"/>
        <v>6</v>
      </c>
      <c r="M34" s="96">
        <f t="shared" si="2"/>
        <v>0</v>
      </c>
      <c r="N34" s="97">
        <f t="shared" si="3"/>
        <v>0</v>
      </c>
      <c r="O34" s="96">
        <f t="shared" si="4"/>
        <v>1.0002000000000002</v>
      </c>
      <c r="P34" s="98">
        <f t="shared" si="1"/>
        <v>16.670000000000002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48">
        <v>17</v>
      </c>
      <c r="E35" s="68">
        <v>29.41</v>
      </c>
      <c r="F35" s="68">
        <v>64.709999999999994</v>
      </c>
      <c r="G35" s="68">
        <v>5.88</v>
      </c>
      <c r="H35" s="68"/>
      <c r="I35" s="68"/>
      <c r="J35" s="288">
        <v>44.8</v>
      </c>
      <c r="K35" s="7"/>
      <c r="L35" s="95">
        <f t="shared" si="0"/>
        <v>17</v>
      </c>
      <c r="M35" s="96">
        <f t="shared" si="2"/>
        <v>0.99959999999999993</v>
      </c>
      <c r="N35" s="97">
        <f t="shared" si="3"/>
        <v>5.88</v>
      </c>
      <c r="O35" s="96">
        <f t="shared" si="4"/>
        <v>4.9997000000000007</v>
      </c>
      <c r="P35" s="98">
        <f t="shared" si="1"/>
        <v>29.41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48"/>
      <c r="E36" s="68"/>
      <c r="F36" s="68"/>
      <c r="G36" s="68"/>
      <c r="H36" s="68"/>
      <c r="I36" s="68"/>
      <c r="J36" s="288"/>
      <c r="K36" s="7"/>
      <c r="L36" s="164"/>
      <c r="M36" s="109"/>
      <c r="N36" s="169"/>
      <c r="O36" s="109"/>
      <c r="P36" s="170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48">
        <v>9</v>
      </c>
      <c r="E37" s="68">
        <v>33.33</v>
      </c>
      <c r="F37" s="68">
        <v>66.67</v>
      </c>
      <c r="G37" s="68"/>
      <c r="H37" s="68"/>
      <c r="I37" s="68"/>
      <c r="J37" s="42">
        <v>36.200000000000003</v>
      </c>
      <c r="K37" s="7"/>
      <c r="L37" s="95">
        <f>D37</f>
        <v>9</v>
      </c>
      <c r="M37" s="96">
        <f t="shared" si="2"/>
        <v>0</v>
      </c>
      <c r="N37" s="97">
        <f t="shared" si="3"/>
        <v>0</v>
      </c>
      <c r="O37" s="96">
        <f t="shared" si="4"/>
        <v>2.9996999999999998</v>
      </c>
      <c r="P37" s="98">
        <f>E37</f>
        <v>33.33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2"/>
      <c r="E38" s="68"/>
      <c r="F38" s="68"/>
      <c r="G38" s="68"/>
      <c r="H38" s="68"/>
      <c r="I38" s="68"/>
      <c r="J38" s="42"/>
      <c r="K38" s="7"/>
      <c r="L38" s="95"/>
      <c r="M38" s="96"/>
      <c r="N38" s="97"/>
      <c r="O38" s="96"/>
      <c r="P38" s="98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48">
        <v>6</v>
      </c>
      <c r="E39" s="68">
        <v>33.33</v>
      </c>
      <c r="F39" s="68">
        <v>33.33</v>
      </c>
      <c r="G39" s="68">
        <v>16.670000000000002</v>
      </c>
      <c r="H39" s="68">
        <v>16.670000000000002</v>
      </c>
      <c r="I39" s="68"/>
      <c r="J39" s="288">
        <v>54</v>
      </c>
      <c r="K39" s="7"/>
      <c r="L39" s="95">
        <f t="shared" ref="L39:L56" si="6">D39</f>
        <v>6</v>
      </c>
      <c r="M39" s="96">
        <f t="shared" si="2"/>
        <v>2.0004000000000004</v>
      </c>
      <c r="N39" s="97">
        <f t="shared" si="3"/>
        <v>33.340000000000003</v>
      </c>
      <c r="O39" s="96">
        <f t="shared" si="4"/>
        <v>1.9997999999999998</v>
      </c>
      <c r="P39" s="98">
        <f t="shared" ref="P39:P56" si="7">E39</f>
        <v>33.33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48">
        <v>9</v>
      </c>
      <c r="E40" s="68">
        <v>55.56</v>
      </c>
      <c r="F40" s="68">
        <v>33.33</v>
      </c>
      <c r="G40" s="68">
        <v>11.11</v>
      </c>
      <c r="H40" s="68"/>
      <c r="I40" s="68"/>
      <c r="J40" s="288">
        <v>37</v>
      </c>
      <c r="K40" s="7"/>
      <c r="L40" s="95">
        <f t="shared" si="6"/>
        <v>9</v>
      </c>
      <c r="M40" s="96">
        <f t="shared" si="2"/>
        <v>0.9998999999999999</v>
      </c>
      <c r="N40" s="97">
        <f t="shared" si="3"/>
        <v>11.11</v>
      </c>
      <c r="O40" s="96">
        <f t="shared" si="4"/>
        <v>5.0004</v>
      </c>
      <c r="P40" s="98">
        <f t="shared" si="7"/>
        <v>55.56</v>
      </c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48">
        <v>7</v>
      </c>
      <c r="E41" s="68">
        <v>14.29</v>
      </c>
      <c r="F41" s="68">
        <v>71.430000000000007</v>
      </c>
      <c r="G41" s="68">
        <v>14.29</v>
      </c>
      <c r="H41" s="68"/>
      <c r="I41" s="68"/>
      <c r="J41" s="288">
        <v>47.6</v>
      </c>
      <c r="K41" s="7"/>
      <c r="L41" s="95">
        <f t="shared" si="6"/>
        <v>7</v>
      </c>
      <c r="M41" s="96">
        <f t="shared" si="2"/>
        <v>1.0003</v>
      </c>
      <c r="N41" s="97">
        <f t="shared" si="3"/>
        <v>14.29</v>
      </c>
      <c r="O41" s="109">
        <f t="shared" si="4"/>
        <v>1.0003</v>
      </c>
      <c r="P41" s="98">
        <f t="shared" si="7"/>
        <v>14.29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48">
        <v>7</v>
      </c>
      <c r="E42" s="68">
        <v>14.29</v>
      </c>
      <c r="F42" s="68">
        <v>71.430000000000007</v>
      </c>
      <c r="G42" s="68"/>
      <c r="H42" s="68">
        <v>14.29</v>
      </c>
      <c r="I42" s="68"/>
      <c r="J42" s="288">
        <v>53</v>
      </c>
      <c r="K42" s="7"/>
      <c r="L42" s="95">
        <f t="shared" si="6"/>
        <v>7</v>
      </c>
      <c r="M42" s="96">
        <f t="shared" si="2"/>
        <v>1.0003</v>
      </c>
      <c r="N42" s="97">
        <f t="shared" si="3"/>
        <v>14.29</v>
      </c>
      <c r="O42" s="96">
        <f t="shared" si="4"/>
        <v>1.0003</v>
      </c>
      <c r="P42" s="98">
        <f t="shared" si="7"/>
        <v>14.29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48">
        <v>3</v>
      </c>
      <c r="E43" s="68"/>
      <c r="F43" s="68">
        <v>100</v>
      </c>
      <c r="G43" s="68"/>
      <c r="H43" s="68"/>
      <c r="I43" s="68"/>
      <c r="J43" s="288">
        <v>55</v>
      </c>
      <c r="K43" s="7"/>
      <c r="L43" s="95">
        <f t="shared" si="6"/>
        <v>3</v>
      </c>
      <c r="M43" s="96">
        <f t="shared" si="2"/>
        <v>0</v>
      </c>
      <c r="N43" s="97">
        <f t="shared" si="3"/>
        <v>0</v>
      </c>
      <c r="O43" s="96">
        <f t="shared" si="4"/>
        <v>0</v>
      </c>
      <c r="P43" s="98">
        <f t="shared" si="7"/>
        <v>0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48">
        <v>10</v>
      </c>
      <c r="E44" s="68">
        <v>50</v>
      </c>
      <c r="F44" s="68">
        <v>50</v>
      </c>
      <c r="G44" s="68"/>
      <c r="H44" s="68"/>
      <c r="I44" s="68"/>
      <c r="J44" s="288">
        <v>33.9</v>
      </c>
      <c r="K44" s="7"/>
      <c r="L44" s="95">
        <f t="shared" si="6"/>
        <v>10</v>
      </c>
      <c r="M44" s="96">
        <f t="shared" si="2"/>
        <v>0</v>
      </c>
      <c r="N44" s="97">
        <f t="shared" si="3"/>
        <v>0</v>
      </c>
      <c r="O44" s="96">
        <f t="shared" si="4"/>
        <v>5</v>
      </c>
      <c r="P44" s="98">
        <f t="shared" si="7"/>
        <v>50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48">
        <v>6</v>
      </c>
      <c r="E45" s="68">
        <v>50</v>
      </c>
      <c r="F45" s="68">
        <v>50</v>
      </c>
      <c r="G45" s="68"/>
      <c r="H45" s="68"/>
      <c r="I45" s="68"/>
      <c r="J45" s="288">
        <v>37</v>
      </c>
      <c r="K45" s="7"/>
      <c r="L45" s="95">
        <f t="shared" si="6"/>
        <v>6</v>
      </c>
      <c r="M45" s="96">
        <f t="shared" si="2"/>
        <v>0</v>
      </c>
      <c r="N45" s="97">
        <f t="shared" si="3"/>
        <v>0</v>
      </c>
      <c r="O45" s="96">
        <f t="shared" si="4"/>
        <v>3</v>
      </c>
      <c r="P45" s="98">
        <f t="shared" si="7"/>
        <v>50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48">
        <v>13</v>
      </c>
      <c r="E46" s="68">
        <v>23.08</v>
      </c>
      <c r="F46" s="68">
        <v>76.92</v>
      </c>
      <c r="G46" s="68"/>
      <c r="H46" s="68"/>
      <c r="I46" s="68"/>
      <c r="J46" s="288">
        <v>46.3</v>
      </c>
      <c r="K46" s="7"/>
      <c r="L46" s="95">
        <f t="shared" si="6"/>
        <v>13</v>
      </c>
      <c r="M46" s="96">
        <f t="shared" si="2"/>
        <v>0</v>
      </c>
      <c r="N46" s="97">
        <f t="shared" si="3"/>
        <v>0</v>
      </c>
      <c r="O46" s="96">
        <f t="shared" si="4"/>
        <v>3.0003999999999995</v>
      </c>
      <c r="P46" s="98">
        <f t="shared" si="7"/>
        <v>23.08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3">
        <v>4</v>
      </c>
      <c r="E47" s="71"/>
      <c r="F47" s="71">
        <v>75</v>
      </c>
      <c r="G47" s="71"/>
      <c r="H47" s="71">
        <v>25</v>
      </c>
      <c r="I47" s="72"/>
      <c r="J47" s="290">
        <v>57.3</v>
      </c>
      <c r="K47" s="7"/>
      <c r="L47" s="99">
        <f t="shared" si="6"/>
        <v>4</v>
      </c>
      <c r="M47" s="100">
        <f t="shared" si="2"/>
        <v>1</v>
      </c>
      <c r="N47" s="101">
        <f t="shared" si="3"/>
        <v>25</v>
      </c>
      <c r="O47" s="100">
        <f t="shared" si="4"/>
        <v>0</v>
      </c>
      <c r="P47" s="102">
        <f t="shared" si="7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146</v>
      </c>
      <c r="E48" s="80">
        <v>19.637142857142859</v>
      </c>
      <c r="F48" s="80">
        <v>68.042142857142863</v>
      </c>
      <c r="G48" s="80">
        <v>7.8678571428571429</v>
      </c>
      <c r="H48" s="80">
        <v>4.4535714285714283</v>
      </c>
      <c r="I48" s="80">
        <v>0</v>
      </c>
      <c r="J48" s="41">
        <f>AVERAGE(J49:J67)</f>
        <v>50.157142857142858</v>
      </c>
      <c r="K48" s="21"/>
      <c r="L48" s="335">
        <f t="shared" si="6"/>
        <v>146</v>
      </c>
      <c r="M48" s="336">
        <f>SUM(M49:M67)</f>
        <v>31.000399999999999</v>
      </c>
      <c r="N48" s="340">
        <f t="shared" si="3"/>
        <v>12.321428571428571</v>
      </c>
      <c r="O48" s="336">
        <f>SUM(O49:O67)</f>
        <v>20.999600000000001</v>
      </c>
      <c r="P48" s="338">
        <f t="shared" si="7"/>
        <v>19.637142857142859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59">
        <v>33</v>
      </c>
      <c r="E49" s="73">
        <v>9.09</v>
      </c>
      <c r="F49" s="73">
        <v>51.52</v>
      </c>
      <c r="G49" s="73">
        <v>30.3</v>
      </c>
      <c r="H49" s="73">
        <v>9.09</v>
      </c>
      <c r="I49" s="73"/>
      <c r="J49" s="287">
        <v>54</v>
      </c>
      <c r="K49" s="21"/>
      <c r="L49" s="91">
        <f t="shared" si="6"/>
        <v>33</v>
      </c>
      <c r="M49" s="92">
        <f t="shared" si="2"/>
        <v>12.998700000000001</v>
      </c>
      <c r="N49" s="93">
        <f t="shared" si="3"/>
        <v>39.39</v>
      </c>
      <c r="O49" s="92">
        <f t="shared" si="4"/>
        <v>2.9996999999999998</v>
      </c>
      <c r="P49" s="94">
        <f t="shared" si="7"/>
        <v>9.09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48">
        <v>8</v>
      </c>
      <c r="E50" s="68"/>
      <c r="F50" s="68">
        <v>100</v>
      </c>
      <c r="G50" s="68"/>
      <c r="H50" s="68"/>
      <c r="I50" s="68"/>
      <c r="J50" s="288">
        <v>53</v>
      </c>
      <c r="K50" s="21"/>
      <c r="L50" s="95">
        <f t="shared" si="6"/>
        <v>8</v>
      </c>
      <c r="M50" s="96">
        <f t="shared" si="2"/>
        <v>0</v>
      </c>
      <c r="N50" s="97">
        <f t="shared" si="3"/>
        <v>0</v>
      </c>
      <c r="O50" s="96">
        <f t="shared" si="4"/>
        <v>0</v>
      </c>
      <c r="P50" s="98">
        <f t="shared" si="7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48">
        <v>11</v>
      </c>
      <c r="E51" s="68"/>
      <c r="F51" s="68">
        <v>72.73</v>
      </c>
      <c r="G51" s="68">
        <v>18.18</v>
      </c>
      <c r="H51" s="68">
        <v>9.09</v>
      </c>
      <c r="I51" s="68"/>
      <c r="J51" s="288">
        <v>57.5</v>
      </c>
      <c r="K51" s="21"/>
      <c r="L51" s="95">
        <f t="shared" si="6"/>
        <v>11</v>
      </c>
      <c r="M51" s="96">
        <f t="shared" si="2"/>
        <v>2.9996999999999998</v>
      </c>
      <c r="N51" s="97">
        <f t="shared" si="3"/>
        <v>27.27</v>
      </c>
      <c r="O51" s="96">
        <f t="shared" si="4"/>
        <v>0</v>
      </c>
      <c r="P51" s="98">
        <f t="shared" si="7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48">
        <v>30</v>
      </c>
      <c r="E52" s="68">
        <v>10</v>
      </c>
      <c r="F52" s="68">
        <v>56.67</v>
      </c>
      <c r="G52" s="68">
        <v>26.67</v>
      </c>
      <c r="H52" s="68">
        <v>6.67</v>
      </c>
      <c r="I52" s="68"/>
      <c r="J52" s="288">
        <v>59.3</v>
      </c>
      <c r="K52" s="21"/>
      <c r="L52" s="95">
        <f t="shared" si="6"/>
        <v>30</v>
      </c>
      <c r="M52" s="96">
        <f t="shared" si="2"/>
        <v>10.002000000000001</v>
      </c>
      <c r="N52" s="97">
        <f t="shared" si="3"/>
        <v>33.340000000000003</v>
      </c>
      <c r="O52" s="96">
        <f t="shared" si="4"/>
        <v>3</v>
      </c>
      <c r="P52" s="98">
        <f t="shared" si="7"/>
        <v>10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48">
        <v>10</v>
      </c>
      <c r="E53" s="68">
        <v>20</v>
      </c>
      <c r="F53" s="68">
        <v>70</v>
      </c>
      <c r="G53" s="68">
        <v>10</v>
      </c>
      <c r="H53" s="68"/>
      <c r="I53" s="68"/>
      <c r="J53" s="288">
        <v>53.1</v>
      </c>
      <c r="K53" s="21"/>
      <c r="L53" s="95">
        <f t="shared" si="6"/>
        <v>10</v>
      </c>
      <c r="M53" s="96">
        <f t="shared" si="2"/>
        <v>1</v>
      </c>
      <c r="N53" s="97">
        <f t="shared" si="3"/>
        <v>10</v>
      </c>
      <c r="O53" s="96">
        <f t="shared" si="4"/>
        <v>2</v>
      </c>
      <c r="P53" s="98">
        <f t="shared" si="7"/>
        <v>20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48">
        <v>8</v>
      </c>
      <c r="E54" s="68">
        <v>12.5</v>
      </c>
      <c r="F54" s="68">
        <v>87.5</v>
      </c>
      <c r="G54" s="68"/>
      <c r="H54" s="68"/>
      <c r="I54" s="68"/>
      <c r="J54" s="288">
        <v>46</v>
      </c>
      <c r="K54" s="21"/>
      <c r="L54" s="95">
        <f t="shared" si="6"/>
        <v>8</v>
      </c>
      <c r="M54" s="96">
        <f t="shared" si="2"/>
        <v>0</v>
      </c>
      <c r="N54" s="97">
        <f t="shared" si="3"/>
        <v>0</v>
      </c>
      <c r="O54" s="96">
        <f t="shared" si="4"/>
        <v>1</v>
      </c>
      <c r="P54" s="98">
        <f t="shared" si="7"/>
        <v>12.5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48">
        <v>8</v>
      </c>
      <c r="E55" s="68">
        <v>12.5</v>
      </c>
      <c r="F55" s="68">
        <v>62.5</v>
      </c>
      <c r="G55" s="68">
        <v>12.5</v>
      </c>
      <c r="H55" s="68">
        <v>12.5</v>
      </c>
      <c r="I55" s="68"/>
      <c r="J55" s="288">
        <v>58.3</v>
      </c>
      <c r="K55" s="21"/>
      <c r="L55" s="95">
        <f t="shared" si="6"/>
        <v>8</v>
      </c>
      <c r="M55" s="96">
        <f t="shared" si="2"/>
        <v>2</v>
      </c>
      <c r="N55" s="97">
        <f t="shared" si="3"/>
        <v>25</v>
      </c>
      <c r="O55" s="96">
        <f t="shared" si="4"/>
        <v>1</v>
      </c>
      <c r="P55" s="98">
        <f t="shared" si="7"/>
        <v>12.5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48">
        <v>5</v>
      </c>
      <c r="E56" s="68">
        <v>40</v>
      </c>
      <c r="F56" s="68">
        <v>60</v>
      </c>
      <c r="G56" s="68"/>
      <c r="H56" s="68"/>
      <c r="I56" s="68"/>
      <c r="J56" s="288">
        <v>42.8</v>
      </c>
      <c r="K56" s="21"/>
      <c r="L56" s="95">
        <f t="shared" si="6"/>
        <v>5</v>
      </c>
      <c r="M56" s="96">
        <f t="shared" si="2"/>
        <v>0</v>
      </c>
      <c r="N56" s="97">
        <f t="shared" si="3"/>
        <v>0</v>
      </c>
      <c r="O56" s="96">
        <f t="shared" si="4"/>
        <v>2</v>
      </c>
      <c r="P56" s="98">
        <f t="shared" si="7"/>
        <v>40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4"/>
      <c r="E57" s="68"/>
      <c r="F57" s="68"/>
      <c r="G57" s="68"/>
      <c r="H57" s="68"/>
      <c r="I57" s="68"/>
      <c r="J57" s="42"/>
      <c r="K57" s="21"/>
      <c r="L57" s="95"/>
      <c r="M57" s="96"/>
      <c r="N57" s="97"/>
      <c r="O57" s="109"/>
      <c r="P57" s="98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48"/>
      <c r="E58" s="68"/>
      <c r="F58" s="68"/>
      <c r="G58" s="68"/>
      <c r="H58" s="68"/>
      <c r="I58" s="68"/>
      <c r="J58" s="42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48"/>
      <c r="E59" s="68"/>
      <c r="F59" s="68"/>
      <c r="G59" s="68"/>
      <c r="H59" s="68"/>
      <c r="I59" s="68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48">
        <v>3</v>
      </c>
      <c r="E60" s="68">
        <v>33.33</v>
      </c>
      <c r="F60" s="68">
        <v>66.67</v>
      </c>
      <c r="G60" s="68"/>
      <c r="H60" s="68"/>
      <c r="I60" s="68"/>
      <c r="J60" s="288">
        <v>48</v>
      </c>
      <c r="K60" s="21"/>
      <c r="L60" s="95">
        <f>D60</f>
        <v>3</v>
      </c>
      <c r="M60" s="96">
        <f t="shared" si="2"/>
        <v>0</v>
      </c>
      <c r="N60" s="97">
        <f t="shared" si="3"/>
        <v>0</v>
      </c>
      <c r="O60" s="96">
        <f t="shared" si="4"/>
        <v>0.9998999999999999</v>
      </c>
      <c r="P60" s="98">
        <f>E60</f>
        <v>33.33</v>
      </c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48">
        <v>8</v>
      </c>
      <c r="E61" s="68">
        <v>37.5</v>
      </c>
      <c r="F61" s="68">
        <v>50</v>
      </c>
      <c r="G61" s="68">
        <v>12.5</v>
      </c>
      <c r="H61" s="68"/>
      <c r="I61" s="68"/>
      <c r="J61" s="288">
        <v>41.9</v>
      </c>
      <c r="K61" s="21"/>
      <c r="L61" s="95">
        <f>D61</f>
        <v>8</v>
      </c>
      <c r="M61" s="96">
        <f t="shared" si="2"/>
        <v>1</v>
      </c>
      <c r="N61" s="97">
        <f t="shared" si="3"/>
        <v>12.5</v>
      </c>
      <c r="O61" s="96">
        <f t="shared" si="4"/>
        <v>3</v>
      </c>
      <c r="P61" s="98">
        <f>E61</f>
        <v>37.5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4"/>
      <c r="E62" s="68"/>
      <c r="F62" s="68"/>
      <c r="G62" s="68"/>
      <c r="H62" s="68"/>
      <c r="I62" s="68"/>
      <c r="J62" s="42"/>
      <c r="K62" s="21"/>
      <c r="L62" s="95"/>
      <c r="M62" s="96"/>
      <c r="N62" s="97"/>
      <c r="O62" s="96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48">
        <v>4</v>
      </c>
      <c r="E63" s="68"/>
      <c r="F63" s="68">
        <v>75</v>
      </c>
      <c r="G63" s="68"/>
      <c r="H63" s="68">
        <v>25</v>
      </c>
      <c r="I63" s="68"/>
      <c r="J63" s="288">
        <v>64</v>
      </c>
      <c r="K63" s="21"/>
      <c r="L63" s="95">
        <f>D63</f>
        <v>4</v>
      </c>
      <c r="M63" s="96">
        <f t="shared" si="2"/>
        <v>1</v>
      </c>
      <c r="N63" s="97">
        <f t="shared" si="3"/>
        <v>25</v>
      </c>
      <c r="O63" s="96">
        <f t="shared" si="4"/>
        <v>0</v>
      </c>
      <c r="P63" s="98">
        <f>E63</f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48">
        <v>6</v>
      </c>
      <c r="E64" s="68">
        <v>50</v>
      </c>
      <c r="F64" s="68">
        <v>50</v>
      </c>
      <c r="G64" s="68"/>
      <c r="H64" s="68"/>
      <c r="I64" s="68"/>
      <c r="J64" s="288">
        <v>37.6</v>
      </c>
      <c r="K64" s="21"/>
      <c r="L64" s="95">
        <f>D64</f>
        <v>6</v>
      </c>
      <c r="M64" s="96">
        <f t="shared" si="2"/>
        <v>0</v>
      </c>
      <c r="N64" s="97">
        <f t="shared" si="3"/>
        <v>0</v>
      </c>
      <c r="O64" s="96">
        <f t="shared" si="4"/>
        <v>3</v>
      </c>
      <c r="P64" s="98">
        <f>E64</f>
        <v>50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48"/>
      <c r="E65" s="68"/>
      <c r="F65" s="68"/>
      <c r="G65" s="68"/>
      <c r="H65" s="68"/>
      <c r="I65" s="68"/>
      <c r="J65" s="42"/>
      <c r="K65" s="21"/>
      <c r="L65" s="95"/>
      <c r="M65" s="96"/>
      <c r="N65" s="97"/>
      <c r="O65" s="110"/>
      <c r="P65" s="98"/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48">
        <v>8</v>
      </c>
      <c r="E66" s="68"/>
      <c r="F66" s="68">
        <v>100</v>
      </c>
      <c r="G66" s="68"/>
      <c r="H66" s="68"/>
      <c r="I66" s="68"/>
      <c r="J66" s="291">
        <v>54.9</v>
      </c>
      <c r="K66" s="21"/>
      <c r="L66" s="95">
        <f t="shared" ref="L66:L76" si="8">D66</f>
        <v>8</v>
      </c>
      <c r="M66" s="96">
        <f t="shared" si="2"/>
        <v>0</v>
      </c>
      <c r="N66" s="97">
        <f t="shared" si="3"/>
        <v>0</v>
      </c>
      <c r="O66" s="96">
        <f t="shared" si="4"/>
        <v>0</v>
      </c>
      <c r="P66" s="98">
        <f t="shared" ref="P66:P76" si="9">E66</f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48">
        <v>4</v>
      </c>
      <c r="E67" s="71">
        <v>50</v>
      </c>
      <c r="F67" s="71">
        <v>50</v>
      </c>
      <c r="G67" s="71"/>
      <c r="H67" s="71"/>
      <c r="I67" s="72"/>
      <c r="J67" s="288">
        <v>31.8</v>
      </c>
      <c r="K67" s="21"/>
      <c r="L67" s="99">
        <f t="shared" si="8"/>
        <v>4</v>
      </c>
      <c r="M67" s="100">
        <f t="shared" si="2"/>
        <v>0</v>
      </c>
      <c r="N67" s="101">
        <f t="shared" si="3"/>
        <v>0</v>
      </c>
      <c r="O67" s="100">
        <f t="shared" si="4"/>
        <v>2</v>
      </c>
      <c r="P67" s="102">
        <f t="shared" si="9"/>
        <v>50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108</v>
      </c>
      <c r="E68" s="38">
        <v>30.369090909090911</v>
      </c>
      <c r="F68" s="38">
        <v>56.670000000000009</v>
      </c>
      <c r="G68" s="38">
        <v>10.24</v>
      </c>
      <c r="H68" s="38">
        <v>2.7190909090909092</v>
      </c>
      <c r="I68" s="38">
        <v>0</v>
      </c>
      <c r="J68" s="39">
        <f>AVERAGE(J69:J82)</f>
        <v>45.1</v>
      </c>
      <c r="K68" s="21"/>
      <c r="L68" s="335">
        <f t="shared" si="8"/>
        <v>108</v>
      </c>
      <c r="M68" s="336">
        <f>SUM(M69:M82)</f>
        <v>16.998099999999997</v>
      </c>
      <c r="N68" s="340">
        <f t="shared" si="3"/>
        <v>12.959090909090909</v>
      </c>
      <c r="O68" s="336">
        <f>SUM(O69:O82)</f>
        <v>32</v>
      </c>
      <c r="P68" s="338">
        <f t="shared" si="9"/>
        <v>30.369090909090911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48">
        <v>13</v>
      </c>
      <c r="E69" s="73"/>
      <c r="F69" s="73">
        <v>53.85</v>
      </c>
      <c r="G69" s="73">
        <v>38.46</v>
      </c>
      <c r="H69" s="73">
        <v>7.69</v>
      </c>
      <c r="I69" s="73"/>
      <c r="J69" s="288">
        <v>68</v>
      </c>
      <c r="K69" s="21"/>
      <c r="L69" s="91">
        <f t="shared" si="8"/>
        <v>13</v>
      </c>
      <c r="M69" s="92">
        <f t="shared" si="2"/>
        <v>5.9994999999999994</v>
      </c>
      <c r="N69" s="93">
        <f t="shared" si="3"/>
        <v>46.15</v>
      </c>
      <c r="O69" s="92">
        <f t="shared" si="4"/>
        <v>0</v>
      </c>
      <c r="P69" s="94">
        <f t="shared" si="9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48">
        <v>9</v>
      </c>
      <c r="E70" s="68">
        <v>11.11</v>
      </c>
      <c r="F70" s="68">
        <v>55.56</v>
      </c>
      <c r="G70" s="68">
        <v>11.11</v>
      </c>
      <c r="H70" s="68">
        <v>22.22</v>
      </c>
      <c r="I70" s="68"/>
      <c r="J70" s="288">
        <v>57</v>
      </c>
      <c r="K70" s="21"/>
      <c r="L70" s="95">
        <f t="shared" si="8"/>
        <v>9</v>
      </c>
      <c r="M70" s="96">
        <f t="shared" ref="M70:M124" si="10">N70*L70/100</f>
        <v>2.9996999999999998</v>
      </c>
      <c r="N70" s="97">
        <f t="shared" si="3"/>
        <v>33.33</v>
      </c>
      <c r="O70" s="96">
        <f t="shared" ref="O70:O81" si="11">P70*L70/100</f>
        <v>0.9998999999999999</v>
      </c>
      <c r="P70" s="98">
        <f t="shared" si="9"/>
        <v>11.11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48">
        <v>11</v>
      </c>
      <c r="E71" s="68">
        <v>9.09</v>
      </c>
      <c r="F71" s="68">
        <v>81.819999999999993</v>
      </c>
      <c r="G71" s="68">
        <v>9.09</v>
      </c>
      <c r="H71" s="68"/>
      <c r="I71" s="68"/>
      <c r="J71" s="288">
        <v>51.7</v>
      </c>
      <c r="K71" s="21"/>
      <c r="L71" s="95">
        <f t="shared" si="8"/>
        <v>11</v>
      </c>
      <c r="M71" s="96">
        <f t="shared" si="10"/>
        <v>0.9998999999999999</v>
      </c>
      <c r="N71" s="97">
        <f t="shared" ref="N71:N124" si="12">H71+I71+G71</f>
        <v>9.09</v>
      </c>
      <c r="O71" s="96">
        <f t="shared" si="11"/>
        <v>0.9998999999999999</v>
      </c>
      <c r="P71" s="98">
        <f t="shared" si="9"/>
        <v>9.09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48">
        <v>4</v>
      </c>
      <c r="E72" s="68">
        <v>25</v>
      </c>
      <c r="F72" s="68">
        <v>75</v>
      </c>
      <c r="G72" s="68"/>
      <c r="H72" s="68"/>
      <c r="I72" s="68"/>
      <c r="J72" s="288">
        <v>46.5</v>
      </c>
      <c r="K72" s="21"/>
      <c r="L72" s="95">
        <f t="shared" si="8"/>
        <v>4</v>
      </c>
      <c r="M72" s="96">
        <f t="shared" si="10"/>
        <v>0</v>
      </c>
      <c r="N72" s="97">
        <f t="shared" si="12"/>
        <v>0</v>
      </c>
      <c r="O72" s="109">
        <f t="shared" si="11"/>
        <v>1</v>
      </c>
      <c r="P72" s="98">
        <f t="shared" si="9"/>
        <v>25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48">
        <v>17</v>
      </c>
      <c r="E73" s="68">
        <v>29.41</v>
      </c>
      <c r="F73" s="68">
        <v>58.82</v>
      </c>
      <c r="G73" s="68">
        <v>11.76</v>
      </c>
      <c r="H73" s="68"/>
      <c r="I73" s="68"/>
      <c r="J73" s="288">
        <v>44</v>
      </c>
      <c r="K73" s="21"/>
      <c r="L73" s="95">
        <f t="shared" si="8"/>
        <v>17</v>
      </c>
      <c r="M73" s="96">
        <f t="shared" si="10"/>
        <v>1.9991999999999999</v>
      </c>
      <c r="N73" s="97">
        <f t="shared" si="12"/>
        <v>11.76</v>
      </c>
      <c r="O73" s="96">
        <f t="shared" si="11"/>
        <v>4.9997000000000007</v>
      </c>
      <c r="P73" s="98">
        <f t="shared" si="9"/>
        <v>29.41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48">
        <v>6</v>
      </c>
      <c r="E74" s="68">
        <v>66.67</v>
      </c>
      <c r="F74" s="68">
        <v>33.33</v>
      </c>
      <c r="G74" s="68"/>
      <c r="H74" s="68"/>
      <c r="I74" s="68"/>
      <c r="J74" s="288">
        <v>27</v>
      </c>
      <c r="K74" s="21"/>
      <c r="L74" s="95">
        <f t="shared" si="8"/>
        <v>6</v>
      </c>
      <c r="M74" s="96">
        <f t="shared" si="10"/>
        <v>0</v>
      </c>
      <c r="N74" s="97">
        <f t="shared" si="12"/>
        <v>0</v>
      </c>
      <c r="O74" s="96">
        <f t="shared" si="11"/>
        <v>4.0001999999999995</v>
      </c>
      <c r="P74" s="98">
        <f t="shared" si="9"/>
        <v>66.67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48">
        <v>6</v>
      </c>
      <c r="E75" s="68">
        <v>16.670000000000002</v>
      </c>
      <c r="F75" s="68">
        <v>83.33</v>
      </c>
      <c r="G75" s="68"/>
      <c r="H75" s="68"/>
      <c r="I75" s="68"/>
      <c r="J75" s="288">
        <v>38</v>
      </c>
      <c r="K75" s="21"/>
      <c r="L75" s="95">
        <f t="shared" si="8"/>
        <v>6</v>
      </c>
      <c r="M75" s="96">
        <f t="shared" si="10"/>
        <v>0</v>
      </c>
      <c r="N75" s="97">
        <f t="shared" si="12"/>
        <v>0</v>
      </c>
      <c r="O75" s="96">
        <f t="shared" si="11"/>
        <v>1.0002000000000002</v>
      </c>
      <c r="P75" s="98">
        <f t="shared" si="9"/>
        <v>16.670000000000002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48">
        <v>8</v>
      </c>
      <c r="E76" s="68">
        <v>25</v>
      </c>
      <c r="F76" s="68">
        <v>75</v>
      </c>
      <c r="G76" s="68"/>
      <c r="H76" s="68"/>
      <c r="I76" s="68"/>
      <c r="J76" s="288">
        <v>43.6</v>
      </c>
      <c r="K76" s="21"/>
      <c r="L76" s="95">
        <f t="shared" si="8"/>
        <v>8</v>
      </c>
      <c r="M76" s="96">
        <f t="shared" si="10"/>
        <v>0</v>
      </c>
      <c r="N76" s="97">
        <f t="shared" si="12"/>
        <v>0</v>
      </c>
      <c r="O76" s="96">
        <f t="shared" si="11"/>
        <v>2</v>
      </c>
      <c r="P76" s="98">
        <f t="shared" si="9"/>
        <v>25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45"/>
      <c r="E77" s="68"/>
      <c r="F77" s="68"/>
      <c r="G77" s="68"/>
      <c r="H77" s="68"/>
      <c r="I77" s="68"/>
      <c r="J77" s="42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48">
        <v>15</v>
      </c>
      <c r="E78" s="68">
        <v>46.67</v>
      </c>
      <c r="F78" s="68">
        <v>33.33</v>
      </c>
      <c r="G78" s="68">
        <v>20</v>
      </c>
      <c r="H78" s="68"/>
      <c r="I78" s="68"/>
      <c r="J78" s="288">
        <v>42</v>
      </c>
      <c r="K78" s="21"/>
      <c r="L78" s="95">
        <f>D78</f>
        <v>15</v>
      </c>
      <c r="M78" s="96">
        <f t="shared" si="10"/>
        <v>3</v>
      </c>
      <c r="N78" s="97">
        <f t="shared" si="12"/>
        <v>20</v>
      </c>
      <c r="O78" s="96">
        <f t="shared" si="11"/>
        <v>7.0005000000000006</v>
      </c>
      <c r="P78" s="98">
        <f>E78</f>
        <v>46.67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45"/>
      <c r="E79" s="68"/>
      <c r="F79" s="68"/>
      <c r="G79" s="68"/>
      <c r="H79" s="68"/>
      <c r="I79" s="68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48">
        <v>10</v>
      </c>
      <c r="E80" s="68">
        <v>60</v>
      </c>
      <c r="F80" s="68">
        <v>40</v>
      </c>
      <c r="G80" s="68"/>
      <c r="H80" s="68"/>
      <c r="I80" s="68"/>
      <c r="J80" s="288">
        <v>33.6</v>
      </c>
      <c r="K80" s="21"/>
      <c r="L80" s="95">
        <f>D80</f>
        <v>10</v>
      </c>
      <c r="M80" s="96">
        <f t="shared" si="10"/>
        <v>0</v>
      </c>
      <c r="N80" s="97">
        <f t="shared" si="12"/>
        <v>0</v>
      </c>
      <c r="O80" s="109">
        <f t="shared" si="11"/>
        <v>6</v>
      </c>
      <c r="P80" s="98">
        <f>E80</f>
        <v>60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48">
        <v>9</v>
      </c>
      <c r="E81" s="81">
        <v>44.44</v>
      </c>
      <c r="F81" s="81">
        <v>33.33</v>
      </c>
      <c r="G81" s="81">
        <v>22.22</v>
      </c>
      <c r="H81" s="81"/>
      <c r="I81" s="82"/>
      <c r="J81" s="291">
        <v>44.7</v>
      </c>
      <c r="K81" s="21"/>
      <c r="L81" s="95">
        <f>D81</f>
        <v>9</v>
      </c>
      <c r="M81" s="96">
        <f t="shared" si="10"/>
        <v>1.9997999999999998</v>
      </c>
      <c r="N81" s="97">
        <f t="shared" si="12"/>
        <v>22.22</v>
      </c>
      <c r="O81" s="109">
        <f t="shared" si="11"/>
        <v>3.9995999999999996</v>
      </c>
      <c r="P81" s="98">
        <f>E81</f>
        <v>44.44</v>
      </c>
    </row>
    <row r="82" spans="1:16" s="1" customFormat="1" ht="15" customHeight="1" thickBot="1" x14ac:dyDescent="0.3">
      <c r="A82" s="15">
        <v>14</v>
      </c>
      <c r="B82" s="342">
        <v>51400</v>
      </c>
      <c r="C82" s="343" t="s">
        <v>143</v>
      </c>
      <c r="D82" s="69"/>
      <c r="E82" s="70"/>
      <c r="F82" s="70"/>
      <c r="G82" s="70"/>
      <c r="H82" s="70"/>
      <c r="I82" s="76"/>
      <c r="J82" s="45"/>
      <c r="K82" s="21"/>
      <c r="L82" s="99"/>
      <c r="M82" s="100"/>
      <c r="N82" s="101"/>
      <c r="O82" s="126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364</v>
      </c>
      <c r="E83" s="38">
        <v>26.945000000000004</v>
      </c>
      <c r="F83" s="38">
        <v>59.844642857142858</v>
      </c>
      <c r="G83" s="38">
        <v>7.691071428571429</v>
      </c>
      <c r="H83" s="38">
        <v>5.3489285714285719</v>
      </c>
      <c r="I83" s="38">
        <v>0.16999999999999998</v>
      </c>
      <c r="J83" s="39">
        <f>AVERAGE(J84:J114)</f>
        <v>48.607142857142847</v>
      </c>
      <c r="K83" s="21"/>
      <c r="L83" s="335">
        <f>D83</f>
        <v>364</v>
      </c>
      <c r="M83" s="336">
        <f>SUM(M84:M114)</f>
        <v>64.998599999999996</v>
      </c>
      <c r="N83" s="340">
        <f t="shared" si="12"/>
        <v>13.21</v>
      </c>
      <c r="O83" s="336">
        <f>SUM(O84:O114)</f>
        <v>78.998500000000007</v>
      </c>
      <c r="P83" s="338">
        <f>E83</f>
        <v>26.945000000000004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48">
        <v>2</v>
      </c>
      <c r="E84" s="73">
        <v>50</v>
      </c>
      <c r="F84" s="73">
        <v>50</v>
      </c>
      <c r="G84" s="73"/>
      <c r="H84" s="73"/>
      <c r="I84" s="73"/>
      <c r="J84" s="288">
        <v>40</v>
      </c>
      <c r="K84" s="21"/>
      <c r="L84" s="91">
        <f>D84</f>
        <v>2</v>
      </c>
      <c r="M84" s="92">
        <f t="shared" si="10"/>
        <v>0</v>
      </c>
      <c r="N84" s="93">
        <f t="shared" si="12"/>
        <v>0</v>
      </c>
      <c r="O84" s="92">
        <f t="shared" ref="O84:O113" si="13">P84*L84/100</f>
        <v>1</v>
      </c>
      <c r="P84" s="94">
        <f>E84</f>
        <v>50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46"/>
      <c r="E85" s="68"/>
      <c r="F85" s="68"/>
      <c r="G85" s="68"/>
      <c r="H85" s="68"/>
      <c r="I85" s="68"/>
      <c r="J85" s="42"/>
      <c r="K85" s="21"/>
      <c r="L85" s="95"/>
      <c r="M85" s="96"/>
      <c r="N85" s="97"/>
      <c r="O85" s="96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48">
        <v>9</v>
      </c>
      <c r="E86" s="68">
        <v>44.44</v>
      </c>
      <c r="F86" s="68">
        <v>33.33</v>
      </c>
      <c r="G86" s="68">
        <v>11.11</v>
      </c>
      <c r="H86" s="68">
        <v>11.11</v>
      </c>
      <c r="I86" s="68"/>
      <c r="J86" s="288">
        <v>45</v>
      </c>
      <c r="K86" s="21"/>
      <c r="L86" s="95">
        <f t="shared" ref="L86:L92" si="14">D86</f>
        <v>9</v>
      </c>
      <c r="M86" s="96">
        <f t="shared" si="10"/>
        <v>1.9997999999999998</v>
      </c>
      <c r="N86" s="97">
        <f t="shared" si="12"/>
        <v>22.22</v>
      </c>
      <c r="O86" s="96">
        <f t="shared" si="13"/>
        <v>3.9995999999999996</v>
      </c>
      <c r="P86" s="98">
        <f t="shared" ref="P86:P92" si="15">E86</f>
        <v>44.44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48">
        <v>7</v>
      </c>
      <c r="E87" s="68">
        <v>14.29</v>
      </c>
      <c r="F87" s="68">
        <v>42.86</v>
      </c>
      <c r="G87" s="68">
        <v>14.29</v>
      </c>
      <c r="H87" s="68">
        <v>28.57</v>
      </c>
      <c r="I87" s="68"/>
      <c r="J87" s="288">
        <v>65.3</v>
      </c>
      <c r="K87" s="21"/>
      <c r="L87" s="95">
        <f t="shared" si="14"/>
        <v>7</v>
      </c>
      <c r="M87" s="96">
        <f t="shared" si="10"/>
        <v>3.0002</v>
      </c>
      <c r="N87" s="97">
        <f t="shared" si="12"/>
        <v>42.86</v>
      </c>
      <c r="O87" s="96">
        <f t="shared" si="13"/>
        <v>1.0003</v>
      </c>
      <c r="P87" s="98">
        <f t="shared" si="15"/>
        <v>14.29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48">
        <v>10</v>
      </c>
      <c r="E88" s="68">
        <v>20</v>
      </c>
      <c r="F88" s="68">
        <v>80</v>
      </c>
      <c r="G88" s="68"/>
      <c r="H88" s="68"/>
      <c r="I88" s="68"/>
      <c r="J88" s="288">
        <v>48</v>
      </c>
      <c r="K88" s="21"/>
      <c r="L88" s="95">
        <f t="shared" si="14"/>
        <v>10</v>
      </c>
      <c r="M88" s="96">
        <f t="shared" si="10"/>
        <v>0</v>
      </c>
      <c r="N88" s="97">
        <f t="shared" si="12"/>
        <v>0</v>
      </c>
      <c r="O88" s="96">
        <f t="shared" si="13"/>
        <v>2</v>
      </c>
      <c r="P88" s="98">
        <f t="shared" si="15"/>
        <v>20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48">
        <v>11</v>
      </c>
      <c r="E89" s="68"/>
      <c r="F89" s="68">
        <v>72.73</v>
      </c>
      <c r="G89" s="68">
        <v>27.27</v>
      </c>
      <c r="H89" s="68"/>
      <c r="I89" s="68"/>
      <c r="J89" s="288">
        <v>56</v>
      </c>
      <c r="K89" s="21"/>
      <c r="L89" s="95">
        <f t="shared" si="14"/>
        <v>11</v>
      </c>
      <c r="M89" s="96">
        <f t="shared" si="10"/>
        <v>2.9996999999999998</v>
      </c>
      <c r="N89" s="97">
        <f t="shared" si="12"/>
        <v>27.27</v>
      </c>
      <c r="O89" s="110">
        <f t="shared" si="13"/>
        <v>0</v>
      </c>
      <c r="P89" s="98">
        <f t="shared" si="15"/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48">
        <v>3</v>
      </c>
      <c r="E90" s="68">
        <v>66.67</v>
      </c>
      <c r="F90" s="68">
        <v>33.33</v>
      </c>
      <c r="G90" s="68"/>
      <c r="H90" s="68"/>
      <c r="I90" s="68"/>
      <c r="J90" s="288">
        <v>35</v>
      </c>
      <c r="K90" s="21"/>
      <c r="L90" s="95">
        <f t="shared" si="14"/>
        <v>3</v>
      </c>
      <c r="M90" s="96">
        <f t="shared" si="10"/>
        <v>0</v>
      </c>
      <c r="N90" s="97">
        <f t="shared" si="12"/>
        <v>0</v>
      </c>
      <c r="O90" s="96">
        <f t="shared" si="13"/>
        <v>2.0000999999999998</v>
      </c>
      <c r="P90" s="98">
        <f t="shared" si="15"/>
        <v>66.67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48">
        <v>3</v>
      </c>
      <c r="E91" s="68"/>
      <c r="F91" s="68">
        <v>66.67</v>
      </c>
      <c r="G91" s="68"/>
      <c r="H91" s="68">
        <v>33.33</v>
      </c>
      <c r="I91" s="68"/>
      <c r="J91" s="288">
        <v>61</v>
      </c>
      <c r="K91" s="21"/>
      <c r="L91" s="95">
        <f t="shared" si="14"/>
        <v>3</v>
      </c>
      <c r="M91" s="96">
        <f t="shared" si="10"/>
        <v>0.9998999999999999</v>
      </c>
      <c r="N91" s="97">
        <f t="shared" si="12"/>
        <v>33.33</v>
      </c>
      <c r="O91" s="109">
        <f t="shared" si="13"/>
        <v>0</v>
      </c>
      <c r="P91" s="98">
        <f t="shared" si="15"/>
        <v>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48">
        <v>2</v>
      </c>
      <c r="E92" s="68"/>
      <c r="F92" s="68">
        <v>100</v>
      </c>
      <c r="G92" s="68"/>
      <c r="H92" s="68"/>
      <c r="I92" s="68"/>
      <c r="J92" s="288">
        <v>50.5</v>
      </c>
      <c r="K92" s="21"/>
      <c r="L92" s="95">
        <f t="shared" si="14"/>
        <v>2</v>
      </c>
      <c r="M92" s="96">
        <f t="shared" si="10"/>
        <v>0</v>
      </c>
      <c r="N92" s="97">
        <f t="shared" si="12"/>
        <v>0</v>
      </c>
      <c r="O92" s="110">
        <f t="shared" si="13"/>
        <v>0</v>
      </c>
      <c r="P92" s="98">
        <f t="shared" si="15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48"/>
      <c r="E93" s="68"/>
      <c r="F93" s="68"/>
      <c r="G93" s="68"/>
      <c r="H93" s="68"/>
      <c r="I93" s="68"/>
      <c r="J93" s="43"/>
      <c r="K93" s="21"/>
      <c r="L93" s="95"/>
      <c r="M93" s="96"/>
      <c r="N93" s="97"/>
      <c r="O93" s="96"/>
      <c r="P93" s="98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48">
        <v>10</v>
      </c>
      <c r="E94" s="68">
        <v>10</v>
      </c>
      <c r="F94" s="68">
        <v>70</v>
      </c>
      <c r="G94" s="68">
        <v>20</v>
      </c>
      <c r="H94" s="68"/>
      <c r="I94" s="68"/>
      <c r="J94" s="288">
        <v>55.9</v>
      </c>
      <c r="K94" s="21"/>
      <c r="L94" s="95">
        <f t="shared" ref="L94:L113" si="16">D94</f>
        <v>10</v>
      </c>
      <c r="M94" s="96">
        <f t="shared" si="10"/>
        <v>2</v>
      </c>
      <c r="N94" s="97">
        <f t="shared" si="12"/>
        <v>20</v>
      </c>
      <c r="O94" s="96">
        <f t="shared" si="13"/>
        <v>1</v>
      </c>
      <c r="P94" s="98">
        <f t="shared" ref="P94:P113" si="17">E94</f>
        <v>10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48">
        <v>5</v>
      </c>
      <c r="E95" s="68">
        <v>20</v>
      </c>
      <c r="F95" s="68">
        <v>60</v>
      </c>
      <c r="G95" s="68">
        <v>20</v>
      </c>
      <c r="H95" s="68"/>
      <c r="I95" s="68"/>
      <c r="J95" s="288">
        <v>54.8</v>
      </c>
      <c r="K95" s="21"/>
      <c r="L95" s="95">
        <f t="shared" si="16"/>
        <v>5</v>
      </c>
      <c r="M95" s="96">
        <f t="shared" si="10"/>
        <v>1</v>
      </c>
      <c r="N95" s="97">
        <f t="shared" si="12"/>
        <v>20</v>
      </c>
      <c r="O95" s="96">
        <f t="shared" si="13"/>
        <v>1</v>
      </c>
      <c r="P95" s="98">
        <f t="shared" si="17"/>
        <v>20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48">
        <v>8</v>
      </c>
      <c r="E96" s="68"/>
      <c r="F96" s="68">
        <v>50</v>
      </c>
      <c r="G96" s="68">
        <v>12.5</v>
      </c>
      <c r="H96" s="68">
        <v>37.5</v>
      </c>
      <c r="I96" s="68"/>
      <c r="J96" s="288">
        <v>71.5</v>
      </c>
      <c r="K96" s="21"/>
      <c r="L96" s="95">
        <f t="shared" si="16"/>
        <v>8</v>
      </c>
      <c r="M96" s="96">
        <f t="shared" si="10"/>
        <v>4</v>
      </c>
      <c r="N96" s="97">
        <f t="shared" si="12"/>
        <v>50</v>
      </c>
      <c r="O96" s="96">
        <f t="shared" si="13"/>
        <v>0</v>
      </c>
      <c r="P96" s="98">
        <f t="shared" si="17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48">
        <v>24</v>
      </c>
      <c r="E97" s="68">
        <v>8.33</v>
      </c>
      <c r="F97" s="68">
        <v>91.67</v>
      </c>
      <c r="G97" s="68"/>
      <c r="H97" s="68"/>
      <c r="I97" s="68"/>
      <c r="J97" s="288">
        <v>47.9</v>
      </c>
      <c r="K97" s="21"/>
      <c r="L97" s="95">
        <f t="shared" si="16"/>
        <v>24</v>
      </c>
      <c r="M97" s="96">
        <f t="shared" si="10"/>
        <v>0</v>
      </c>
      <c r="N97" s="97">
        <f t="shared" si="12"/>
        <v>0</v>
      </c>
      <c r="O97" s="96">
        <f t="shared" si="13"/>
        <v>1.9992000000000001</v>
      </c>
      <c r="P97" s="98">
        <f t="shared" si="17"/>
        <v>8.33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48">
        <v>8</v>
      </c>
      <c r="E98" s="68">
        <v>75</v>
      </c>
      <c r="F98" s="68">
        <v>25</v>
      </c>
      <c r="G98" s="68"/>
      <c r="H98" s="68"/>
      <c r="I98" s="68"/>
      <c r="J98" s="288">
        <v>32</v>
      </c>
      <c r="K98" s="21"/>
      <c r="L98" s="95">
        <f t="shared" si="16"/>
        <v>8</v>
      </c>
      <c r="M98" s="96">
        <f t="shared" si="10"/>
        <v>0</v>
      </c>
      <c r="N98" s="97">
        <f t="shared" si="12"/>
        <v>0</v>
      </c>
      <c r="O98" s="96">
        <f t="shared" si="13"/>
        <v>6</v>
      </c>
      <c r="P98" s="98">
        <f t="shared" si="17"/>
        <v>75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48">
        <v>4</v>
      </c>
      <c r="E99" s="68">
        <v>50</v>
      </c>
      <c r="F99" s="68">
        <v>50</v>
      </c>
      <c r="G99" s="68"/>
      <c r="H99" s="68"/>
      <c r="I99" s="68"/>
      <c r="J99" s="288">
        <v>36.799999999999997</v>
      </c>
      <c r="K99" s="21"/>
      <c r="L99" s="95">
        <f t="shared" si="16"/>
        <v>4</v>
      </c>
      <c r="M99" s="96">
        <f t="shared" si="10"/>
        <v>0</v>
      </c>
      <c r="N99" s="97">
        <f t="shared" si="12"/>
        <v>0</v>
      </c>
      <c r="O99" s="96">
        <f t="shared" si="13"/>
        <v>2</v>
      </c>
      <c r="P99" s="98">
        <f t="shared" si="17"/>
        <v>50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48">
        <v>10</v>
      </c>
      <c r="E100" s="68">
        <v>50</v>
      </c>
      <c r="F100" s="68">
        <v>50</v>
      </c>
      <c r="G100" s="68"/>
      <c r="H100" s="68"/>
      <c r="I100" s="68"/>
      <c r="J100" s="288">
        <v>36</v>
      </c>
      <c r="K100" s="21"/>
      <c r="L100" s="95">
        <f t="shared" si="16"/>
        <v>10</v>
      </c>
      <c r="M100" s="96">
        <f t="shared" si="10"/>
        <v>0</v>
      </c>
      <c r="N100" s="97">
        <f t="shared" si="12"/>
        <v>0</v>
      </c>
      <c r="O100" s="96">
        <f t="shared" si="13"/>
        <v>5</v>
      </c>
      <c r="P100" s="98">
        <f t="shared" si="17"/>
        <v>50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48">
        <v>8</v>
      </c>
      <c r="E101" s="68">
        <v>25</v>
      </c>
      <c r="F101" s="68">
        <v>62.5</v>
      </c>
      <c r="G101" s="68">
        <v>12.5</v>
      </c>
      <c r="H101" s="68"/>
      <c r="I101" s="68"/>
      <c r="J101" s="288">
        <v>51</v>
      </c>
      <c r="K101" s="21"/>
      <c r="L101" s="95">
        <f t="shared" si="16"/>
        <v>8</v>
      </c>
      <c r="M101" s="96">
        <f t="shared" si="10"/>
        <v>1</v>
      </c>
      <c r="N101" s="97">
        <f t="shared" si="12"/>
        <v>12.5</v>
      </c>
      <c r="O101" s="96">
        <f t="shared" si="13"/>
        <v>2</v>
      </c>
      <c r="P101" s="98">
        <f t="shared" si="17"/>
        <v>25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48">
        <v>3</v>
      </c>
      <c r="E102" s="68">
        <v>33.33</v>
      </c>
      <c r="F102" s="68">
        <v>66.67</v>
      </c>
      <c r="G102" s="68"/>
      <c r="H102" s="68"/>
      <c r="I102" s="68"/>
      <c r="J102" s="288">
        <v>34.700000000000003</v>
      </c>
      <c r="K102" s="21"/>
      <c r="L102" s="95">
        <f t="shared" si="16"/>
        <v>3</v>
      </c>
      <c r="M102" s="96">
        <f t="shared" si="10"/>
        <v>0</v>
      </c>
      <c r="N102" s="97">
        <f t="shared" si="12"/>
        <v>0</v>
      </c>
      <c r="O102" s="96">
        <f t="shared" si="13"/>
        <v>0.9998999999999999</v>
      </c>
      <c r="P102" s="98">
        <f t="shared" si="17"/>
        <v>33.33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48">
        <v>8</v>
      </c>
      <c r="E103" s="68">
        <v>12.5</v>
      </c>
      <c r="F103" s="68">
        <v>75</v>
      </c>
      <c r="G103" s="68">
        <v>12.5</v>
      </c>
      <c r="H103" s="68"/>
      <c r="I103" s="68"/>
      <c r="J103" s="288">
        <v>40.4</v>
      </c>
      <c r="K103" s="21"/>
      <c r="L103" s="95">
        <f t="shared" si="16"/>
        <v>8</v>
      </c>
      <c r="M103" s="96">
        <f t="shared" si="10"/>
        <v>1</v>
      </c>
      <c r="N103" s="97">
        <f t="shared" si="12"/>
        <v>12.5</v>
      </c>
      <c r="O103" s="96">
        <f t="shared" si="13"/>
        <v>1</v>
      </c>
      <c r="P103" s="98">
        <f t="shared" si="17"/>
        <v>12.5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48">
        <v>21</v>
      </c>
      <c r="E104" s="68">
        <v>14.29</v>
      </c>
      <c r="F104" s="68">
        <v>71.430000000000007</v>
      </c>
      <c r="G104" s="68">
        <v>9.52</v>
      </c>
      <c r="H104" s="68"/>
      <c r="I104" s="68">
        <v>4.76</v>
      </c>
      <c r="J104" s="288">
        <v>53.2</v>
      </c>
      <c r="K104" s="21"/>
      <c r="L104" s="95">
        <f t="shared" si="16"/>
        <v>21</v>
      </c>
      <c r="M104" s="96">
        <f t="shared" si="10"/>
        <v>2.9988000000000001</v>
      </c>
      <c r="N104" s="97">
        <f t="shared" si="12"/>
        <v>14.28</v>
      </c>
      <c r="O104" s="96">
        <f t="shared" si="13"/>
        <v>3.0008999999999997</v>
      </c>
      <c r="P104" s="98">
        <f t="shared" si="17"/>
        <v>14.29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48">
        <v>58</v>
      </c>
      <c r="E105" s="68"/>
      <c r="F105" s="68">
        <v>55.17</v>
      </c>
      <c r="G105" s="68">
        <v>32.76</v>
      </c>
      <c r="H105" s="68">
        <v>12.07</v>
      </c>
      <c r="I105" s="68"/>
      <c r="J105" s="288">
        <v>68.099999999999994</v>
      </c>
      <c r="K105" s="21"/>
      <c r="L105" s="95">
        <f t="shared" si="16"/>
        <v>58</v>
      </c>
      <c r="M105" s="96">
        <f t="shared" si="10"/>
        <v>26.0014</v>
      </c>
      <c r="N105" s="97">
        <f t="shared" si="12"/>
        <v>44.83</v>
      </c>
      <c r="O105" s="96">
        <f t="shared" si="13"/>
        <v>0</v>
      </c>
      <c r="P105" s="98">
        <f t="shared" si="17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48">
        <v>8</v>
      </c>
      <c r="E106" s="68">
        <v>37.5</v>
      </c>
      <c r="F106" s="68">
        <v>62.5</v>
      </c>
      <c r="G106" s="68"/>
      <c r="H106" s="68"/>
      <c r="I106" s="68"/>
      <c r="J106" s="288">
        <v>45</v>
      </c>
      <c r="K106" s="21"/>
      <c r="L106" s="95">
        <f t="shared" si="16"/>
        <v>8</v>
      </c>
      <c r="M106" s="96">
        <f t="shared" si="10"/>
        <v>0</v>
      </c>
      <c r="N106" s="97">
        <f t="shared" si="12"/>
        <v>0</v>
      </c>
      <c r="O106" s="96">
        <f t="shared" si="13"/>
        <v>3</v>
      </c>
      <c r="P106" s="98">
        <f t="shared" si="17"/>
        <v>37.5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48">
        <v>13</v>
      </c>
      <c r="E107" s="68">
        <v>69.23</v>
      </c>
      <c r="F107" s="68">
        <v>30.77</v>
      </c>
      <c r="G107" s="68"/>
      <c r="H107" s="68"/>
      <c r="I107" s="68"/>
      <c r="J107" s="288">
        <v>31</v>
      </c>
      <c r="K107" s="21"/>
      <c r="L107" s="95">
        <f t="shared" si="16"/>
        <v>13</v>
      </c>
      <c r="M107" s="96">
        <f t="shared" si="10"/>
        <v>0</v>
      </c>
      <c r="N107" s="97">
        <f t="shared" si="12"/>
        <v>0</v>
      </c>
      <c r="O107" s="96">
        <f t="shared" si="13"/>
        <v>8.9999000000000002</v>
      </c>
      <c r="P107" s="98">
        <f t="shared" si="17"/>
        <v>69.23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48">
        <v>25</v>
      </c>
      <c r="E108" s="68">
        <v>16</v>
      </c>
      <c r="F108" s="68">
        <v>64</v>
      </c>
      <c r="G108" s="68">
        <v>4</v>
      </c>
      <c r="H108" s="68">
        <v>16</v>
      </c>
      <c r="I108" s="68"/>
      <c r="J108" s="288">
        <v>57</v>
      </c>
      <c r="K108" s="21"/>
      <c r="L108" s="95">
        <f t="shared" si="16"/>
        <v>25</v>
      </c>
      <c r="M108" s="96">
        <f t="shared" si="10"/>
        <v>5</v>
      </c>
      <c r="N108" s="97">
        <f t="shared" si="12"/>
        <v>20</v>
      </c>
      <c r="O108" s="96">
        <f t="shared" si="13"/>
        <v>4</v>
      </c>
      <c r="P108" s="98">
        <f t="shared" si="17"/>
        <v>16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48">
        <v>30</v>
      </c>
      <c r="E109" s="68">
        <v>33.33</v>
      </c>
      <c r="F109" s="68">
        <v>56.67</v>
      </c>
      <c r="G109" s="68">
        <v>10</v>
      </c>
      <c r="H109" s="68"/>
      <c r="I109" s="68"/>
      <c r="J109" s="288">
        <v>48</v>
      </c>
      <c r="K109" s="21"/>
      <c r="L109" s="95">
        <f t="shared" si="16"/>
        <v>30</v>
      </c>
      <c r="M109" s="96">
        <f t="shared" si="10"/>
        <v>3</v>
      </c>
      <c r="N109" s="97">
        <f t="shared" si="12"/>
        <v>10</v>
      </c>
      <c r="O109" s="96">
        <f t="shared" si="13"/>
        <v>9.9990000000000006</v>
      </c>
      <c r="P109" s="98">
        <f t="shared" si="17"/>
        <v>33.33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48">
        <v>35</v>
      </c>
      <c r="E110" s="68">
        <v>28.57</v>
      </c>
      <c r="F110" s="68">
        <v>51.43</v>
      </c>
      <c r="G110" s="68">
        <v>17.14</v>
      </c>
      <c r="H110" s="68">
        <v>2.86</v>
      </c>
      <c r="I110" s="68"/>
      <c r="J110" s="292">
        <v>55</v>
      </c>
      <c r="K110" s="21"/>
      <c r="L110" s="95">
        <f t="shared" si="16"/>
        <v>35</v>
      </c>
      <c r="M110" s="96">
        <f t="shared" si="10"/>
        <v>7</v>
      </c>
      <c r="N110" s="97">
        <f t="shared" si="12"/>
        <v>20</v>
      </c>
      <c r="O110" s="96">
        <f t="shared" si="13"/>
        <v>9.9995000000000012</v>
      </c>
      <c r="P110" s="98">
        <f t="shared" si="17"/>
        <v>28.57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48">
        <v>17</v>
      </c>
      <c r="E111" s="68">
        <v>17.649999999999999</v>
      </c>
      <c r="F111" s="68">
        <v>70.59</v>
      </c>
      <c r="G111" s="68">
        <v>11.76</v>
      </c>
      <c r="H111" s="68"/>
      <c r="I111" s="68"/>
      <c r="J111" s="288">
        <v>54</v>
      </c>
      <c r="K111" s="21"/>
      <c r="L111" s="95">
        <f t="shared" si="16"/>
        <v>17</v>
      </c>
      <c r="M111" s="96">
        <f t="shared" si="10"/>
        <v>1.9991999999999999</v>
      </c>
      <c r="N111" s="97">
        <f t="shared" si="12"/>
        <v>11.76</v>
      </c>
      <c r="O111" s="96">
        <f t="shared" si="13"/>
        <v>3.0004999999999997</v>
      </c>
      <c r="P111" s="98">
        <f t="shared" si="17"/>
        <v>17.649999999999999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58">
        <v>12</v>
      </c>
      <c r="E112" s="77">
        <v>8.33</v>
      </c>
      <c r="F112" s="77">
        <v>83.33</v>
      </c>
      <c r="G112" s="77"/>
      <c r="H112" s="77">
        <v>8.33</v>
      </c>
      <c r="I112" s="78"/>
      <c r="J112" s="291">
        <v>55.1</v>
      </c>
      <c r="K112" s="21"/>
      <c r="L112" s="95">
        <f t="shared" si="16"/>
        <v>12</v>
      </c>
      <c r="M112" s="96">
        <f t="shared" si="10"/>
        <v>0.99960000000000004</v>
      </c>
      <c r="N112" s="97">
        <f t="shared" si="12"/>
        <v>8.33</v>
      </c>
      <c r="O112" s="96">
        <f t="shared" si="13"/>
        <v>0.99960000000000004</v>
      </c>
      <c r="P112" s="98">
        <f t="shared" si="17"/>
        <v>8.33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48">
        <v>10</v>
      </c>
      <c r="E113" s="120">
        <v>50</v>
      </c>
      <c r="F113" s="120">
        <v>50</v>
      </c>
      <c r="G113" s="120"/>
      <c r="H113" s="119"/>
      <c r="I113" s="119"/>
      <c r="J113" s="291">
        <v>32.799999999999997</v>
      </c>
      <c r="K113" s="21"/>
      <c r="L113" s="95">
        <f t="shared" si="16"/>
        <v>10</v>
      </c>
      <c r="M113" s="96">
        <f t="shared" si="10"/>
        <v>0</v>
      </c>
      <c r="N113" s="97">
        <f t="shared" si="12"/>
        <v>0</v>
      </c>
      <c r="O113" s="110">
        <f t="shared" si="13"/>
        <v>5</v>
      </c>
      <c r="P113" s="98">
        <f t="shared" si="17"/>
        <v>50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47"/>
      <c r="E114" s="121"/>
      <c r="F114" s="125"/>
      <c r="G114" s="125"/>
      <c r="H114" s="121"/>
      <c r="I114" s="83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84</v>
      </c>
      <c r="E115" s="38">
        <v>19.1875</v>
      </c>
      <c r="F115" s="38">
        <v>68.177500000000009</v>
      </c>
      <c r="G115" s="38">
        <v>8.026250000000001</v>
      </c>
      <c r="H115" s="38">
        <v>4.6074999999999999</v>
      </c>
      <c r="I115" s="38">
        <v>0</v>
      </c>
      <c r="J115" s="39">
        <f>AVERAGE(J116:J124)</f>
        <v>49.842499999999994</v>
      </c>
      <c r="K115" s="21"/>
      <c r="L115" s="335">
        <f t="shared" ref="L115:L121" si="18">D115</f>
        <v>84</v>
      </c>
      <c r="M115" s="336">
        <f>SUM(M116:M124)</f>
        <v>14.9991</v>
      </c>
      <c r="N115" s="340">
        <f t="shared" si="12"/>
        <v>12.633750000000001</v>
      </c>
      <c r="O115" s="336">
        <f>SUM(O116:O124)</f>
        <v>11</v>
      </c>
      <c r="P115" s="338">
        <f t="shared" ref="P115:P121" si="19">E115</f>
        <v>19.1875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59">
        <v>13</v>
      </c>
      <c r="E116" s="75"/>
      <c r="F116" s="75">
        <v>76.92</v>
      </c>
      <c r="G116" s="75">
        <v>15.38</v>
      </c>
      <c r="H116" s="75">
        <v>7.69</v>
      </c>
      <c r="I116" s="75"/>
      <c r="J116" s="287">
        <v>59.08</v>
      </c>
      <c r="K116" s="21"/>
      <c r="L116" s="91">
        <f t="shared" si="18"/>
        <v>13</v>
      </c>
      <c r="M116" s="92">
        <f t="shared" si="10"/>
        <v>2.9991000000000003</v>
      </c>
      <c r="N116" s="93">
        <f t="shared" si="12"/>
        <v>23.07</v>
      </c>
      <c r="O116" s="92">
        <f t="shared" ref="O116:O124" si="20">P116*L116/100</f>
        <v>0</v>
      </c>
      <c r="P116" s="94">
        <f t="shared" si="19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48">
        <v>8</v>
      </c>
      <c r="E117" s="68">
        <v>12.5</v>
      </c>
      <c r="F117" s="68">
        <v>75</v>
      </c>
      <c r="G117" s="68"/>
      <c r="H117" s="68">
        <v>12.5</v>
      </c>
      <c r="I117" s="68"/>
      <c r="J117" s="288">
        <v>52.5</v>
      </c>
      <c r="K117" s="21"/>
      <c r="L117" s="95">
        <f t="shared" si="18"/>
        <v>8</v>
      </c>
      <c r="M117" s="96">
        <f t="shared" si="10"/>
        <v>1</v>
      </c>
      <c r="N117" s="97">
        <f t="shared" si="12"/>
        <v>12.5</v>
      </c>
      <c r="O117" s="96">
        <f t="shared" si="20"/>
        <v>1</v>
      </c>
      <c r="P117" s="98">
        <f t="shared" si="19"/>
        <v>12.5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48">
        <v>12</v>
      </c>
      <c r="E118" s="68"/>
      <c r="F118" s="68">
        <v>75</v>
      </c>
      <c r="G118" s="68">
        <v>8.33</v>
      </c>
      <c r="H118" s="68">
        <v>16.670000000000002</v>
      </c>
      <c r="I118" s="68"/>
      <c r="J118" s="288">
        <v>62.33</v>
      </c>
      <c r="K118" s="21"/>
      <c r="L118" s="95">
        <f t="shared" si="18"/>
        <v>12</v>
      </c>
      <c r="M118" s="96">
        <f t="shared" si="10"/>
        <v>3</v>
      </c>
      <c r="N118" s="97">
        <f t="shared" si="12"/>
        <v>25</v>
      </c>
      <c r="O118" s="96">
        <f t="shared" si="20"/>
        <v>0</v>
      </c>
      <c r="P118" s="98">
        <f t="shared" si="19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48">
        <v>3</v>
      </c>
      <c r="E119" s="68">
        <v>66.67</v>
      </c>
      <c r="F119" s="68">
        <v>33.33</v>
      </c>
      <c r="G119" s="68"/>
      <c r="H119" s="68"/>
      <c r="I119" s="68"/>
      <c r="J119" s="288">
        <v>32.33</v>
      </c>
      <c r="K119" s="21"/>
      <c r="L119" s="95">
        <f t="shared" si="18"/>
        <v>3</v>
      </c>
      <c r="M119" s="96">
        <f t="shared" si="10"/>
        <v>0</v>
      </c>
      <c r="N119" s="97">
        <f t="shared" si="12"/>
        <v>0</v>
      </c>
      <c r="O119" s="96">
        <f t="shared" si="20"/>
        <v>2.0000999999999998</v>
      </c>
      <c r="P119" s="98">
        <f t="shared" si="19"/>
        <v>66.67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48">
        <v>8</v>
      </c>
      <c r="E120" s="68"/>
      <c r="F120" s="68">
        <v>87.5</v>
      </c>
      <c r="G120" s="68">
        <v>12.5</v>
      </c>
      <c r="H120" s="68"/>
      <c r="I120" s="68"/>
      <c r="J120" s="288">
        <v>54.88</v>
      </c>
      <c r="K120" s="21"/>
      <c r="L120" s="95">
        <f t="shared" si="18"/>
        <v>8</v>
      </c>
      <c r="M120" s="96">
        <f t="shared" si="10"/>
        <v>1</v>
      </c>
      <c r="N120" s="97">
        <f t="shared" si="12"/>
        <v>12.5</v>
      </c>
      <c r="O120" s="96">
        <f t="shared" si="20"/>
        <v>0</v>
      </c>
      <c r="P120" s="98">
        <f t="shared" si="19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48">
        <v>3</v>
      </c>
      <c r="E121" s="68">
        <v>33.33</v>
      </c>
      <c r="F121" s="68">
        <v>66.67</v>
      </c>
      <c r="G121" s="68"/>
      <c r="H121" s="68"/>
      <c r="I121" s="68"/>
      <c r="J121" s="288">
        <v>37.33</v>
      </c>
      <c r="K121" s="21"/>
      <c r="L121" s="95">
        <f t="shared" si="18"/>
        <v>3</v>
      </c>
      <c r="M121" s="96">
        <f t="shared" si="10"/>
        <v>0</v>
      </c>
      <c r="N121" s="97">
        <f t="shared" si="12"/>
        <v>0</v>
      </c>
      <c r="O121" s="96">
        <f t="shared" si="20"/>
        <v>0.9998999999999999</v>
      </c>
      <c r="P121" s="98">
        <f t="shared" si="19"/>
        <v>33.33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48"/>
      <c r="E122" s="68"/>
      <c r="F122" s="68"/>
      <c r="G122" s="68"/>
      <c r="H122" s="68"/>
      <c r="I122" s="68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48">
        <v>25</v>
      </c>
      <c r="E123" s="124">
        <v>16</v>
      </c>
      <c r="F123" s="124">
        <v>56</v>
      </c>
      <c r="G123" s="124">
        <v>28</v>
      </c>
      <c r="H123" s="124"/>
      <c r="I123" s="124"/>
      <c r="J123" s="291">
        <v>54.46</v>
      </c>
      <c r="K123" s="21"/>
      <c r="L123" s="95">
        <f>D123</f>
        <v>25</v>
      </c>
      <c r="M123" s="96">
        <f t="shared" si="10"/>
        <v>7</v>
      </c>
      <c r="N123" s="97">
        <f t="shared" si="12"/>
        <v>28</v>
      </c>
      <c r="O123" s="96">
        <f t="shared" si="20"/>
        <v>4</v>
      </c>
      <c r="P123" s="98">
        <f>E123</f>
        <v>16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49">
        <v>12</v>
      </c>
      <c r="E124" s="121">
        <v>25</v>
      </c>
      <c r="F124" s="121">
        <v>75</v>
      </c>
      <c r="G124" s="121"/>
      <c r="H124" s="121"/>
      <c r="I124" s="83"/>
      <c r="J124" s="290">
        <v>45.83</v>
      </c>
      <c r="K124" s="21"/>
      <c r="L124" s="104">
        <f>D124</f>
        <v>12</v>
      </c>
      <c r="M124" s="105">
        <f t="shared" si="10"/>
        <v>0</v>
      </c>
      <c r="N124" s="106">
        <f t="shared" si="12"/>
        <v>0</v>
      </c>
      <c r="O124" s="105">
        <f t="shared" si="20"/>
        <v>3</v>
      </c>
      <c r="P124" s="107">
        <f>E124</f>
        <v>25</v>
      </c>
    </row>
    <row r="125" spans="1:16" ht="15" customHeight="1" x14ac:dyDescent="0.25">
      <c r="A125" s="6"/>
      <c r="B125" s="6"/>
      <c r="C125" s="6"/>
      <c r="D125" s="478" t="s">
        <v>98</v>
      </c>
      <c r="E125" s="478"/>
      <c r="F125" s="478"/>
      <c r="G125" s="478"/>
      <c r="H125" s="478"/>
      <c r="I125" s="478"/>
      <c r="J125" s="56">
        <f>AVERAGE(J7,J9:J16,J18:J29,J31:J47,J49:J67,J69:J82,J84:J114,J116:J124)</f>
        <v>48.232680412371138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ontainsBlanks" dxfId="97" priority="426" stopIfTrue="1">
      <formula>LEN(TRIM(J6))=0</formula>
    </cfRule>
    <cfRule type="cellIs" dxfId="96" priority="427" stopIfTrue="1" operator="lessThan">
      <formula>50</formula>
    </cfRule>
    <cfRule type="cellIs" dxfId="95" priority="428" stopIfTrue="1" operator="between">
      <formula>50.004</formula>
      <formula>50</formula>
    </cfRule>
    <cfRule type="cellIs" dxfId="94" priority="429" stopIfTrue="1" operator="between">
      <formula>75</formula>
      <formula>50</formula>
    </cfRule>
    <cfRule type="cellIs" dxfId="93" priority="439" stopIfTrue="1" operator="greaterThanOrEqual">
      <formula>75</formula>
    </cfRule>
  </conditionalFormatting>
  <conditionalFormatting sqref="O7:P124">
    <cfRule type="containsBlanks" dxfId="92" priority="10">
      <formula>LEN(TRIM(O7))=0</formula>
    </cfRule>
    <cfRule type="cellIs" dxfId="91" priority="13" operator="equal">
      <formula>0</formula>
    </cfRule>
    <cfRule type="cellIs" dxfId="90" priority="15" operator="between">
      <formula>0.09</formula>
      <formula>9.99</formula>
    </cfRule>
    <cfRule type="cellIs" dxfId="89" priority="16" operator="greaterThanOrEqual">
      <formula>9.99</formula>
    </cfRule>
  </conditionalFormatting>
  <conditionalFormatting sqref="N7:N124">
    <cfRule type="containsBlanks" dxfId="88" priority="9">
      <formula>LEN(TRIM(N7))=0</formula>
    </cfRule>
    <cfRule type="cellIs" dxfId="87" priority="435" operator="lessThan">
      <formula>50</formula>
    </cfRule>
    <cfRule type="cellIs" dxfId="86" priority="436" operator="between">
      <formula>50</formula>
      <formula>50.004</formula>
    </cfRule>
    <cfRule type="cellIs" dxfId="85" priority="437" operator="between">
      <formula>50</formula>
      <formula>90</formula>
    </cfRule>
    <cfRule type="cellIs" dxfId="84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0" customWidth="1"/>
    <col min="2" max="2" width="9.7109375" style="200" customWidth="1"/>
    <col min="3" max="3" width="31.7109375" style="200" customWidth="1"/>
    <col min="4" max="4" width="8.7109375" style="200" customWidth="1"/>
    <col min="5" max="9" width="7.7109375" style="200" customWidth="1"/>
    <col min="10" max="10" width="8.7109375" style="202" customWidth="1"/>
    <col min="11" max="11" width="7.85546875" style="200" customWidth="1"/>
    <col min="12" max="16" width="10.7109375" style="200" customWidth="1"/>
    <col min="17" max="17" width="9.28515625" style="200" customWidth="1"/>
    <col min="18" max="16384" width="9.140625" style="200"/>
  </cols>
  <sheetData>
    <row r="1" spans="1:17" ht="18" customHeight="1" x14ac:dyDescent="0.25">
      <c r="L1" s="295"/>
      <c r="M1" s="315" t="s">
        <v>133</v>
      </c>
    </row>
    <row r="2" spans="1:17" ht="18" customHeight="1" x14ac:dyDescent="0.25">
      <c r="A2" s="204"/>
      <c r="B2" s="204"/>
      <c r="C2" s="461" t="s">
        <v>141</v>
      </c>
      <c r="D2" s="461"/>
      <c r="E2" s="248"/>
      <c r="F2" s="248"/>
      <c r="G2" s="248"/>
      <c r="H2" s="248"/>
      <c r="I2" s="248"/>
      <c r="J2" s="225">
        <v>2022</v>
      </c>
      <c r="K2" s="204"/>
      <c r="L2" s="283"/>
      <c r="M2" s="315" t="s">
        <v>134</v>
      </c>
    </row>
    <row r="3" spans="1:17" ht="18" customHeight="1" thickBot="1" x14ac:dyDescent="0.3">
      <c r="A3" s="204"/>
      <c r="B3" s="204"/>
      <c r="C3" s="204"/>
      <c r="D3" s="204"/>
      <c r="E3" s="204"/>
      <c r="F3" s="204"/>
      <c r="G3" s="204"/>
      <c r="H3" s="204"/>
      <c r="I3" s="204"/>
      <c r="J3" s="205"/>
      <c r="K3" s="204"/>
      <c r="L3" s="253"/>
      <c r="M3" s="315" t="s">
        <v>135</v>
      </c>
    </row>
    <row r="4" spans="1:17" ht="18" customHeight="1" thickBot="1" x14ac:dyDescent="0.3">
      <c r="A4" s="464" t="s">
        <v>0</v>
      </c>
      <c r="B4" s="466" t="s">
        <v>1</v>
      </c>
      <c r="C4" s="466" t="s">
        <v>2</v>
      </c>
      <c r="D4" s="479" t="s">
        <v>3</v>
      </c>
      <c r="E4" s="481" t="s">
        <v>129</v>
      </c>
      <c r="F4" s="482"/>
      <c r="G4" s="482"/>
      <c r="H4" s="482"/>
      <c r="I4" s="483"/>
      <c r="J4" s="476" t="s">
        <v>99</v>
      </c>
      <c r="K4" s="204"/>
      <c r="L4" s="217"/>
      <c r="M4" s="315" t="s">
        <v>136</v>
      </c>
    </row>
    <row r="5" spans="1:17" ht="43.5" customHeight="1" thickBot="1" x14ac:dyDescent="0.3">
      <c r="A5" s="465"/>
      <c r="B5" s="467"/>
      <c r="C5" s="467"/>
      <c r="D5" s="480"/>
      <c r="E5" s="281" t="s">
        <v>125</v>
      </c>
      <c r="F5" s="203" t="s">
        <v>142</v>
      </c>
      <c r="G5" s="203" t="s">
        <v>140</v>
      </c>
      <c r="H5" s="203" t="s">
        <v>126</v>
      </c>
      <c r="I5" s="203">
        <v>100</v>
      </c>
      <c r="J5" s="477"/>
      <c r="K5" s="204"/>
      <c r="L5" s="254" t="s">
        <v>124</v>
      </c>
      <c r="M5" s="255" t="s">
        <v>137</v>
      </c>
      <c r="N5" s="255" t="s">
        <v>139</v>
      </c>
      <c r="O5" s="255" t="s">
        <v>127</v>
      </c>
      <c r="P5" s="255" t="s">
        <v>128</v>
      </c>
    </row>
    <row r="6" spans="1:17" ht="15" customHeight="1" thickBot="1" x14ac:dyDescent="0.3">
      <c r="A6" s="226"/>
      <c r="B6" s="227"/>
      <c r="C6" s="227" t="s">
        <v>100</v>
      </c>
      <c r="D6" s="228">
        <f>D7+D16+D29+D47+D67+D82+D113</f>
        <v>969</v>
      </c>
      <c r="E6" s="166">
        <v>25.183932792825971</v>
      </c>
      <c r="F6" s="160">
        <v>64.904429290120646</v>
      </c>
      <c r="G6" s="166">
        <v>7.4466137963460426</v>
      </c>
      <c r="H6" s="167">
        <v>2.4650241207073393</v>
      </c>
      <c r="I6" s="163">
        <v>0</v>
      </c>
      <c r="J6" s="296">
        <v>49.6</v>
      </c>
      <c r="K6" s="220"/>
      <c r="L6" s="329">
        <f t="shared" ref="L6:L23" si="0">D6</f>
        <v>969</v>
      </c>
      <c r="M6" s="330">
        <f>M7+M16+M29+M47+M67+M82+M113</f>
        <v>133</v>
      </c>
      <c r="N6" s="166">
        <f>G6+H6+I6</f>
        <v>9.9116379170533815</v>
      </c>
      <c r="O6" s="330">
        <f>O7+O16+O29+O47+O67+O82+O113</f>
        <v>196</v>
      </c>
      <c r="P6" s="339">
        <f t="shared" ref="P6:P23" si="1">E6</f>
        <v>25.183932792825971</v>
      </c>
      <c r="Q6" s="245"/>
    </row>
    <row r="7" spans="1:17" ht="15" customHeight="1" thickBot="1" x14ac:dyDescent="0.3">
      <c r="A7" s="229"/>
      <c r="B7" s="224"/>
      <c r="C7" s="230" t="s">
        <v>101</v>
      </c>
      <c r="D7" s="34">
        <f>SUM(D8:D15)</f>
        <v>75</v>
      </c>
      <c r="E7" s="293">
        <v>11.545138888888889</v>
      </c>
      <c r="F7" s="152">
        <v>71.222718253968253</v>
      </c>
      <c r="G7" s="293">
        <v>7.8869047619047628</v>
      </c>
      <c r="H7" s="152">
        <v>9.3452380952380949</v>
      </c>
      <c r="I7" s="293">
        <v>0</v>
      </c>
      <c r="J7" s="286">
        <f>AVERAGE(J8:J15)</f>
        <v>53.605704365079369</v>
      </c>
      <c r="K7" s="220"/>
      <c r="L7" s="335">
        <f t="shared" si="0"/>
        <v>75</v>
      </c>
      <c r="M7" s="336">
        <f>SUM(M8:M15)</f>
        <v>14</v>
      </c>
      <c r="N7" s="340">
        <f>G7+H7+I7</f>
        <v>17.232142857142858</v>
      </c>
      <c r="O7" s="336">
        <f>SUM(O8:O15)</f>
        <v>8</v>
      </c>
      <c r="P7" s="338">
        <f t="shared" si="1"/>
        <v>11.545138888888889</v>
      </c>
      <c r="Q7" s="250"/>
    </row>
    <row r="8" spans="1:17" s="201" customFormat="1" ht="15" customHeight="1" x14ac:dyDescent="0.25">
      <c r="A8" s="211">
        <v>1</v>
      </c>
      <c r="B8" s="235">
        <v>10002</v>
      </c>
      <c r="C8" s="218" t="s">
        <v>5</v>
      </c>
      <c r="D8" s="148">
        <v>12</v>
      </c>
      <c r="E8" s="318">
        <v>25</v>
      </c>
      <c r="F8" s="150">
        <v>66.666666666666671</v>
      </c>
      <c r="G8" s="129"/>
      <c r="H8" s="151">
        <v>8.3333333333333339</v>
      </c>
      <c r="I8" s="129"/>
      <c r="J8" s="288">
        <v>50</v>
      </c>
      <c r="K8" s="220"/>
      <c r="L8" s="260">
        <f t="shared" si="0"/>
        <v>12</v>
      </c>
      <c r="M8" s="261">
        <f t="shared" ref="M8:M69" si="2">N8*L8/100</f>
        <v>1</v>
      </c>
      <c r="N8" s="262">
        <f t="shared" ref="N8:N15" si="3">H8+I8+G8</f>
        <v>8.3333333333333339</v>
      </c>
      <c r="O8" s="261">
        <f t="shared" ref="O8:O69" si="4">P8*L8/100</f>
        <v>3</v>
      </c>
      <c r="P8" s="263">
        <f t="shared" si="1"/>
        <v>25</v>
      </c>
      <c r="Q8" s="247"/>
    </row>
    <row r="9" spans="1:17" s="201" customFormat="1" ht="15" customHeight="1" x14ac:dyDescent="0.25">
      <c r="A9" s="211">
        <v>2</v>
      </c>
      <c r="B9" s="235">
        <v>10090</v>
      </c>
      <c r="C9" s="218" t="s">
        <v>7</v>
      </c>
      <c r="D9" s="148">
        <v>16</v>
      </c>
      <c r="E9" s="154">
        <v>6.25</v>
      </c>
      <c r="F9" s="316">
        <v>81.25</v>
      </c>
      <c r="G9" s="154"/>
      <c r="H9" s="165">
        <v>12.5</v>
      </c>
      <c r="I9" s="154"/>
      <c r="J9" s="288">
        <v>55.375</v>
      </c>
      <c r="K9" s="220"/>
      <c r="L9" s="260">
        <f t="shared" si="0"/>
        <v>16</v>
      </c>
      <c r="M9" s="261">
        <f t="shared" si="2"/>
        <v>2</v>
      </c>
      <c r="N9" s="262">
        <f t="shared" si="3"/>
        <v>12.5</v>
      </c>
      <c r="O9" s="261">
        <f t="shared" si="4"/>
        <v>1</v>
      </c>
      <c r="P9" s="263">
        <f t="shared" si="1"/>
        <v>6.25</v>
      </c>
      <c r="Q9" s="247"/>
    </row>
    <row r="10" spans="1:17" s="201" customFormat="1" ht="15" customHeight="1" x14ac:dyDescent="0.25">
      <c r="A10" s="211">
        <v>3</v>
      </c>
      <c r="B10" s="237">
        <v>10004</v>
      </c>
      <c r="C10" s="221" t="s">
        <v>6</v>
      </c>
      <c r="D10" s="158">
        <v>14</v>
      </c>
      <c r="E10" s="318"/>
      <c r="F10" s="150">
        <v>57.142857142857146</v>
      </c>
      <c r="G10" s="129">
        <v>21.428571428571427</v>
      </c>
      <c r="H10" s="151">
        <v>21.428571428571427</v>
      </c>
      <c r="I10" s="154"/>
      <c r="J10" s="291">
        <v>68.642857142857139</v>
      </c>
      <c r="K10" s="220"/>
      <c r="L10" s="260">
        <f t="shared" si="0"/>
        <v>14</v>
      </c>
      <c r="M10" s="261">
        <f t="shared" si="2"/>
        <v>6</v>
      </c>
      <c r="N10" s="262">
        <f t="shared" si="3"/>
        <v>42.857142857142854</v>
      </c>
      <c r="O10" s="261">
        <f t="shared" si="4"/>
        <v>0</v>
      </c>
      <c r="P10" s="263">
        <f t="shared" si="1"/>
        <v>0</v>
      </c>
      <c r="Q10" s="247"/>
    </row>
    <row r="11" spans="1:17" s="201" customFormat="1" ht="14.25" customHeight="1" x14ac:dyDescent="0.25">
      <c r="A11" s="211">
        <v>4</v>
      </c>
      <c r="B11" s="235">
        <v>10001</v>
      </c>
      <c r="C11" s="218" t="s">
        <v>4</v>
      </c>
      <c r="D11" s="148">
        <v>8</v>
      </c>
      <c r="E11" s="154"/>
      <c r="F11" s="316">
        <v>62.5</v>
      </c>
      <c r="G11" s="154">
        <v>25</v>
      </c>
      <c r="H11" s="165">
        <v>12.5</v>
      </c>
      <c r="I11" s="154"/>
      <c r="J11" s="288">
        <v>64.25</v>
      </c>
      <c r="K11" s="220"/>
      <c r="L11" s="260">
        <f t="shared" si="0"/>
        <v>8</v>
      </c>
      <c r="M11" s="261">
        <f t="shared" si="2"/>
        <v>3</v>
      </c>
      <c r="N11" s="262">
        <f t="shared" si="3"/>
        <v>37.5</v>
      </c>
      <c r="O11" s="261">
        <f t="shared" si="4"/>
        <v>0</v>
      </c>
      <c r="P11" s="263">
        <f t="shared" si="1"/>
        <v>0</v>
      </c>
      <c r="Q11" s="247"/>
    </row>
    <row r="12" spans="1:17" s="201" customFormat="1" ht="15" customHeight="1" x14ac:dyDescent="0.25">
      <c r="A12" s="211">
        <v>5</v>
      </c>
      <c r="B12" s="235">
        <v>10120</v>
      </c>
      <c r="C12" s="218" t="s">
        <v>8</v>
      </c>
      <c r="D12" s="148">
        <v>6</v>
      </c>
      <c r="E12" s="154">
        <v>50</v>
      </c>
      <c r="F12" s="316">
        <v>33.333333333333336</v>
      </c>
      <c r="G12" s="154">
        <v>16.666666666666668</v>
      </c>
      <c r="H12" s="165"/>
      <c r="I12" s="154"/>
      <c r="J12" s="288">
        <v>37.333333333333336</v>
      </c>
      <c r="K12" s="220"/>
      <c r="L12" s="260">
        <f t="shared" si="0"/>
        <v>6</v>
      </c>
      <c r="M12" s="261">
        <f t="shared" si="2"/>
        <v>1</v>
      </c>
      <c r="N12" s="262">
        <f t="shared" si="3"/>
        <v>16.666666666666668</v>
      </c>
      <c r="O12" s="261">
        <f t="shared" si="4"/>
        <v>3</v>
      </c>
      <c r="P12" s="263">
        <f t="shared" si="1"/>
        <v>50</v>
      </c>
      <c r="Q12" s="247"/>
    </row>
    <row r="13" spans="1:17" s="201" customFormat="1" ht="15" customHeight="1" x14ac:dyDescent="0.25">
      <c r="A13" s="211">
        <v>6</v>
      </c>
      <c r="B13" s="235">
        <v>10190</v>
      </c>
      <c r="C13" s="218" t="s">
        <v>9</v>
      </c>
      <c r="D13" s="148">
        <v>9</v>
      </c>
      <c r="E13" s="154">
        <v>11.111111111111111</v>
      </c>
      <c r="F13" s="316">
        <v>88.888888888888886</v>
      </c>
      <c r="G13" s="154"/>
      <c r="H13" s="165"/>
      <c r="I13" s="154"/>
      <c r="J13" s="288">
        <v>48.444444444444443</v>
      </c>
      <c r="K13" s="220"/>
      <c r="L13" s="260">
        <f t="shared" si="0"/>
        <v>9</v>
      </c>
      <c r="M13" s="261">
        <f t="shared" si="2"/>
        <v>0</v>
      </c>
      <c r="N13" s="262">
        <f t="shared" si="3"/>
        <v>0</v>
      </c>
      <c r="O13" s="261">
        <f t="shared" si="4"/>
        <v>1</v>
      </c>
      <c r="P13" s="263">
        <f t="shared" si="1"/>
        <v>11.111111111111111</v>
      </c>
      <c r="Q13" s="249"/>
    </row>
    <row r="14" spans="1:17" s="201" customFormat="1" ht="15" customHeight="1" x14ac:dyDescent="0.25">
      <c r="A14" s="211">
        <v>7</v>
      </c>
      <c r="B14" s="235">
        <v>10320</v>
      </c>
      <c r="C14" s="218" t="s">
        <v>10</v>
      </c>
      <c r="D14" s="148">
        <v>5</v>
      </c>
      <c r="E14" s="154"/>
      <c r="F14" s="316">
        <v>80</v>
      </c>
      <c r="G14" s="154"/>
      <c r="H14" s="165">
        <v>20</v>
      </c>
      <c r="I14" s="154"/>
      <c r="J14" s="288">
        <v>51.8</v>
      </c>
      <c r="K14" s="220"/>
      <c r="L14" s="260">
        <f t="shared" si="0"/>
        <v>5</v>
      </c>
      <c r="M14" s="261">
        <f t="shared" si="2"/>
        <v>1</v>
      </c>
      <c r="N14" s="262">
        <f t="shared" si="3"/>
        <v>20</v>
      </c>
      <c r="O14" s="261">
        <f t="shared" si="4"/>
        <v>0</v>
      </c>
      <c r="P14" s="263">
        <f t="shared" si="1"/>
        <v>0</v>
      </c>
      <c r="Q14" s="247"/>
    </row>
    <row r="15" spans="1:17" s="201" customFormat="1" ht="15" customHeight="1" thickBot="1" x14ac:dyDescent="0.3">
      <c r="A15" s="212">
        <v>8</v>
      </c>
      <c r="B15" s="239">
        <v>10860</v>
      </c>
      <c r="C15" s="219" t="s">
        <v>112</v>
      </c>
      <c r="D15" s="158">
        <v>5</v>
      </c>
      <c r="E15" s="318"/>
      <c r="F15" s="150">
        <v>100</v>
      </c>
      <c r="G15" s="130"/>
      <c r="H15" s="151"/>
      <c r="I15" s="130"/>
      <c r="J15" s="290">
        <v>53</v>
      </c>
      <c r="K15" s="220"/>
      <c r="L15" s="264">
        <f t="shared" si="0"/>
        <v>5</v>
      </c>
      <c r="M15" s="265">
        <f t="shared" si="2"/>
        <v>0</v>
      </c>
      <c r="N15" s="266">
        <f t="shared" si="3"/>
        <v>0</v>
      </c>
      <c r="O15" s="265">
        <f t="shared" si="4"/>
        <v>0</v>
      </c>
      <c r="P15" s="267">
        <f t="shared" si="1"/>
        <v>0</v>
      </c>
      <c r="Q15" s="247"/>
    </row>
    <row r="16" spans="1:17" s="201" customFormat="1" ht="15" customHeight="1" thickBot="1" x14ac:dyDescent="0.3">
      <c r="A16" s="231"/>
      <c r="B16" s="238"/>
      <c r="C16" s="233" t="s">
        <v>102</v>
      </c>
      <c r="D16" s="232">
        <f>SUM(D17:D28)</f>
        <v>81</v>
      </c>
      <c r="E16" s="284">
        <v>30.069264069264072</v>
      </c>
      <c r="F16" s="317">
        <v>59.683982683982684</v>
      </c>
      <c r="G16" s="284">
        <v>8.504329004329005</v>
      </c>
      <c r="H16" s="284">
        <v>1.7424242424242427</v>
      </c>
      <c r="I16" s="284">
        <v>0</v>
      </c>
      <c r="J16" s="285">
        <f>AVERAGE(J17:J28)</f>
        <v>47.33</v>
      </c>
      <c r="K16" s="220"/>
      <c r="L16" s="335">
        <f t="shared" si="0"/>
        <v>81</v>
      </c>
      <c r="M16" s="336">
        <f>SUM(M17:M28)</f>
        <v>10</v>
      </c>
      <c r="N16" s="340">
        <f>G16+H16+I16</f>
        <v>10.246753246753247</v>
      </c>
      <c r="O16" s="336">
        <f>SUM(O17:O28)</f>
        <v>21</v>
      </c>
      <c r="P16" s="338">
        <f t="shared" si="1"/>
        <v>30.069264069264072</v>
      </c>
      <c r="Q16" s="247"/>
    </row>
    <row r="17" spans="1:17" s="201" customFormat="1" ht="15" customHeight="1" x14ac:dyDescent="0.25">
      <c r="A17" s="216">
        <v>1</v>
      </c>
      <c r="B17" s="240">
        <v>20040</v>
      </c>
      <c r="C17" s="214" t="s">
        <v>11</v>
      </c>
      <c r="D17" s="159">
        <v>22</v>
      </c>
      <c r="E17" s="157">
        <v>27.272727272727273</v>
      </c>
      <c r="F17" s="157">
        <v>63.636363636363633</v>
      </c>
      <c r="G17" s="157"/>
      <c r="H17" s="157">
        <v>9.0909090909090917</v>
      </c>
      <c r="I17" s="157"/>
      <c r="J17" s="289">
        <v>44.1</v>
      </c>
      <c r="K17" s="220"/>
      <c r="L17" s="256">
        <f t="shared" si="0"/>
        <v>22</v>
      </c>
      <c r="M17" s="257">
        <f t="shared" si="2"/>
        <v>2.0000000000000004</v>
      </c>
      <c r="N17" s="258">
        <f t="shared" ref="N17:N23" si="5">H17+I17+G17</f>
        <v>9.0909090909090917</v>
      </c>
      <c r="O17" s="257">
        <f t="shared" si="4"/>
        <v>6</v>
      </c>
      <c r="P17" s="259">
        <f t="shared" si="1"/>
        <v>27.272727272727273</v>
      </c>
      <c r="Q17" s="247"/>
    </row>
    <row r="18" spans="1:17" s="201" customFormat="1" ht="15" customHeight="1" x14ac:dyDescent="0.25">
      <c r="A18" s="216">
        <v>2</v>
      </c>
      <c r="B18" s="235">
        <v>20061</v>
      </c>
      <c r="C18" s="218" t="s">
        <v>13</v>
      </c>
      <c r="D18" s="148">
        <v>5</v>
      </c>
      <c r="E18" s="154">
        <v>40</v>
      </c>
      <c r="F18" s="154">
        <v>60</v>
      </c>
      <c r="G18" s="154"/>
      <c r="H18" s="154"/>
      <c r="I18" s="154"/>
      <c r="J18" s="288">
        <v>38.799999999999997</v>
      </c>
      <c r="K18" s="220"/>
      <c r="L18" s="260">
        <f t="shared" si="0"/>
        <v>5</v>
      </c>
      <c r="M18" s="261">
        <f t="shared" si="2"/>
        <v>0</v>
      </c>
      <c r="N18" s="262">
        <f t="shared" si="5"/>
        <v>0</v>
      </c>
      <c r="O18" s="261">
        <f t="shared" si="4"/>
        <v>2</v>
      </c>
      <c r="P18" s="263">
        <f t="shared" si="1"/>
        <v>40</v>
      </c>
      <c r="Q18" s="247"/>
    </row>
    <row r="19" spans="1:17" s="201" customFormat="1" ht="15" customHeight="1" x14ac:dyDescent="0.25">
      <c r="A19" s="216">
        <v>3</v>
      </c>
      <c r="B19" s="235">
        <v>21020</v>
      </c>
      <c r="C19" s="218" t="s">
        <v>21</v>
      </c>
      <c r="D19" s="148">
        <v>12</v>
      </c>
      <c r="E19" s="154">
        <v>8.3333333333333339</v>
      </c>
      <c r="F19" s="154">
        <v>58.333333333333336</v>
      </c>
      <c r="G19" s="154">
        <v>25</v>
      </c>
      <c r="H19" s="154">
        <v>8.3333333333333339</v>
      </c>
      <c r="I19" s="154"/>
      <c r="J19" s="288">
        <v>57.8</v>
      </c>
      <c r="K19" s="220"/>
      <c r="L19" s="260">
        <f t="shared" si="0"/>
        <v>12</v>
      </c>
      <c r="M19" s="261">
        <f t="shared" si="2"/>
        <v>4</v>
      </c>
      <c r="N19" s="262">
        <f t="shared" si="5"/>
        <v>33.333333333333336</v>
      </c>
      <c r="O19" s="261">
        <f t="shared" si="4"/>
        <v>1</v>
      </c>
      <c r="P19" s="263">
        <f t="shared" si="1"/>
        <v>8.3333333333333339</v>
      </c>
      <c r="Q19" s="247"/>
    </row>
    <row r="20" spans="1:17" s="201" customFormat="1" ht="15" customHeight="1" x14ac:dyDescent="0.25">
      <c r="A20" s="211">
        <v>4</v>
      </c>
      <c r="B20" s="235">
        <v>20060</v>
      </c>
      <c r="C20" s="218" t="s">
        <v>12</v>
      </c>
      <c r="D20" s="148">
        <v>5</v>
      </c>
      <c r="E20" s="154">
        <v>20</v>
      </c>
      <c r="F20" s="154">
        <v>80</v>
      </c>
      <c r="G20" s="154"/>
      <c r="H20" s="154"/>
      <c r="I20" s="154"/>
      <c r="J20" s="288">
        <v>45.6</v>
      </c>
      <c r="K20" s="220"/>
      <c r="L20" s="260">
        <f t="shared" si="0"/>
        <v>5</v>
      </c>
      <c r="M20" s="261">
        <f t="shared" si="2"/>
        <v>0</v>
      </c>
      <c r="N20" s="262">
        <f t="shared" si="5"/>
        <v>0</v>
      </c>
      <c r="O20" s="261">
        <f t="shared" si="4"/>
        <v>1</v>
      </c>
      <c r="P20" s="263">
        <f t="shared" si="1"/>
        <v>20</v>
      </c>
      <c r="Q20" s="247"/>
    </row>
    <row r="21" spans="1:17" s="201" customFormat="1" ht="15" customHeight="1" x14ac:dyDescent="0.25">
      <c r="A21" s="211">
        <v>5</v>
      </c>
      <c r="B21" s="235">
        <v>20400</v>
      </c>
      <c r="C21" s="218" t="s">
        <v>15</v>
      </c>
      <c r="D21" s="148">
        <v>11</v>
      </c>
      <c r="E21" s="154">
        <v>18.181818181818183</v>
      </c>
      <c r="F21" s="154">
        <v>72.727272727272734</v>
      </c>
      <c r="G21" s="154">
        <v>9.0909090909090917</v>
      </c>
      <c r="H21" s="154"/>
      <c r="I21" s="154"/>
      <c r="J21" s="288">
        <v>48.1</v>
      </c>
      <c r="K21" s="220"/>
      <c r="L21" s="260">
        <f t="shared" si="0"/>
        <v>11</v>
      </c>
      <c r="M21" s="261">
        <f t="shared" si="2"/>
        <v>1.0000000000000002</v>
      </c>
      <c r="N21" s="262">
        <f t="shared" si="5"/>
        <v>9.0909090909090917</v>
      </c>
      <c r="O21" s="261">
        <f t="shared" si="4"/>
        <v>2.0000000000000004</v>
      </c>
      <c r="P21" s="263">
        <f t="shared" si="1"/>
        <v>18.181818181818183</v>
      </c>
      <c r="Q21" s="247"/>
    </row>
    <row r="22" spans="1:17" s="201" customFormat="1" ht="15" customHeight="1" x14ac:dyDescent="0.25">
      <c r="A22" s="211">
        <v>6</v>
      </c>
      <c r="B22" s="235">
        <v>20080</v>
      </c>
      <c r="C22" s="218" t="s">
        <v>14</v>
      </c>
      <c r="D22" s="148">
        <v>4</v>
      </c>
      <c r="E22" s="154">
        <v>50</v>
      </c>
      <c r="F22" s="154">
        <v>50</v>
      </c>
      <c r="G22" s="154"/>
      <c r="H22" s="154"/>
      <c r="I22" s="154"/>
      <c r="J22" s="288">
        <v>38.799999999999997</v>
      </c>
      <c r="K22" s="220"/>
      <c r="L22" s="260">
        <f t="shared" si="0"/>
        <v>4</v>
      </c>
      <c r="M22" s="261">
        <f t="shared" si="2"/>
        <v>0</v>
      </c>
      <c r="N22" s="262">
        <f t="shared" si="5"/>
        <v>0</v>
      </c>
      <c r="O22" s="261">
        <f t="shared" si="4"/>
        <v>2</v>
      </c>
      <c r="P22" s="263">
        <f t="shared" si="1"/>
        <v>50</v>
      </c>
    </row>
    <row r="23" spans="1:17" s="201" customFormat="1" ht="15" customHeight="1" x14ac:dyDescent="0.25">
      <c r="A23" s="211">
        <v>7</v>
      </c>
      <c r="B23" s="235">
        <v>20460</v>
      </c>
      <c r="C23" s="218" t="s">
        <v>16</v>
      </c>
      <c r="D23" s="148">
        <v>7</v>
      </c>
      <c r="E23" s="154">
        <v>28.571428571428573</v>
      </c>
      <c r="F23" s="154">
        <v>57.142857142857146</v>
      </c>
      <c r="G23" s="154">
        <v>14.285714285714286</v>
      </c>
      <c r="H23" s="154"/>
      <c r="I23" s="154"/>
      <c r="J23" s="288">
        <v>52.4</v>
      </c>
      <c r="K23" s="220"/>
      <c r="L23" s="260">
        <f t="shared" si="0"/>
        <v>7</v>
      </c>
      <c r="M23" s="261">
        <f t="shared" si="2"/>
        <v>1</v>
      </c>
      <c r="N23" s="262">
        <f t="shared" si="5"/>
        <v>14.285714285714286</v>
      </c>
      <c r="O23" s="261">
        <f t="shared" si="4"/>
        <v>2</v>
      </c>
      <c r="P23" s="263">
        <f t="shared" si="1"/>
        <v>28.571428571428573</v>
      </c>
    </row>
    <row r="24" spans="1:17" s="201" customFormat="1" ht="15" customHeight="1" x14ac:dyDescent="0.25">
      <c r="A24" s="211">
        <v>8</v>
      </c>
      <c r="B24" s="235">
        <v>20550</v>
      </c>
      <c r="C24" s="218" t="s">
        <v>17</v>
      </c>
      <c r="D24" s="148"/>
      <c r="E24" s="154"/>
      <c r="F24" s="154"/>
      <c r="G24" s="154"/>
      <c r="H24" s="154"/>
      <c r="I24" s="154"/>
      <c r="J24" s="288"/>
      <c r="K24" s="220"/>
      <c r="L24" s="260"/>
      <c r="M24" s="261"/>
      <c r="N24" s="262"/>
      <c r="O24" s="261"/>
      <c r="P24" s="263"/>
    </row>
    <row r="25" spans="1:17" s="201" customFormat="1" ht="15" customHeight="1" x14ac:dyDescent="0.25">
      <c r="A25" s="211">
        <v>9</v>
      </c>
      <c r="B25" s="235">
        <v>20630</v>
      </c>
      <c r="C25" s="218" t="s">
        <v>18</v>
      </c>
      <c r="D25" s="148"/>
      <c r="E25" s="155"/>
      <c r="F25" s="155"/>
      <c r="G25" s="155"/>
      <c r="H25" s="155"/>
      <c r="I25" s="155"/>
      <c r="J25" s="288"/>
      <c r="K25" s="220"/>
      <c r="L25" s="260"/>
      <c r="M25" s="261"/>
      <c r="N25" s="262"/>
      <c r="O25" s="261"/>
      <c r="P25" s="263"/>
    </row>
    <row r="26" spans="1:17" s="201" customFormat="1" ht="15" customHeight="1" x14ac:dyDescent="0.25">
      <c r="A26" s="211">
        <v>10</v>
      </c>
      <c r="B26" s="235">
        <v>20810</v>
      </c>
      <c r="C26" s="218" t="s">
        <v>19</v>
      </c>
      <c r="D26" s="148">
        <v>4</v>
      </c>
      <c r="E26" s="154">
        <v>75</v>
      </c>
      <c r="F26" s="154">
        <v>25</v>
      </c>
      <c r="G26" s="154"/>
      <c r="H26" s="154"/>
      <c r="I26" s="154"/>
      <c r="J26" s="288">
        <v>35.299999999999997</v>
      </c>
      <c r="K26" s="220"/>
      <c r="L26" s="260">
        <f t="shared" ref="L26:L35" si="6">D26</f>
        <v>4</v>
      </c>
      <c r="M26" s="261">
        <f t="shared" si="2"/>
        <v>0</v>
      </c>
      <c r="N26" s="262">
        <f t="shared" ref="N26:N35" si="7">H26+I26+G26</f>
        <v>0</v>
      </c>
      <c r="O26" s="261">
        <f t="shared" si="4"/>
        <v>3</v>
      </c>
      <c r="P26" s="263">
        <f t="shared" ref="P26:P35" si="8">E26</f>
        <v>75</v>
      </c>
    </row>
    <row r="27" spans="1:17" s="201" customFormat="1" ht="15" customHeight="1" x14ac:dyDescent="0.25">
      <c r="A27" s="211">
        <v>11</v>
      </c>
      <c r="B27" s="235">
        <v>20900</v>
      </c>
      <c r="C27" s="218" t="s">
        <v>20</v>
      </c>
      <c r="D27" s="148">
        <v>5</v>
      </c>
      <c r="E27" s="154"/>
      <c r="F27" s="154">
        <v>80</v>
      </c>
      <c r="G27" s="154">
        <v>20</v>
      </c>
      <c r="H27" s="154"/>
      <c r="I27" s="154"/>
      <c r="J27" s="288">
        <v>62.4</v>
      </c>
      <c r="K27" s="220"/>
      <c r="L27" s="260">
        <f t="shared" si="6"/>
        <v>5</v>
      </c>
      <c r="M27" s="261">
        <f t="shared" si="2"/>
        <v>1</v>
      </c>
      <c r="N27" s="262">
        <f t="shared" si="7"/>
        <v>20</v>
      </c>
      <c r="O27" s="261">
        <f t="shared" si="4"/>
        <v>0</v>
      </c>
      <c r="P27" s="263">
        <f t="shared" si="8"/>
        <v>0</v>
      </c>
    </row>
    <row r="28" spans="1:17" s="201" customFormat="1" ht="15" customHeight="1" thickBot="1" x14ac:dyDescent="0.3">
      <c r="A28" s="215">
        <v>12</v>
      </c>
      <c r="B28" s="237">
        <v>21350</v>
      </c>
      <c r="C28" s="221" t="s">
        <v>22</v>
      </c>
      <c r="D28" s="158">
        <v>6</v>
      </c>
      <c r="E28" s="156">
        <v>33.333333333333336</v>
      </c>
      <c r="F28" s="156">
        <v>50</v>
      </c>
      <c r="G28" s="156">
        <v>16.666666666666668</v>
      </c>
      <c r="H28" s="156"/>
      <c r="I28" s="156"/>
      <c r="J28" s="291">
        <v>50</v>
      </c>
      <c r="K28" s="220"/>
      <c r="L28" s="264">
        <f t="shared" si="6"/>
        <v>6</v>
      </c>
      <c r="M28" s="265">
        <f t="shared" si="2"/>
        <v>1</v>
      </c>
      <c r="N28" s="266">
        <f t="shared" si="7"/>
        <v>16.666666666666668</v>
      </c>
      <c r="O28" s="265">
        <f t="shared" si="4"/>
        <v>2</v>
      </c>
      <c r="P28" s="267">
        <f t="shared" si="8"/>
        <v>33.333333333333336</v>
      </c>
    </row>
    <row r="29" spans="1:17" s="201" customFormat="1" ht="15" customHeight="1" thickBot="1" x14ac:dyDescent="0.3">
      <c r="A29" s="231"/>
      <c r="B29" s="238"/>
      <c r="C29" s="233" t="s">
        <v>103</v>
      </c>
      <c r="D29" s="232">
        <f>SUM(D30:D46)</f>
        <v>123</v>
      </c>
      <c r="E29" s="284">
        <v>27.725071225071225</v>
      </c>
      <c r="F29" s="284">
        <v>65.471509971509974</v>
      </c>
      <c r="G29" s="284">
        <v>5.2905982905982913</v>
      </c>
      <c r="H29" s="284">
        <v>1.512820512820513</v>
      </c>
      <c r="I29" s="284">
        <v>0</v>
      </c>
      <c r="J29" s="285">
        <f>AVERAGE(J30:J46)</f>
        <v>43.113333333333337</v>
      </c>
      <c r="K29" s="220"/>
      <c r="L29" s="335">
        <f t="shared" si="6"/>
        <v>123</v>
      </c>
      <c r="M29" s="336">
        <f>SUM(M30:M46)</f>
        <v>11</v>
      </c>
      <c r="N29" s="340">
        <f t="shared" si="7"/>
        <v>6.8034188034188041</v>
      </c>
      <c r="O29" s="336">
        <f>SUM(O30:O46)</f>
        <v>28</v>
      </c>
      <c r="P29" s="338">
        <f t="shared" si="8"/>
        <v>27.725071225071225</v>
      </c>
    </row>
    <row r="30" spans="1:17" s="201" customFormat="1" ht="15" customHeight="1" x14ac:dyDescent="0.25">
      <c r="A30" s="210">
        <v>1</v>
      </c>
      <c r="B30" s="236">
        <v>30070</v>
      </c>
      <c r="C30" s="213" t="s">
        <v>24</v>
      </c>
      <c r="D30" s="159">
        <v>15</v>
      </c>
      <c r="E30" s="73">
        <v>6.666666666666667</v>
      </c>
      <c r="F30" s="73">
        <v>73.333333333333329</v>
      </c>
      <c r="G30" s="73">
        <v>13.333333333333334</v>
      </c>
      <c r="H30" s="73">
        <v>6.666666666666667</v>
      </c>
      <c r="I30" s="73"/>
      <c r="J30" s="287">
        <v>56.3</v>
      </c>
      <c r="K30" s="207"/>
      <c r="L30" s="256">
        <f t="shared" si="6"/>
        <v>15</v>
      </c>
      <c r="M30" s="257">
        <f t="shared" si="2"/>
        <v>3</v>
      </c>
      <c r="N30" s="258">
        <f t="shared" si="7"/>
        <v>20</v>
      </c>
      <c r="O30" s="257">
        <f t="shared" si="4"/>
        <v>1</v>
      </c>
      <c r="P30" s="259">
        <f t="shared" si="8"/>
        <v>6.666666666666667</v>
      </c>
    </row>
    <row r="31" spans="1:17" s="201" customFormat="1" ht="15" customHeight="1" x14ac:dyDescent="0.25">
      <c r="A31" s="211">
        <v>2</v>
      </c>
      <c r="B31" s="235">
        <v>30480</v>
      </c>
      <c r="C31" s="218" t="s">
        <v>111</v>
      </c>
      <c r="D31" s="148">
        <v>13</v>
      </c>
      <c r="E31" s="68">
        <v>15.384615384615385</v>
      </c>
      <c r="F31" s="68">
        <v>76.92307692307692</v>
      </c>
      <c r="G31" s="68">
        <v>7.6923076923076925</v>
      </c>
      <c r="H31" s="68"/>
      <c r="I31" s="68"/>
      <c r="J31" s="288">
        <v>45.7</v>
      </c>
      <c r="K31" s="207"/>
      <c r="L31" s="260">
        <f t="shared" si="6"/>
        <v>13</v>
      </c>
      <c r="M31" s="261">
        <f t="shared" si="2"/>
        <v>1</v>
      </c>
      <c r="N31" s="262">
        <f t="shared" si="7"/>
        <v>7.6923076923076925</v>
      </c>
      <c r="O31" s="261">
        <f t="shared" si="4"/>
        <v>2</v>
      </c>
      <c r="P31" s="263">
        <f t="shared" si="8"/>
        <v>15.384615384615385</v>
      </c>
    </row>
    <row r="32" spans="1:17" s="201" customFormat="1" ht="15" customHeight="1" x14ac:dyDescent="0.25">
      <c r="A32" s="211">
        <v>3</v>
      </c>
      <c r="B32" s="237">
        <v>30460</v>
      </c>
      <c r="C32" s="221" t="s">
        <v>29</v>
      </c>
      <c r="D32" s="148">
        <v>10</v>
      </c>
      <c r="E32" s="68">
        <v>10</v>
      </c>
      <c r="F32" s="68">
        <v>90</v>
      </c>
      <c r="G32" s="68"/>
      <c r="H32" s="68"/>
      <c r="I32" s="68"/>
      <c r="J32" s="291">
        <v>53</v>
      </c>
      <c r="K32" s="207"/>
      <c r="L32" s="260">
        <f t="shared" si="6"/>
        <v>10</v>
      </c>
      <c r="M32" s="261">
        <f t="shared" si="2"/>
        <v>0</v>
      </c>
      <c r="N32" s="262">
        <f t="shared" si="7"/>
        <v>0</v>
      </c>
      <c r="O32" s="261">
        <f t="shared" si="4"/>
        <v>1</v>
      </c>
      <c r="P32" s="263">
        <f t="shared" si="8"/>
        <v>10</v>
      </c>
    </row>
    <row r="33" spans="1:16" s="201" customFormat="1" ht="15" customHeight="1" x14ac:dyDescent="0.25">
      <c r="A33" s="211">
        <v>4</v>
      </c>
      <c r="B33" s="235">
        <v>30030</v>
      </c>
      <c r="C33" s="218" t="s">
        <v>23</v>
      </c>
      <c r="D33" s="159">
        <v>12</v>
      </c>
      <c r="E33" s="68">
        <v>8.3333333333333339</v>
      </c>
      <c r="F33" s="68">
        <v>75</v>
      </c>
      <c r="G33" s="68">
        <v>8.3333333333333339</v>
      </c>
      <c r="H33" s="68">
        <v>8.3333333333333339</v>
      </c>
      <c r="I33" s="68"/>
      <c r="J33" s="288">
        <v>51.8</v>
      </c>
      <c r="K33" s="207"/>
      <c r="L33" s="260">
        <f t="shared" si="6"/>
        <v>12</v>
      </c>
      <c r="M33" s="261">
        <f t="shared" si="2"/>
        <v>2</v>
      </c>
      <c r="N33" s="262">
        <f t="shared" si="7"/>
        <v>16.666666666666668</v>
      </c>
      <c r="O33" s="261">
        <f t="shared" si="4"/>
        <v>1</v>
      </c>
      <c r="P33" s="263">
        <f t="shared" si="8"/>
        <v>8.3333333333333339</v>
      </c>
    </row>
    <row r="34" spans="1:16" s="201" customFormat="1" ht="15" customHeight="1" x14ac:dyDescent="0.25">
      <c r="A34" s="211">
        <v>5</v>
      </c>
      <c r="B34" s="235">
        <v>31000</v>
      </c>
      <c r="C34" s="218" t="s">
        <v>37</v>
      </c>
      <c r="D34" s="148">
        <v>15</v>
      </c>
      <c r="E34" s="68">
        <v>26.666666666666668</v>
      </c>
      <c r="F34" s="68">
        <v>60</v>
      </c>
      <c r="G34" s="68">
        <v>13.333333333333334</v>
      </c>
      <c r="H34" s="68"/>
      <c r="I34" s="68"/>
      <c r="J34" s="288">
        <v>43.5</v>
      </c>
      <c r="K34" s="207"/>
      <c r="L34" s="260">
        <f t="shared" si="6"/>
        <v>15</v>
      </c>
      <c r="M34" s="261">
        <f t="shared" si="2"/>
        <v>2</v>
      </c>
      <c r="N34" s="262">
        <f t="shared" si="7"/>
        <v>13.333333333333334</v>
      </c>
      <c r="O34" s="261">
        <f t="shared" si="4"/>
        <v>4</v>
      </c>
      <c r="P34" s="263">
        <f t="shared" si="8"/>
        <v>26.666666666666668</v>
      </c>
    </row>
    <row r="35" spans="1:16" s="201" customFormat="1" ht="15" customHeight="1" x14ac:dyDescent="0.25">
      <c r="A35" s="211">
        <v>6</v>
      </c>
      <c r="B35" s="235">
        <v>30130</v>
      </c>
      <c r="C35" s="218" t="s">
        <v>25</v>
      </c>
      <c r="D35" s="148">
        <v>2</v>
      </c>
      <c r="E35" s="68">
        <v>100</v>
      </c>
      <c r="F35" s="68"/>
      <c r="G35" s="68"/>
      <c r="H35" s="68"/>
      <c r="I35" s="68"/>
      <c r="J35" s="288">
        <v>25.5</v>
      </c>
      <c r="K35" s="207"/>
      <c r="L35" s="164">
        <f t="shared" si="6"/>
        <v>2</v>
      </c>
      <c r="M35" s="274">
        <f t="shared" si="2"/>
        <v>0</v>
      </c>
      <c r="N35" s="169">
        <f t="shared" si="7"/>
        <v>0</v>
      </c>
      <c r="O35" s="274">
        <f t="shared" si="4"/>
        <v>2</v>
      </c>
      <c r="P35" s="170">
        <f t="shared" si="8"/>
        <v>100</v>
      </c>
    </row>
    <row r="36" spans="1:16" s="201" customFormat="1" ht="15" customHeight="1" x14ac:dyDescent="0.25">
      <c r="A36" s="211">
        <v>7</v>
      </c>
      <c r="B36" s="235">
        <v>30160</v>
      </c>
      <c r="C36" s="218" t="s">
        <v>26</v>
      </c>
      <c r="D36" s="148"/>
      <c r="E36" s="68"/>
      <c r="F36" s="68"/>
      <c r="G36" s="68"/>
      <c r="H36" s="68"/>
      <c r="I36" s="68"/>
      <c r="J36" s="288"/>
      <c r="K36" s="207"/>
      <c r="L36" s="260"/>
      <c r="M36" s="261"/>
      <c r="N36" s="262"/>
      <c r="O36" s="261"/>
      <c r="P36" s="263"/>
    </row>
    <row r="37" spans="1:16" s="201" customFormat="1" ht="15" customHeight="1" x14ac:dyDescent="0.25">
      <c r="A37" s="211">
        <v>8</v>
      </c>
      <c r="B37" s="235">
        <v>30310</v>
      </c>
      <c r="C37" s="218" t="s">
        <v>27</v>
      </c>
      <c r="D37" s="148">
        <v>6</v>
      </c>
      <c r="E37" s="68">
        <v>16.666666666666668</v>
      </c>
      <c r="F37" s="68">
        <v>66.666666666666671</v>
      </c>
      <c r="G37" s="68">
        <v>16.666666666666668</v>
      </c>
      <c r="H37" s="68"/>
      <c r="I37" s="68"/>
      <c r="J37" s="288">
        <v>43.7</v>
      </c>
      <c r="K37" s="207"/>
      <c r="L37" s="260">
        <f>D37</f>
        <v>6</v>
      </c>
      <c r="M37" s="261">
        <f t="shared" si="2"/>
        <v>1</v>
      </c>
      <c r="N37" s="262">
        <f>H37+I37+G37</f>
        <v>16.666666666666668</v>
      </c>
      <c r="O37" s="261">
        <f t="shared" si="4"/>
        <v>1</v>
      </c>
      <c r="P37" s="263">
        <f>E37</f>
        <v>16.666666666666668</v>
      </c>
    </row>
    <row r="38" spans="1:16" s="201" customFormat="1" ht="15" customHeight="1" x14ac:dyDescent="0.25">
      <c r="A38" s="211">
        <v>9</v>
      </c>
      <c r="B38" s="235">
        <v>30440</v>
      </c>
      <c r="C38" s="218" t="s">
        <v>28</v>
      </c>
      <c r="D38" s="148">
        <v>3</v>
      </c>
      <c r="E38" s="68">
        <v>33.333333333333336</v>
      </c>
      <c r="F38" s="68">
        <v>66.666666666666671</v>
      </c>
      <c r="G38" s="68"/>
      <c r="H38" s="68"/>
      <c r="I38" s="68"/>
      <c r="J38" s="288">
        <v>35.299999999999997</v>
      </c>
      <c r="K38" s="207"/>
      <c r="L38" s="260">
        <f>D38</f>
        <v>3</v>
      </c>
      <c r="M38" s="261">
        <f t="shared" si="2"/>
        <v>0</v>
      </c>
      <c r="N38" s="262">
        <f>H38+I38+G38</f>
        <v>0</v>
      </c>
      <c r="O38" s="261">
        <f t="shared" si="4"/>
        <v>1</v>
      </c>
      <c r="P38" s="263">
        <f>E38</f>
        <v>33.333333333333336</v>
      </c>
    </row>
    <row r="39" spans="1:16" s="201" customFormat="1" ht="15" customHeight="1" x14ac:dyDescent="0.25">
      <c r="A39" s="211">
        <v>10</v>
      </c>
      <c r="B39" s="235">
        <v>30500</v>
      </c>
      <c r="C39" s="218" t="s">
        <v>30</v>
      </c>
      <c r="D39" s="148"/>
      <c r="E39" s="68"/>
      <c r="F39" s="68"/>
      <c r="G39" s="68"/>
      <c r="H39" s="68"/>
      <c r="I39" s="68"/>
      <c r="J39" s="288"/>
      <c r="K39" s="207"/>
      <c r="L39" s="260"/>
      <c r="M39" s="261"/>
      <c r="N39" s="262"/>
      <c r="O39" s="261"/>
      <c r="P39" s="263"/>
    </row>
    <row r="40" spans="1:16" s="201" customFormat="1" ht="15" customHeight="1" x14ac:dyDescent="0.25">
      <c r="A40" s="211">
        <v>11</v>
      </c>
      <c r="B40" s="235">
        <v>30530</v>
      </c>
      <c r="C40" s="218" t="s">
        <v>31</v>
      </c>
      <c r="D40" s="148">
        <v>13</v>
      </c>
      <c r="E40" s="68">
        <v>30.76923076923077</v>
      </c>
      <c r="F40" s="68">
        <v>61.53846153846154</v>
      </c>
      <c r="G40" s="68"/>
      <c r="H40" s="68">
        <v>7.6923076923076925</v>
      </c>
      <c r="I40" s="68"/>
      <c r="J40" s="288">
        <v>44</v>
      </c>
      <c r="K40" s="207"/>
      <c r="L40" s="260">
        <f t="shared" ref="L40:L56" si="9">D40</f>
        <v>13</v>
      </c>
      <c r="M40" s="261">
        <f t="shared" si="2"/>
        <v>1</v>
      </c>
      <c r="N40" s="262">
        <f t="shared" ref="N40:N56" si="10">H40+I40+G40</f>
        <v>7.6923076923076925</v>
      </c>
      <c r="O40" s="274">
        <f t="shared" si="4"/>
        <v>4</v>
      </c>
      <c r="P40" s="263">
        <f t="shared" ref="P40:P56" si="11">E40</f>
        <v>30.76923076923077</v>
      </c>
    </row>
    <row r="41" spans="1:16" s="201" customFormat="1" ht="15" customHeight="1" x14ac:dyDescent="0.25">
      <c r="A41" s="211">
        <v>12</v>
      </c>
      <c r="B41" s="235">
        <v>30640</v>
      </c>
      <c r="C41" s="218" t="s">
        <v>32</v>
      </c>
      <c r="D41" s="148">
        <v>3</v>
      </c>
      <c r="E41" s="68"/>
      <c r="F41" s="68">
        <v>100</v>
      </c>
      <c r="G41" s="68"/>
      <c r="H41" s="68"/>
      <c r="I41" s="68"/>
      <c r="J41" s="288">
        <v>50.3</v>
      </c>
      <c r="K41" s="207"/>
      <c r="L41" s="260">
        <f t="shared" si="9"/>
        <v>3</v>
      </c>
      <c r="M41" s="261">
        <f t="shared" si="2"/>
        <v>0</v>
      </c>
      <c r="N41" s="262">
        <f t="shared" si="10"/>
        <v>0</v>
      </c>
      <c r="O41" s="261">
        <f t="shared" si="4"/>
        <v>0</v>
      </c>
      <c r="P41" s="263">
        <f t="shared" si="11"/>
        <v>0</v>
      </c>
    </row>
    <row r="42" spans="1:16" s="201" customFormat="1" ht="15" customHeight="1" x14ac:dyDescent="0.25">
      <c r="A42" s="211">
        <v>13</v>
      </c>
      <c r="B42" s="235">
        <v>30650</v>
      </c>
      <c r="C42" s="218" t="s">
        <v>33</v>
      </c>
      <c r="D42" s="148">
        <v>4</v>
      </c>
      <c r="E42" s="68"/>
      <c r="F42" s="68">
        <v>100</v>
      </c>
      <c r="G42" s="68"/>
      <c r="H42" s="68"/>
      <c r="I42" s="68"/>
      <c r="J42" s="288">
        <v>46</v>
      </c>
      <c r="K42" s="207"/>
      <c r="L42" s="260">
        <f t="shared" si="9"/>
        <v>4</v>
      </c>
      <c r="M42" s="261">
        <f t="shared" si="2"/>
        <v>0</v>
      </c>
      <c r="N42" s="262">
        <f t="shared" si="10"/>
        <v>0</v>
      </c>
      <c r="O42" s="261">
        <f t="shared" si="4"/>
        <v>0</v>
      </c>
      <c r="P42" s="263">
        <f t="shared" si="11"/>
        <v>0</v>
      </c>
    </row>
    <row r="43" spans="1:16" s="201" customFormat="1" ht="15" customHeight="1" x14ac:dyDescent="0.25">
      <c r="A43" s="211">
        <v>14</v>
      </c>
      <c r="B43" s="235">
        <v>30790</v>
      </c>
      <c r="C43" s="218" t="s">
        <v>34</v>
      </c>
      <c r="D43" s="148">
        <v>5</v>
      </c>
      <c r="E43" s="68">
        <v>60</v>
      </c>
      <c r="F43" s="68">
        <v>20</v>
      </c>
      <c r="G43" s="68">
        <v>20</v>
      </c>
      <c r="H43" s="68"/>
      <c r="I43" s="68"/>
      <c r="J43" s="288">
        <v>37</v>
      </c>
      <c r="K43" s="207"/>
      <c r="L43" s="260">
        <f t="shared" si="9"/>
        <v>5</v>
      </c>
      <c r="M43" s="261">
        <f t="shared" si="2"/>
        <v>1</v>
      </c>
      <c r="N43" s="262">
        <f t="shared" si="10"/>
        <v>20</v>
      </c>
      <c r="O43" s="261">
        <f t="shared" si="4"/>
        <v>3</v>
      </c>
      <c r="P43" s="263">
        <f t="shared" si="11"/>
        <v>60</v>
      </c>
    </row>
    <row r="44" spans="1:16" s="201" customFormat="1" ht="15" customHeight="1" x14ac:dyDescent="0.25">
      <c r="A44" s="211">
        <v>15</v>
      </c>
      <c r="B44" s="235">
        <v>30890</v>
      </c>
      <c r="C44" s="218" t="s">
        <v>35</v>
      </c>
      <c r="D44" s="148">
        <v>5</v>
      </c>
      <c r="E44" s="68">
        <v>40</v>
      </c>
      <c r="F44" s="68">
        <v>60</v>
      </c>
      <c r="G44" s="68"/>
      <c r="H44" s="68"/>
      <c r="I44" s="68"/>
      <c r="J44" s="288">
        <v>31</v>
      </c>
      <c r="K44" s="207"/>
      <c r="L44" s="260">
        <f t="shared" si="9"/>
        <v>5</v>
      </c>
      <c r="M44" s="261">
        <f t="shared" si="2"/>
        <v>0</v>
      </c>
      <c r="N44" s="262">
        <f t="shared" si="10"/>
        <v>0</v>
      </c>
      <c r="O44" s="261">
        <f t="shared" si="4"/>
        <v>2</v>
      </c>
      <c r="P44" s="263">
        <f t="shared" si="11"/>
        <v>40</v>
      </c>
    </row>
    <row r="45" spans="1:16" s="201" customFormat="1" ht="15" customHeight="1" x14ac:dyDescent="0.25">
      <c r="A45" s="211">
        <v>16</v>
      </c>
      <c r="B45" s="235">
        <v>30940</v>
      </c>
      <c r="C45" s="218" t="s">
        <v>36</v>
      </c>
      <c r="D45" s="148">
        <v>8</v>
      </c>
      <c r="E45" s="68">
        <v>12.5</v>
      </c>
      <c r="F45" s="68">
        <v>87.5</v>
      </c>
      <c r="G45" s="68"/>
      <c r="H45" s="68"/>
      <c r="I45" s="68"/>
      <c r="J45" s="288">
        <v>49.6</v>
      </c>
      <c r="K45" s="207"/>
      <c r="L45" s="260">
        <f t="shared" si="9"/>
        <v>8</v>
      </c>
      <c r="M45" s="261">
        <f t="shared" si="2"/>
        <v>0</v>
      </c>
      <c r="N45" s="262">
        <f t="shared" si="10"/>
        <v>0</v>
      </c>
      <c r="O45" s="261">
        <f t="shared" si="4"/>
        <v>1</v>
      </c>
      <c r="P45" s="263">
        <f t="shared" si="11"/>
        <v>12.5</v>
      </c>
    </row>
    <row r="46" spans="1:16" s="201" customFormat="1" ht="15" customHeight="1" thickBot="1" x14ac:dyDescent="0.3">
      <c r="A46" s="211">
        <v>17</v>
      </c>
      <c r="B46" s="239">
        <v>31480</v>
      </c>
      <c r="C46" s="219" t="s">
        <v>38</v>
      </c>
      <c r="D46" s="143">
        <v>9</v>
      </c>
      <c r="E46" s="71">
        <v>55.555555555555557</v>
      </c>
      <c r="F46" s="71">
        <v>44.444444444444443</v>
      </c>
      <c r="G46" s="71"/>
      <c r="H46" s="71"/>
      <c r="I46" s="72"/>
      <c r="J46" s="290">
        <v>34</v>
      </c>
      <c r="K46" s="207"/>
      <c r="L46" s="264">
        <f t="shared" si="9"/>
        <v>9</v>
      </c>
      <c r="M46" s="265">
        <f t="shared" si="2"/>
        <v>0</v>
      </c>
      <c r="N46" s="266">
        <f t="shared" si="10"/>
        <v>0</v>
      </c>
      <c r="O46" s="265">
        <f t="shared" si="4"/>
        <v>5</v>
      </c>
      <c r="P46" s="267">
        <f t="shared" si="11"/>
        <v>55.555555555555557</v>
      </c>
    </row>
    <row r="47" spans="1:16" s="201" customFormat="1" ht="15" customHeight="1" thickBot="1" x14ac:dyDescent="0.3">
      <c r="A47" s="231"/>
      <c r="B47" s="238"/>
      <c r="C47" s="233" t="s">
        <v>104</v>
      </c>
      <c r="D47" s="232">
        <f>SUM(D48:D66)</f>
        <v>145</v>
      </c>
      <c r="E47" s="294">
        <v>31.507158418923122</v>
      </c>
      <c r="F47" s="294">
        <v>62.376283846872091</v>
      </c>
      <c r="G47" s="294">
        <v>4.5751633986928111</v>
      </c>
      <c r="H47" s="294">
        <v>1.5413943355119826</v>
      </c>
      <c r="I47" s="294">
        <v>0</v>
      </c>
      <c r="J47" s="286">
        <f>AVERAGE(J48:J66)</f>
        <v>43.211764705882352</v>
      </c>
      <c r="K47" s="220"/>
      <c r="L47" s="335">
        <f t="shared" si="9"/>
        <v>145</v>
      </c>
      <c r="M47" s="336">
        <f>SUM(M48:M66)</f>
        <v>14</v>
      </c>
      <c r="N47" s="340">
        <f t="shared" si="10"/>
        <v>6.1165577342047932</v>
      </c>
      <c r="O47" s="336">
        <f>SUM(O48:O66)</f>
        <v>31</v>
      </c>
      <c r="P47" s="338">
        <f t="shared" si="11"/>
        <v>31.507158418923122</v>
      </c>
    </row>
    <row r="48" spans="1:16" s="201" customFormat="1" ht="15" customHeight="1" x14ac:dyDescent="0.25">
      <c r="A48" s="246">
        <v>1</v>
      </c>
      <c r="B48" s="236">
        <v>40010</v>
      </c>
      <c r="C48" s="213" t="s">
        <v>39</v>
      </c>
      <c r="D48" s="159">
        <v>27</v>
      </c>
      <c r="E48" s="73">
        <v>7.4074074074074074</v>
      </c>
      <c r="F48" s="73">
        <v>77.777777777777771</v>
      </c>
      <c r="G48" s="73">
        <v>11.111111111111111</v>
      </c>
      <c r="H48" s="73">
        <v>3.7037037037037037</v>
      </c>
      <c r="I48" s="73"/>
      <c r="J48" s="287">
        <v>56</v>
      </c>
      <c r="K48" s="220"/>
      <c r="L48" s="256">
        <f t="shared" si="9"/>
        <v>27</v>
      </c>
      <c r="M48" s="257">
        <f t="shared" si="2"/>
        <v>4</v>
      </c>
      <c r="N48" s="258">
        <f t="shared" si="10"/>
        <v>14.814814814814815</v>
      </c>
      <c r="O48" s="257">
        <f t="shared" si="4"/>
        <v>2</v>
      </c>
      <c r="P48" s="259">
        <f t="shared" si="11"/>
        <v>7.4074074074074074</v>
      </c>
    </row>
    <row r="49" spans="1:16" s="201" customFormat="1" ht="15" customHeight="1" x14ac:dyDescent="0.25">
      <c r="A49" s="222">
        <v>2</v>
      </c>
      <c r="B49" s="235">
        <v>40030</v>
      </c>
      <c r="C49" s="218" t="s">
        <v>41</v>
      </c>
      <c r="D49" s="148">
        <v>4</v>
      </c>
      <c r="E49" s="68"/>
      <c r="F49" s="68">
        <v>100</v>
      </c>
      <c r="G49" s="68"/>
      <c r="H49" s="68"/>
      <c r="I49" s="68"/>
      <c r="J49" s="288">
        <v>51</v>
      </c>
      <c r="K49" s="220"/>
      <c r="L49" s="260">
        <f t="shared" si="9"/>
        <v>4</v>
      </c>
      <c r="M49" s="261">
        <f t="shared" si="2"/>
        <v>0</v>
      </c>
      <c r="N49" s="262">
        <f t="shared" si="10"/>
        <v>0</v>
      </c>
      <c r="O49" s="261">
        <f t="shared" si="4"/>
        <v>0</v>
      </c>
      <c r="P49" s="263">
        <f t="shared" si="11"/>
        <v>0</v>
      </c>
    </row>
    <row r="50" spans="1:16" s="201" customFormat="1" ht="15" customHeight="1" x14ac:dyDescent="0.25">
      <c r="A50" s="222">
        <v>3</v>
      </c>
      <c r="B50" s="235">
        <v>40410</v>
      </c>
      <c r="C50" s="218" t="s">
        <v>48</v>
      </c>
      <c r="D50" s="148">
        <v>10</v>
      </c>
      <c r="E50" s="68">
        <v>20</v>
      </c>
      <c r="F50" s="68">
        <v>60</v>
      </c>
      <c r="G50" s="68">
        <v>10</v>
      </c>
      <c r="H50" s="68">
        <v>10</v>
      </c>
      <c r="I50" s="68"/>
      <c r="J50" s="288">
        <v>49.5</v>
      </c>
      <c r="K50" s="220"/>
      <c r="L50" s="260">
        <f t="shared" si="9"/>
        <v>10</v>
      </c>
      <c r="M50" s="261">
        <f t="shared" si="2"/>
        <v>2</v>
      </c>
      <c r="N50" s="262">
        <f t="shared" si="10"/>
        <v>20</v>
      </c>
      <c r="O50" s="261">
        <f t="shared" si="4"/>
        <v>2</v>
      </c>
      <c r="P50" s="263">
        <f t="shared" si="11"/>
        <v>20</v>
      </c>
    </row>
    <row r="51" spans="1:16" s="201" customFormat="1" ht="15" customHeight="1" x14ac:dyDescent="0.25">
      <c r="A51" s="222">
        <v>4</v>
      </c>
      <c r="B51" s="235">
        <v>40011</v>
      </c>
      <c r="C51" s="218" t="s">
        <v>40</v>
      </c>
      <c r="D51" s="148">
        <v>35</v>
      </c>
      <c r="E51" s="68">
        <v>17.142857142857142</v>
      </c>
      <c r="F51" s="68">
        <v>71.428571428571431</v>
      </c>
      <c r="G51" s="68">
        <v>11.428571428571429</v>
      </c>
      <c r="H51" s="68"/>
      <c r="I51" s="68"/>
      <c r="J51" s="288">
        <v>50.9</v>
      </c>
      <c r="K51" s="220"/>
      <c r="L51" s="260">
        <f t="shared" si="9"/>
        <v>35</v>
      </c>
      <c r="M51" s="261">
        <f t="shared" si="2"/>
        <v>4</v>
      </c>
      <c r="N51" s="262">
        <f t="shared" si="10"/>
        <v>11.428571428571429</v>
      </c>
      <c r="O51" s="261">
        <f t="shared" si="4"/>
        <v>6</v>
      </c>
      <c r="P51" s="263">
        <f t="shared" si="11"/>
        <v>17.142857142857142</v>
      </c>
    </row>
    <row r="52" spans="1:16" s="201" customFormat="1" ht="15" customHeight="1" x14ac:dyDescent="0.25">
      <c r="A52" s="222">
        <v>5</v>
      </c>
      <c r="B52" s="235">
        <v>40080</v>
      </c>
      <c r="C52" s="218" t="s">
        <v>96</v>
      </c>
      <c r="D52" s="148">
        <v>8</v>
      </c>
      <c r="E52" s="68">
        <v>25</v>
      </c>
      <c r="F52" s="68">
        <v>75</v>
      </c>
      <c r="G52" s="68"/>
      <c r="H52" s="68"/>
      <c r="I52" s="68"/>
      <c r="J52" s="288">
        <v>36.4</v>
      </c>
      <c r="K52" s="220"/>
      <c r="L52" s="260">
        <f t="shared" si="9"/>
        <v>8</v>
      </c>
      <c r="M52" s="261">
        <f t="shared" si="2"/>
        <v>0</v>
      </c>
      <c r="N52" s="262">
        <f t="shared" si="10"/>
        <v>0</v>
      </c>
      <c r="O52" s="261">
        <f t="shared" si="4"/>
        <v>2</v>
      </c>
      <c r="P52" s="263">
        <f t="shared" si="11"/>
        <v>25</v>
      </c>
    </row>
    <row r="53" spans="1:16" s="201" customFormat="1" ht="15" customHeight="1" x14ac:dyDescent="0.25">
      <c r="A53" s="222">
        <v>6</v>
      </c>
      <c r="B53" s="235">
        <v>40100</v>
      </c>
      <c r="C53" s="218" t="s">
        <v>42</v>
      </c>
      <c r="D53" s="148">
        <v>7</v>
      </c>
      <c r="E53" s="68"/>
      <c r="F53" s="68">
        <v>71.428571428571431</v>
      </c>
      <c r="G53" s="68">
        <v>28.571428571428573</v>
      </c>
      <c r="H53" s="68"/>
      <c r="I53" s="68"/>
      <c r="J53" s="288">
        <v>63.4</v>
      </c>
      <c r="K53" s="220"/>
      <c r="L53" s="260">
        <f t="shared" si="9"/>
        <v>7</v>
      </c>
      <c r="M53" s="261">
        <f t="shared" si="2"/>
        <v>2</v>
      </c>
      <c r="N53" s="262">
        <f t="shared" si="10"/>
        <v>28.571428571428573</v>
      </c>
      <c r="O53" s="261">
        <f t="shared" si="4"/>
        <v>0</v>
      </c>
      <c r="P53" s="263">
        <f t="shared" si="11"/>
        <v>0</v>
      </c>
    </row>
    <row r="54" spans="1:16" s="201" customFormat="1" ht="15" customHeight="1" x14ac:dyDescent="0.25">
      <c r="A54" s="222">
        <v>7</v>
      </c>
      <c r="B54" s="235">
        <v>40020</v>
      </c>
      <c r="C54" s="218" t="s">
        <v>110</v>
      </c>
      <c r="D54" s="148">
        <v>6</v>
      </c>
      <c r="E54" s="68">
        <v>33.333333333333336</v>
      </c>
      <c r="F54" s="68">
        <v>66.666666666666671</v>
      </c>
      <c r="G54" s="68"/>
      <c r="H54" s="68"/>
      <c r="I54" s="68"/>
      <c r="J54" s="288">
        <v>38.799999999999997</v>
      </c>
      <c r="K54" s="220"/>
      <c r="L54" s="260">
        <f t="shared" si="9"/>
        <v>6</v>
      </c>
      <c r="M54" s="261">
        <f t="shared" si="2"/>
        <v>0</v>
      </c>
      <c r="N54" s="262">
        <f t="shared" si="10"/>
        <v>0</v>
      </c>
      <c r="O54" s="261">
        <f t="shared" si="4"/>
        <v>2</v>
      </c>
      <c r="P54" s="263">
        <f t="shared" si="11"/>
        <v>33.333333333333336</v>
      </c>
    </row>
    <row r="55" spans="1:16" s="201" customFormat="1" ht="15" customHeight="1" x14ac:dyDescent="0.25">
      <c r="A55" s="222">
        <v>8</v>
      </c>
      <c r="B55" s="235">
        <v>40031</v>
      </c>
      <c r="C55" s="218" t="s">
        <v>113</v>
      </c>
      <c r="D55" s="148">
        <v>8</v>
      </c>
      <c r="E55" s="68">
        <v>12.5</v>
      </c>
      <c r="F55" s="68">
        <v>75</v>
      </c>
      <c r="G55" s="68"/>
      <c r="H55" s="68">
        <v>12.5</v>
      </c>
      <c r="I55" s="68"/>
      <c r="J55" s="288">
        <v>51.3</v>
      </c>
      <c r="K55" s="220"/>
      <c r="L55" s="260">
        <f t="shared" si="9"/>
        <v>8</v>
      </c>
      <c r="M55" s="261">
        <f t="shared" si="2"/>
        <v>1</v>
      </c>
      <c r="N55" s="262">
        <f t="shared" si="10"/>
        <v>12.5</v>
      </c>
      <c r="O55" s="261">
        <f t="shared" si="4"/>
        <v>1</v>
      </c>
      <c r="P55" s="263">
        <f t="shared" si="11"/>
        <v>12.5</v>
      </c>
    </row>
    <row r="56" spans="1:16" s="201" customFormat="1" ht="15" customHeight="1" x14ac:dyDescent="0.25">
      <c r="A56" s="222">
        <v>9</v>
      </c>
      <c r="B56" s="235">
        <v>40210</v>
      </c>
      <c r="C56" s="218" t="s">
        <v>44</v>
      </c>
      <c r="D56" s="148">
        <v>1</v>
      </c>
      <c r="E56" s="68">
        <v>100</v>
      </c>
      <c r="F56" s="68"/>
      <c r="G56" s="68"/>
      <c r="H56" s="68"/>
      <c r="I56" s="68"/>
      <c r="J56" s="288">
        <v>7</v>
      </c>
      <c r="K56" s="220"/>
      <c r="L56" s="260">
        <f t="shared" si="9"/>
        <v>1</v>
      </c>
      <c r="M56" s="261">
        <f t="shared" si="2"/>
        <v>0</v>
      </c>
      <c r="N56" s="262">
        <f t="shared" si="10"/>
        <v>0</v>
      </c>
      <c r="O56" s="274">
        <f t="shared" si="4"/>
        <v>1</v>
      </c>
      <c r="P56" s="263">
        <f t="shared" si="11"/>
        <v>100</v>
      </c>
    </row>
    <row r="57" spans="1:16" s="201" customFormat="1" ht="15" customHeight="1" x14ac:dyDescent="0.25">
      <c r="A57" s="222">
        <v>10</v>
      </c>
      <c r="B57" s="235">
        <v>40300</v>
      </c>
      <c r="C57" s="218" t="s">
        <v>45</v>
      </c>
      <c r="D57" s="148"/>
      <c r="E57" s="68"/>
      <c r="F57" s="68"/>
      <c r="G57" s="68"/>
      <c r="H57" s="68"/>
      <c r="I57" s="68"/>
      <c r="J57" s="288"/>
      <c r="K57" s="220"/>
      <c r="L57" s="260"/>
      <c r="M57" s="261"/>
      <c r="N57" s="262"/>
      <c r="O57" s="261"/>
      <c r="P57" s="263"/>
    </row>
    <row r="58" spans="1:16" s="201" customFormat="1" ht="15" customHeight="1" x14ac:dyDescent="0.25">
      <c r="A58" s="222">
        <v>11</v>
      </c>
      <c r="B58" s="235">
        <v>40360</v>
      </c>
      <c r="C58" s="218" t="s">
        <v>46</v>
      </c>
      <c r="D58" s="148">
        <v>3</v>
      </c>
      <c r="E58" s="68">
        <v>100</v>
      </c>
      <c r="F58" s="68"/>
      <c r="G58" s="68"/>
      <c r="H58" s="68"/>
      <c r="I58" s="68"/>
      <c r="J58" s="288">
        <v>26</v>
      </c>
      <c r="K58" s="220"/>
      <c r="L58" s="260">
        <f>D58</f>
        <v>3</v>
      </c>
      <c r="M58" s="261">
        <f t="shared" si="2"/>
        <v>0</v>
      </c>
      <c r="N58" s="262">
        <f>H58+I58+G58</f>
        <v>0</v>
      </c>
      <c r="O58" s="261">
        <f t="shared" si="4"/>
        <v>3</v>
      </c>
      <c r="P58" s="263">
        <f>E58</f>
        <v>100</v>
      </c>
    </row>
    <row r="59" spans="1:16" s="201" customFormat="1" ht="15" customHeight="1" x14ac:dyDescent="0.25">
      <c r="A59" s="222">
        <v>12</v>
      </c>
      <c r="B59" s="235">
        <v>40390</v>
      </c>
      <c r="C59" s="218" t="s">
        <v>47</v>
      </c>
      <c r="D59" s="148"/>
      <c r="E59" s="68"/>
      <c r="F59" s="68"/>
      <c r="G59" s="68"/>
      <c r="H59" s="68"/>
      <c r="I59" s="68"/>
      <c r="J59" s="288"/>
      <c r="K59" s="220"/>
      <c r="L59" s="260"/>
      <c r="M59" s="261"/>
      <c r="N59" s="262"/>
      <c r="O59" s="261"/>
      <c r="P59" s="263"/>
    </row>
    <row r="60" spans="1:16" s="201" customFormat="1" ht="15" customHeight="1" x14ac:dyDescent="0.25">
      <c r="A60" s="222">
        <v>13</v>
      </c>
      <c r="B60" s="235">
        <v>40720</v>
      </c>
      <c r="C60" s="218" t="s">
        <v>109</v>
      </c>
      <c r="D60" s="148">
        <v>7</v>
      </c>
      <c r="E60" s="68">
        <v>28.571428571428573</v>
      </c>
      <c r="F60" s="68">
        <v>71.428571428571431</v>
      </c>
      <c r="G60" s="68"/>
      <c r="H60" s="68"/>
      <c r="I60" s="68"/>
      <c r="J60" s="288">
        <v>46.7</v>
      </c>
      <c r="K60" s="220"/>
      <c r="L60" s="260">
        <f t="shared" ref="L60:L83" si="12">D60</f>
        <v>7</v>
      </c>
      <c r="M60" s="261">
        <f t="shared" si="2"/>
        <v>0</v>
      </c>
      <c r="N60" s="262">
        <f t="shared" ref="N60:N83" si="13">H60+I60+G60</f>
        <v>0</v>
      </c>
      <c r="O60" s="261">
        <f t="shared" si="4"/>
        <v>2</v>
      </c>
      <c r="P60" s="263">
        <f t="shared" ref="P60:P83" si="14">E60</f>
        <v>28.571428571428573</v>
      </c>
    </row>
    <row r="61" spans="1:16" s="201" customFormat="1" ht="15" customHeight="1" x14ac:dyDescent="0.25">
      <c r="A61" s="222">
        <v>14</v>
      </c>
      <c r="B61" s="235">
        <v>40730</v>
      </c>
      <c r="C61" s="218" t="s">
        <v>49</v>
      </c>
      <c r="D61" s="148">
        <v>1</v>
      </c>
      <c r="E61" s="68"/>
      <c r="F61" s="68">
        <v>100</v>
      </c>
      <c r="G61" s="68"/>
      <c r="H61" s="68"/>
      <c r="I61" s="68"/>
      <c r="J61" s="288">
        <v>53</v>
      </c>
      <c r="K61" s="220"/>
      <c r="L61" s="260">
        <f t="shared" si="12"/>
        <v>1</v>
      </c>
      <c r="M61" s="261">
        <f t="shared" si="2"/>
        <v>0</v>
      </c>
      <c r="N61" s="262">
        <f t="shared" si="13"/>
        <v>0</v>
      </c>
      <c r="O61" s="261">
        <f t="shared" si="4"/>
        <v>0</v>
      </c>
      <c r="P61" s="263">
        <f t="shared" si="14"/>
        <v>0</v>
      </c>
    </row>
    <row r="62" spans="1:16" s="201" customFormat="1" ht="15" customHeight="1" x14ac:dyDescent="0.25">
      <c r="A62" s="222">
        <v>15</v>
      </c>
      <c r="B62" s="235">
        <v>40820</v>
      </c>
      <c r="C62" s="218" t="s">
        <v>50</v>
      </c>
      <c r="D62" s="148">
        <v>2</v>
      </c>
      <c r="E62" s="68">
        <v>50</v>
      </c>
      <c r="F62" s="68">
        <v>50</v>
      </c>
      <c r="G62" s="68"/>
      <c r="H62" s="68"/>
      <c r="I62" s="68"/>
      <c r="J62" s="288">
        <v>38</v>
      </c>
      <c r="K62" s="220"/>
      <c r="L62" s="260">
        <f t="shared" si="12"/>
        <v>2</v>
      </c>
      <c r="M62" s="261">
        <f t="shared" si="2"/>
        <v>0</v>
      </c>
      <c r="N62" s="262">
        <f t="shared" si="13"/>
        <v>0</v>
      </c>
      <c r="O62" s="261">
        <f t="shared" si="4"/>
        <v>1</v>
      </c>
      <c r="P62" s="263">
        <f t="shared" si="14"/>
        <v>50</v>
      </c>
    </row>
    <row r="63" spans="1:16" s="201" customFormat="1" ht="15" customHeight="1" x14ac:dyDescent="0.25">
      <c r="A63" s="222">
        <v>16</v>
      </c>
      <c r="B63" s="235">
        <v>40840</v>
      </c>
      <c r="C63" s="218" t="s">
        <v>51</v>
      </c>
      <c r="D63" s="148">
        <v>6</v>
      </c>
      <c r="E63" s="68">
        <v>33.333333333333336</v>
      </c>
      <c r="F63" s="68">
        <v>66.666666666666671</v>
      </c>
      <c r="G63" s="68"/>
      <c r="H63" s="68"/>
      <c r="I63" s="68"/>
      <c r="J63" s="288">
        <v>40.1</v>
      </c>
      <c r="K63" s="220"/>
      <c r="L63" s="260">
        <f t="shared" si="12"/>
        <v>6</v>
      </c>
      <c r="M63" s="261">
        <f t="shared" si="2"/>
        <v>0</v>
      </c>
      <c r="N63" s="262">
        <f t="shared" si="13"/>
        <v>0</v>
      </c>
      <c r="O63" s="261">
        <f t="shared" si="4"/>
        <v>2</v>
      </c>
      <c r="P63" s="263">
        <f t="shared" si="14"/>
        <v>33.333333333333336</v>
      </c>
    </row>
    <row r="64" spans="1:16" s="201" customFormat="1" ht="15" customHeight="1" x14ac:dyDescent="0.25">
      <c r="A64" s="222">
        <v>17</v>
      </c>
      <c r="B64" s="235">
        <v>40950</v>
      </c>
      <c r="C64" s="218" t="s">
        <v>52</v>
      </c>
      <c r="D64" s="148">
        <v>6</v>
      </c>
      <c r="E64" s="68">
        <v>16.666666666666668</v>
      </c>
      <c r="F64" s="68">
        <v>83.333333333333329</v>
      </c>
      <c r="G64" s="68"/>
      <c r="H64" s="68"/>
      <c r="I64" s="68"/>
      <c r="J64" s="288">
        <v>43.2</v>
      </c>
      <c r="K64" s="220"/>
      <c r="L64" s="260">
        <f t="shared" si="12"/>
        <v>6</v>
      </c>
      <c r="M64" s="261">
        <f t="shared" si="2"/>
        <v>0</v>
      </c>
      <c r="N64" s="262">
        <f t="shared" si="13"/>
        <v>0</v>
      </c>
      <c r="O64" s="110">
        <f t="shared" si="4"/>
        <v>1</v>
      </c>
      <c r="P64" s="263">
        <f t="shared" si="14"/>
        <v>16.666666666666668</v>
      </c>
    </row>
    <row r="65" spans="1:16" s="201" customFormat="1" ht="15" customHeight="1" x14ac:dyDescent="0.25">
      <c r="A65" s="222">
        <v>18</v>
      </c>
      <c r="B65" s="237">
        <v>40990</v>
      </c>
      <c r="C65" s="221" t="s">
        <v>53</v>
      </c>
      <c r="D65" s="148">
        <v>8</v>
      </c>
      <c r="E65" s="68">
        <v>25</v>
      </c>
      <c r="F65" s="68">
        <v>75</v>
      </c>
      <c r="G65" s="68"/>
      <c r="H65" s="68"/>
      <c r="I65" s="68"/>
      <c r="J65" s="291">
        <v>45.3</v>
      </c>
      <c r="K65" s="220"/>
      <c r="L65" s="260">
        <f t="shared" si="12"/>
        <v>8</v>
      </c>
      <c r="M65" s="261">
        <f t="shared" si="2"/>
        <v>0</v>
      </c>
      <c r="N65" s="262">
        <f t="shared" si="13"/>
        <v>0</v>
      </c>
      <c r="O65" s="261">
        <f t="shared" si="4"/>
        <v>2</v>
      </c>
      <c r="P65" s="263">
        <f t="shared" si="14"/>
        <v>25</v>
      </c>
    </row>
    <row r="66" spans="1:16" s="201" customFormat="1" ht="15" customHeight="1" thickBot="1" x14ac:dyDescent="0.3">
      <c r="A66" s="223">
        <v>19</v>
      </c>
      <c r="B66" s="235">
        <v>40133</v>
      </c>
      <c r="C66" s="218" t="s">
        <v>43</v>
      </c>
      <c r="D66" s="148">
        <v>6</v>
      </c>
      <c r="E66" s="71">
        <v>66.666666666666671</v>
      </c>
      <c r="F66" s="71">
        <v>16.666666666666668</v>
      </c>
      <c r="G66" s="71">
        <v>16.666666666666668</v>
      </c>
      <c r="H66" s="71"/>
      <c r="I66" s="72"/>
      <c r="J66" s="288">
        <v>38</v>
      </c>
      <c r="K66" s="220"/>
      <c r="L66" s="264">
        <f t="shared" si="12"/>
        <v>6</v>
      </c>
      <c r="M66" s="265">
        <f t="shared" si="2"/>
        <v>1</v>
      </c>
      <c r="N66" s="266">
        <f t="shared" si="13"/>
        <v>16.666666666666668</v>
      </c>
      <c r="O66" s="265">
        <f t="shared" si="4"/>
        <v>4</v>
      </c>
      <c r="P66" s="267">
        <f t="shared" si="14"/>
        <v>66.666666666666671</v>
      </c>
    </row>
    <row r="67" spans="1:16" s="201" customFormat="1" ht="15" customHeight="1" thickBot="1" x14ac:dyDescent="0.3">
      <c r="A67" s="231"/>
      <c r="B67" s="238"/>
      <c r="C67" s="233" t="s">
        <v>105</v>
      </c>
      <c r="D67" s="232">
        <f>SUM(D68:D81)</f>
        <v>103</v>
      </c>
      <c r="E67" s="284">
        <v>21.719471005185287</v>
      </c>
      <c r="F67" s="284">
        <v>65.132486561058002</v>
      </c>
      <c r="G67" s="284">
        <v>9.9115170543741975</v>
      </c>
      <c r="H67" s="284">
        <v>3.2365253793825226</v>
      </c>
      <c r="I67" s="284">
        <v>0</v>
      </c>
      <c r="J67" s="285">
        <f>AVERAGE(J68:J81)</f>
        <v>48.68571428571429</v>
      </c>
      <c r="K67" s="220"/>
      <c r="L67" s="335">
        <f t="shared" si="12"/>
        <v>103</v>
      </c>
      <c r="M67" s="336">
        <f>SUM(M68:M81)</f>
        <v>16</v>
      </c>
      <c r="N67" s="340">
        <f t="shared" si="13"/>
        <v>13.14804243375672</v>
      </c>
      <c r="O67" s="336">
        <f>SUM(O68:O81)</f>
        <v>19</v>
      </c>
      <c r="P67" s="338">
        <f t="shared" si="14"/>
        <v>21.719471005185287</v>
      </c>
    </row>
    <row r="68" spans="1:16" s="201" customFormat="1" ht="15" customHeight="1" x14ac:dyDescent="0.25">
      <c r="A68" s="216">
        <v>1</v>
      </c>
      <c r="B68" s="235">
        <v>50040</v>
      </c>
      <c r="C68" s="218" t="s">
        <v>54</v>
      </c>
      <c r="D68" s="148">
        <v>5</v>
      </c>
      <c r="E68" s="73"/>
      <c r="F68" s="73">
        <v>100</v>
      </c>
      <c r="G68" s="73"/>
      <c r="H68" s="73"/>
      <c r="I68" s="73"/>
      <c r="J68" s="288">
        <v>62</v>
      </c>
      <c r="K68" s="220"/>
      <c r="L68" s="256">
        <f t="shared" si="12"/>
        <v>5</v>
      </c>
      <c r="M68" s="257">
        <f t="shared" si="2"/>
        <v>0</v>
      </c>
      <c r="N68" s="258">
        <f t="shared" si="13"/>
        <v>0</v>
      </c>
      <c r="O68" s="257">
        <f t="shared" si="4"/>
        <v>0</v>
      </c>
      <c r="P68" s="259">
        <f t="shared" si="14"/>
        <v>0</v>
      </c>
    </row>
    <row r="69" spans="1:16" s="201" customFormat="1" ht="15" customHeight="1" x14ac:dyDescent="0.25">
      <c r="A69" s="211">
        <v>2</v>
      </c>
      <c r="B69" s="235">
        <v>50003</v>
      </c>
      <c r="C69" s="218" t="s">
        <v>97</v>
      </c>
      <c r="D69" s="148">
        <v>15</v>
      </c>
      <c r="E69" s="68"/>
      <c r="F69" s="68">
        <v>60</v>
      </c>
      <c r="G69" s="68">
        <v>33.333333333333336</v>
      </c>
      <c r="H69" s="68">
        <v>6.666666666666667</v>
      </c>
      <c r="I69" s="68"/>
      <c r="J69" s="288">
        <v>64</v>
      </c>
      <c r="K69" s="220"/>
      <c r="L69" s="260">
        <f t="shared" si="12"/>
        <v>15</v>
      </c>
      <c r="M69" s="261">
        <f t="shared" si="2"/>
        <v>6</v>
      </c>
      <c r="N69" s="262">
        <f t="shared" si="13"/>
        <v>40</v>
      </c>
      <c r="O69" s="261">
        <f t="shared" si="4"/>
        <v>0</v>
      </c>
      <c r="P69" s="263">
        <f t="shared" si="14"/>
        <v>0</v>
      </c>
    </row>
    <row r="70" spans="1:16" s="201" customFormat="1" ht="15" customHeight="1" x14ac:dyDescent="0.25">
      <c r="A70" s="211">
        <v>3</v>
      </c>
      <c r="B70" s="235">
        <v>50060</v>
      </c>
      <c r="C70" s="218" t="s">
        <v>56</v>
      </c>
      <c r="D70" s="148">
        <v>3</v>
      </c>
      <c r="E70" s="68"/>
      <c r="F70" s="68">
        <v>66.666666666666671</v>
      </c>
      <c r="G70" s="68">
        <v>33.333333333333336</v>
      </c>
      <c r="H70" s="68"/>
      <c r="I70" s="68"/>
      <c r="J70" s="288">
        <v>59.3</v>
      </c>
      <c r="K70" s="220"/>
      <c r="L70" s="260">
        <f t="shared" si="12"/>
        <v>3</v>
      </c>
      <c r="M70" s="261">
        <f t="shared" ref="M70:M122" si="15">N70*L70/100</f>
        <v>1</v>
      </c>
      <c r="N70" s="262">
        <f t="shared" si="13"/>
        <v>33.333333333333336</v>
      </c>
      <c r="O70" s="261">
        <f t="shared" ref="O70:O81" si="16">P70*L70/100</f>
        <v>0</v>
      </c>
      <c r="P70" s="263">
        <f t="shared" si="14"/>
        <v>0</v>
      </c>
    </row>
    <row r="71" spans="1:16" s="201" customFormat="1" ht="15" customHeight="1" x14ac:dyDescent="0.25">
      <c r="A71" s="211">
        <v>4</v>
      </c>
      <c r="B71" s="241">
        <v>50170</v>
      </c>
      <c r="C71" s="218" t="s">
        <v>57</v>
      </c>
      <c r="D71" s="148">
        <v>5</v>
      </c>
      <c r="E71" s="68">
        <v>40</v>
      </c>
      <c r="F71" s="68">
        <v>60</v>
      </c>
      <c r="G71" s="68"/>
      <c r="H71" s="68"/>
      <c r="I71" s="68"/>
      <c r="J71" s="288">
        <v>41.6</v>
      </c>
      <c r="K71" s="220"/>
      <c r="L71" s="260">
        <f t="shared" si="12"/>
        <v>5</v>
      </c>
      <c r="M71" s="261">
        <f t="shared" si="15"/>
        <v>0</v>
      </c>
      <c r="N71" s="262">
        <f t="shared" si="13"/>
        <v>0</v>
      </c>
      <c r="O71" s="274">
        <f t="shared" si="16"/>
        <v>2</v>
      </c>
      <c r="P71" s="263">
        <f t="shared" si="14"/>
        <v>40</v>
      </c>
    </row>
    <row r="72" spans="1:16" s="201" customFormat="1" ht="15" customHeight="1" x14ac:dyDescent="0.25">
      <c r="A72" s="211">
        <v>5</v>
      </c>
      <c r="B72" s="235">
        <v>50230</v>
      </c>
      <c r="C72" s="218" t="s">
        <v>58</v>
      </c>
      <c r="D72" s="148">
        <v>7</v>
      </c>
      <c r="E72" s="68">
        <v>14.285714285714286</v>
      </c>
      <c r="F72" s="68">
        <v>71.428571428571431</v>
      </c>
      <c r="G72" s="68">
        <v>14.285714285714286</v>
      </c>
      <c r="H72" s="68"/>
      <c r="I72" s="68"/>
      <c r="J72" s="288">
        <v>44</v>
      </c>
      <c r="K72" s="220"/>
      <c r="L72" s="260">
        <f t="shared" si="12"/>
        <v>7</v>
      </c>
      <c r="M72" s="261">
        <f t="shared" si="15"/>
        <v>1</v>
      </c>
      <c r="N72" s="262">
        <f t="shared" si="13"/>
        <v>14.285714285714286</v>
      </c>
      <c r="O72" s="261">
        <f t="shared" si="16"/>
        <v>1</v>
      </c>
      <c r="P72" s="263">
        <f t="shared" si="14"/>
        <v>14.285714285714286</v>
      </c>
    </row>
    <row r="73" spans="1:16" s="201" customFormat="1" ht="15" customHeight="1" x14ac:dyDescent="0.25">
      <c r="A73" s="211">
        <v>6</v>
      </c>
      <c r="B73" s="235">
        <v>50340</v>
      </c>
      <c r="C73" s="218" t="s">
        <v>59</v>
      </c>
      <c r="D73" s="148">
        <v>4</v>
      </c>
      <c r="E73" s="68">
        <v>50</v>
      </c>
      <c r="F73" s="68">
        <v>25</v>
      </c>
      <c r="G73" s="68">
        <v>25</v>
      </c>
      <c r="H73" s="68"/>
      <c r="I73" s="68"/>
      <c r="J73" s="288">
        <v>45.8</v>
      </c>
      <c r="K73" s="220"/>
      <c r="L73" s="260">
        <f t="shared" si="12"/>
        <v>4</v>
      </c>
      <c r="M73" s="261">
        <f t="shared" si="15"/>
        <v>1</v>
      </c>
      <c r="N73" s="262">
        <f t="shared" si="13"/>
        <v>25</v>
      </c>
      <c r="O73" s="261">
        <f t="shared" si="16"/>
        <v>2</v>
      </c>
      <c r="P73" s="263">
        <f t="shared" si="14"/>
        <v>50</v>
      </c>
    </row>
    <row r="74" spans="1:16" s="201" customFormat="1" ht="15" customHeight="1" x14ac:dyDescent="0.25">
      <c r="A74" s="211">
        <v>7</v>
      </c>
      <c r="B74" s="235">
        <v>50420</v>
      </c>
      <c r="C74" s="218" t="s">
        <v>60</v>
      </c>
      <c r="D74" s="148">
        <v>5</v>
      </c>
      <c r="E74" s="68">
        <v>20</v>
      </c>
      <c r="F74" s="68">
        <v>80</v>
      </c>
      <c r="G74" s="68"/>
      <c r="H74" s="68"/>
      <c r="I74" s="68"/>
      <c r="J74" s="288">
        <v>41</v>
      </c>
      <c r="K74" s="220"/>
      <c r="L74" s="260">
        <f t="shared" si="12"/>
        <v>5</v>
      </c>
      <c r="M74" s="261">
        <f t="shared" si="15"/>
        <v>0</v>
      </c>
      <c r="N74" s="262">
        <f t="shared" si="13"/>
        <v>0</v>
      </c>
      <c r="O74" s="261">
        <f t="shared" si="16"/>
        <v>1</v>
      </c>
      <c r="P74" s="263">
        <f t="shared" si="14"/>
        <v>20</v>
      </c>
    </row>
    <row r="75" spans="1:16" s="201" customFormat="1" ht="15" customHeight="1" x14ac:dyDescent="0.25">
      <c r="A75" s="211">
        <v>8</v>
      </c>
      <c r="B75" s="235">
        <v>50450</v>
      </c>
      <c r="C75" s="218" t="s">
        <v>61</v>
      </c>
      <c r="D75" s="148">
        <v>6</v>
      </c>
      <c r="E75" s="68">
        <v>16.666666666666668</v>
      </c>
      <c r="F75" s="68">
        <v>66.666666666666671</v>
      </c>
      <c r="G75" s="68"/>
      <c r="H75" s="68">
        <v>16.666666666666668</v>
      </c>
      <c r="I75" s="68"/>
      <c r="J75" s="288">
        <v>51.3</v>
      </c>
      <c r="K75" s="220"/>
      <c r="L75" s="260">
        <f t="shared" si="12"/>
        <v>6</v>
      </c>
      <c r="M75" s="261">
        <f t="shared" si="15"/>
        <v>1</v>
      </c>
      <c r="N75" s="262">
        <f t="shared" si="13"/>
        <v>16.666666666666668</v>
      </c>
      <c r="O75" s="261">
        <f t="shared" si="16"/>
        <v>1</v>
      </c>
      <c r="P75" s="263">
        <f t="shared" si="14"/>
        <v>16.666666666666668</v>
      </c>
    </row>
    <row r="76" spans="1:16" s="201" customFormat="1" ht="15" customHeight="1" x14ac:dyDescent="0.25">
      <c r="A76" s="211">
        <v>9</v>
      </c>
      <c r="B76" s="235">
        <v>50620</v>
      </c>
      <c r="C76" s="218" t="s">
        <v>62</v>
      </c>
      <c r="D76" s="148">
        <v>8</v>
      </c>
      <c r="E76" s="68">
        <v>50</v>
      </c>
      <c r="F76" s="68">
        <v>50</v>
      </c>
      <c r="G76" s="68"/>
      <c r="H76" s="68"/>
      <c r="I76" s="68"/>
      <c r="J76" s="288">
        <v>35.299999999999997</v>
      </c>
      <c r="K76" s="220"/>
      <c r="L76" s="260">
        <f t="shared" si="12"/>
        <v>8</v>
      </c>
      <c r="M76" s="261">
        <f t="shared" ref="M76:M78" si="17">N76*L76/100</f>
        <v>0</v>
      </c>
      <c r="N76" s="262">
        <f t="shared" si="13"/>
        <v>0</v>
      </c>
      <c r="O76" s="261">
        <f t="shared" si="16"/>
        <v>4</v>
      </c>
      <c r="P76" s="263">
        <f t="shared" si="14"/>
        <v>50</v>
      </c>
    </row>
    <row r="77" spans="1:16" s="201" customFormat="1" ht="15" customHeight="1" x14ac:dyDescent="0.25">
      <c r="A77" s="211">
        <v>10</v>
      </c>
      <c r="B77" s="235">
        <v>50760</v>
      </c>
      <c r="C77" s="218" t="s">
        <v>63</v>
      </c>
      <c r="D77" s="148">
        <v>12</v>
      </c>
      <c r="E77" s="68">
        <v>16.666666666666668</v>
      </c>
      <c r="F77" s="68">
        <v>75</v>
      </c>
      <c r="G77" s="68">
        <v>8.3333333333333339</v>
      </c>
      <c r="H77" s="68"/>
      <c r="I77" s="68"/>
      <c r="J77" s="288">
        <v>53</v>
      </c>
      <c r="K77" s="220"/>
      <c r="L77" s="260">
        <f t="shared" si="12"/>
        <v>12</v>
      </c>
      <c r="M77" s="261">
        <f t="shared" si="17"/>
        <v>1</v>
      </c>
      <c r="N77" s="262">
        <f t="shared" si="13"/>
        <v>8.3333333333333339</v>
      </c>
      <c r="O77" s="261">
        <f t="shared" si="16"/>
        <v>2</v>
      </c>
      <c r="P77" s="263">
        <f t="shared" si="14"/>
        <v>16.666666666666668</v>
      </c>
    </row>
    <row r="78" spans="1:16" s="201" customFormat="1" ht="15" customHeight="1" x14ac:dyDescent="0.25">
      <c r="A78" s="211">
        <v>11</v>
      </c>
      <c r="B78" s="235">
        <v>50780</v>
      </c>
      <c r="C78" s="218" t="s">
        <v>64</v>
      </c>
      <c r="D78" s="148">
        <v>2</v>
      </c>
      <c r="E78" s="68">
        <v>50</v>
      </c>
      <c r="F78" s="68">
        <v>50</v>
      </c>
      <c r="G78" s="68"/>
      <c r="H78" s="68"/>
      <c r="I78" s="68"/>
      <c r="J78" s="288">
        <v>29</v>
      </c>
      <c r="K78" s="220"/>
      <c r="L78" s="260">
        <f t="shared" si="12"/>
        <v>2</v>
      </c>
      <c r="M78" s="261">
        <f t="shared" si="17"/>
        <v>0</v>
      </c>
      <c r="N78" s="262">
        <f t="shared" si="13"/>
        <v>0</v>
      </c>
      <c r="O78" s="274">
        <f t="shared" si="16"/>
        <v>1</v>
      </c>
      <c r="P78" s="263">
        <f t="shared" si="14"/>
        <v>50</v>
      </c>
    </row>
    <row r="79" spans="1:16" s="201" customFormat="1" ht="15" customHeight="1" x14ac:dyDescent="0.25">
      <c r="A79" s="211">
        <v>12</v>
      </c>
      <c r="B79" s="235">
        <v>50930</v>
      </c>
      <c r="C79" s="218" t="s">
        <v>65</v>
      </c>
      <c r="D79" s="148">
        <v>7</v>
      </c>
      <c r="E79" s="68">
        <v>14.285714285714286</v>
      </c>
      <c r="F79" s="68">
        <v>71.428571428571431</v>
      </c>
      <c r="G79" s="68"/>
      <c r="H79" s="68">
        <v>14.285714285714286</v>
      </c>
      <c r="I79" s="68"/>
      <c r="J79" s="288">
        <v>52.6</v>
      </c>
      <c r="K79" s="220"/>
      <c r="L79" s="260">
        <f t="shared" si="12"/>
        <v>7</v>
      </c>
      <c r="M79" s="261">
        <f t="shared" si="15"/>
        <v>1</v>
      </c>
      <c r="N79" s="262">
        <f t="shared" si="13"/>
        <v>14.285714285714286</v>
      </c>
      <c r="O79" s="274">
        <f t="shared" si="16"/>
        <v>1</v>
      </c>
      <c r="P79" s="263">
        <f t="shared" si="14"/>
        <v>14.285714285714286</v>
      </c>
    </row>
    <row r="80" spans="1:16" s="201" customFormat="1" ht="15" customHeight="1" x14ac:dyDescent="0.25">
      <c r="A80" s="215">
        <v>13</v>
      </c>
      <c r="B80" s="237">
        <v>51370</v>
      </c>
      <c r="C80" s="221" t="s">
        <v>66</v>
      </c>
      <c r="D80" s="148">
        <v>13</v>
      </c>
      <c r="E80" s="81">
        <v>23.076923076923077</v>
      </c>
      <c r="F80" s="81">
        <v>53.846153846153847</v>
      </c>
      <c r="G80" s="81">
        <v>15.384615384615385</v>
      </c>
      <c r="H80" s="81">
        <v>7.6923076923076925</v>
      </c>
      <c r="I80" s="82"/>
      <c r="J80" s="291">
        <v>52.6</v>
      </c>
      <c r="K80" s="220"/>
      <c r="L80" s="260">
        <f t="shared" si="12"/>
        <v>13</v>
      </c>
      <c r="M80" s="261">
        <f t="shared" si="15"/>
        <v>3</v>
      </c>
      <c r="N80" s="262">
        <f t="shared" si="13"/>
        <v>23.076923076923077</v>
      </c>
      <c r="O80" s="274">
        <f t="shared" si="16"/>
        <v>3</v>
      </c>
      <c r="P80" s="263">
        <f t="shared" si="14"/>
        <v>23.076923076923077</v>
      </c>
    </row>
    <row r="81" spans="1:16" s="201" customFormat="1" ht="15" customHeight="1" thickBot="1" x14ac:dyDescent="0.3">
      <c r="A81" s="215">
        <v>14</v>
      </c>
      <c r="B81" s="342">
        <v>51400</v>
      </c>
      <c r="C81" s="343" t="s">
        <v>143</v>
      </c>
      <c r="D81" s="69">
        <v>11</v>
      </c>
      <c r="E81" s="70">
        <v>9.0909090909090917</v>
      </c>
      <c r="F81" s="70">
        <v>81.818181818181813</v>
      </c>
      <c r="G81" s="70">
        <v>9.0909090909090917</v>
      </c>
      <c r="H81" s="70"/>
      <c r="I81" s="76"/>
      <c r="J81" s="291">
        <v>50.1</v>
      </c>
      <c r="K81" s="220"/>
      <c r="L81" s="264">
        <f t="shared" si="12"/>
        <v>11</v>
      </c>
      <c r="M81" s="265">
        <f t="shared" ref="M81" si="18">N81*L81/100</f>
        <v>1.0000000000000002</v>
      </c>
      <c r="N81" s="266">
        <f t="shared" si="13"/>
        <v>9.0909090909090917</v>
      </c>
      <c r="O81" s="276">
        <f t="shared" si="16"/>
        <v>1.0000000000000002</v>
      </c>
      <c r="P81" s="267">
        <f t="shared" si="14"/>
        <v>9.0909090909090917</v>
      </c>
    </row>
    <row r="82" spans="1:16" s="201" customFormat="1" ht="15" customHeight="1" thickBot="1" x14ac:dyDescent="0.3">
      <c r="A82" s="231"/>
      <c r="B82" s="238"/>
      <c r="C82" s="233" t="s">
        <v>106</v>
      </c>
      <c r="D82" s="232">
        <f>SUM(D83:D112)</f>
        <v>343</v>
      </c>
      <c r="E82" s="284">
        <v>23.038787212125587</v>
      </c>
      <c r="F82" s="284">
        <v>67.84988276509273</v>
      </c>
      <c r="G82" s="284">
        <v>7.7360676799326855</v>
      </c>
      <c r="H82" s="284">
        <v>1.3752623428489925</v>
      </c>
      <c r="I82" s="284">
        <v>0</v>
      </c>
      <c r="J82" s="285">
        <f t="shared" ref="J82" si="19">AVERAGE(J83:J112)</f>
        <v>46.425000000000011</v>
      </c>
      <c r="K82" s="220"/>
      <c r="L82" s="335">
        <f t="shared" si="12"/>
        <v>343</v>
      </c>
      <c r="M82" s="336">
        <f>SUM(M83:M112)</f>
        <v>53</v>
      </c>
      <c r="N82" s="340">
        <f t="shared" si="13"/>
        <v>9.1113300227816776</v>
      </c>
      <c r="O82" s="336">
        <f>SUM(O83:O112)</f>
        <v>63</v>
      </c>
      <c r="P82" s="338">
        <f t="shared" si="14"/>
        <v>23.038787212125587</v>
      </c>
    </row>
    <row r="83" spans="1:16" s="201" customFormat="1" ht="15" customHeight="1" x14ac:dyDescent="0.25">
      <c r="A83" s="246">
        <v>1</v>
      </c>
      <c r="B83" s="240">
        <v>60010</v>
      </c>
      <c r="C83" s="218" t="s">
        <v>68</v>
      </c>
      <c r="D83" s="148">
        <v>10</v>
      </c>
      <c r="E83" s="73">
        <v>20</v>
      </c>
      <c r="F83" s="73">
        <v>50</v>
      </c>
      <c r="G83" s="73">
        <v>30</v>
      </c>
      <c r="H83" s="73"/>
      <c r="I83" s="73"/>
      <c r="J83" s="288">
        <v>57</v>
      </c>
      <c r="K83" s="220"/>
      <c r="L83" s="256">
        <f t="shared" si="12"/>
        <v>10</v>
      </c>
      <c r="M83" s="257">
        <f t="shared" si="15"/>
        <v>3</v>
      </c>
      <c r="N83" s="258">
        <f t="shared" si="13"/>
        <v>30</v>
      </c>
      <c r="O83" s="257">
        <f t="shared" ref="O83:O112" si="20">P83*L83/100</f>
        <v>2</v>
      </c>
      <c r="P83" s="259">
        <f t="shared" si="14"/>
        <v>20</v>
      </c>
    </row>
    <row r="84" spans="1:16" s="201" customFormat="1" ht="15" customHeight="1" x14ac:dyDescent="0.25">
      <c r="A84" s="222">
        <v>2</v>
      </c>
      <c r="B84" s="235">
        <v>60020</v>
      </c>
      <c r="C84" s="218" t="s">
        <v>69</v>
      </c>
      <c r="D84" s="148"/>
      <c r="E84" s="68"/>
      <c r="F84" s="68"/>
      <c r="G84" s="68"/>
      <c r="H84" s="68"/>
      <c r="I84" s="68"/>
      <c r="J84" s="288"/>
      <c r="K84" s="220"/>
      <c r="L84" s="260"/>
      <c r="M84" s="261"/>
      <c r="N84" s="262"/>
      <c r="O84" s="261"/>
      <c r="P84" s="263"/>
    </row>
    <row r="85" spans="1:16" s="201" customFormat="1" ht="15" customHeight="1" x14ac:dyDescent="0.25">
      <c r="A85" s="222">
        <v>3</v>
      </c>
      <c r="B85" s="235">
        <v>60050</v>
      </c>
      <c r="C85" s="218" t="s">
        <v>70</v>
      </c>
      <c r="D85" s="148">
        <v>6</v>
      </c>
      <c r="E85" s="68">
        <v>33.333333333333336</v>
      </c>
      <c r="F85" s="68">
        <v>66.666666666666671</v>
      </c>
      <c r="G85" s="68"/>
      <c r="H85" s="68"/>
      <c r="I85" s="68"/>
      <c r="J85" s="288">
        <v>37</v>
      </c>
      <c r="K85" s="220"/>
      <c r="L85" s="260">
        <f>D85</f>
        <v>6</v>
      </c>
      <c r="M85" s="261">
        <f t="shared" si="15"/>
        <v>0</v>
      </c>
      <c r="N85" s="262">
        <f>H85+I85+G85</f>
        <v>0</v>
      </c>
      <c r="O85" s="261">
        <f t="shared" si="20"/>
        <v>2</v>
      </c>
      <c r="P85" s="263">
        <f>E85</f>
        <v>33.333333333333336</v>
      </c>
    </row>
    <row r="86" spans="1:16" s="201" customFormat="1" ht="15" customHeight="1" x14ac:dyDescent="0.25">
      <c r="A86" s="222">
        <v>4</v>
      </c>
      <c r="B86" s="235">
        <v>60070</v>
      </c>
      <c r="C86" s="218" t="s">
        <v>71</v>
      </c>
      <c r="D86" s="148">
        <v>10</v>
      </c>
      <c r="E86" s="68">
        <v>20</v>
      </c>
      <c r="F86" s="68">
        <v>80</v>
      </c>
      <c r="G86" s="68"/>
      <c r="H86" s="68"/>
      <c r="I86" s="68"/>
      <c r="J86" s="288">
        <v>46.3</v>
      </c>
      <c r="K86" s="220"/>
      <c r="L86" s="260">
        <f>D86</f>
        <v>10</v>
      </c>
      <c r="M86" s="261">
        <f t="shared" si="15"/>
        <v>0</v>
      </c>
      <c r="N86" s="262">
        <f>H86+I86+G86</f>
        <v>0</v>
      </c>
      <c r="O86" s="261">
        <f t="shared" si="20"/>
        <v>2</v>
      </c>
      <c r="P86" s="263">
        <f>E86</f>
        <v>20</v>
      </c>
    </row>
    <row r="87" spans="1:16" s="201" customFormat="1" ht="15" customHeight="1" x14ac:dyDescent="0.25">
      <c r="A87" s="222">
        <v>5</v>
      </c>
      <c r="B87" s="235">
        <v>60180</v>
      </c>
      <c r="C87" s="218" t="s">
        <v>72</v>
      </c>
      <c r="D87" s="148">
        <v>9</v>
      </c>
      <c r="E87" s="68">
        <v>22.222222222222221</v>
      </c>
      <c r="F87" s="68">
        <v>55.555555555555557</v>
      </c>
      <c r="G87" s="68">
        <v>22.222222222222221</v>
      </c>
      <c r="H87" s="68"/>
      <c r="I87" s="68"/>
      <c r="J87" s="288">
        <v>50</v>
      </c>
      <c r="K87" s="220"/>
      <c r="L87" s="260">
        <f>D87</f>
        <v>9</v>
      </c>
      <c r="M87" s="261">
        <f t="shared" si="15"/>
        <v>2</v>
      </c>
      <c r="N87" s="262">
        <f>H87+I87+G87</f>
        <v>22.222222222222221</v>
      </c>
      <c r="O87" s="261">
        <f t="shared" si="20"/>
        <v>2</v>
      </c>
      <c r="P87" s="263">
        <f>E87</f>
        <v>22.222222222222221</v>
      </c>
    </row>
    <row r="88" spans="1:16" s="201" customFormat="1" ht="15" customHeight="1" x14ac:dyDescent="0.25">
      <c r="A88" s="222">
        <v>6</v>
      </c>
      <c r="B88" s="235">
        <v>60240</v>
      </c>
      <c r="C88" s="218" t="s">
        <v>73</v>
      </c>
      <c r="D88" s="148">
        <v>9</v>
      </c>
      <c r="E88" s="68">
        <v>22.222222222222221</v>
      </c>
      <c r="F88" s="68">
        <v>77.777777777777771</v>
      </c>
      <c r="G88" s="68"/>
      <c r="H88" s="68"/>
      <c r="I88" s="68"/>
      <c r="J88" s="288">
        <v>40</v>
      </c>
      <c r="K88" s="220"/>
      <c r="L88" s="260">
        <f>D88</f>
        <v>9</v>
      </c>
      <c r="M88" s="261">
        <f t="shared" si="15"/>
        <v>0</v>
      </c>
      <c r="N88" s="262">
        <f>H88+I88+G88</f>
        <v>0</v>
      </c>
      <c r="O88" s="110">
        <f t="shared" si="20"/>
        <v>2</v>
      </c>
      <c r="P88" s="263">
        <f>E88</f>
        <v>22.222222222222221</v>
      </c>
    </row>
    <row r="89" spans="1:16" s="201" customFormat="1" ht="15" customHeight="1" x14ac:dyDescent="0.25">
      <c r="A89" s="222">
        <v>7</v>
      </c>
      <c r="B89" s="235">
        <v>60560</v>
      </c>
      <c r="C89" s="218" t="s">
        <v>74</v>
      </c>
      <c r="D89" s="148"/>
      <c r="E89" s="68"/>
      <c r="F89" s="68"/>
      <c r="G89" s="68"/>
      <c r="H89" s="68"/>
      <c r="I89" s="68"/>
      <c r="J89" s="288"/>
      <c r="K89" s="220"/>
      <c r="L89" s="260"/>
      <c r="M89" s="261"/>
      <c r="N89" s="262"/>
      <c r="O89" s="261"/>
      <c r="P89" s="263"/>
    </row>
    <row r="90" spans="1:16" s="201" customFormat="1" ht="15" customHeight="1" x14ac:dyDescent="0.25">
      <c r="A90" s="222">
        <v>8</v>
      </c>
      <c r="B90" s="235">
        <v>60660</v>
      </c>
      <c r="C90" s="218" t="s">
        <v>75</v>
      </c>
      <c r="D90" s="148">
        <v>4</v>
      </c>
      <c r="E90" s="68">
        <v>50</v>
      </c>
      <c r="F90" s="68">
        <v>50</v>
      </c>
      <c r="G90" s="68"/>
      <c r="H90" s="68"/>
      <c r="I90" s="68"/>
      <c r="J90" s="288">
        <v>35.799999999999997</v>
      </c>
      <c r="K90" s="220"/>
      <c r="L90" s="260">
        <f t="shared" ref="L90:L122" si="21">D90</f>
        <v>4</v>
      </c>
      <c r="M90" s="261">
        <f t="shared" si="15"/>
        <v>0</v>
      </c>
      <c r="N90" s="262">
        <f t="shared" ref="N90:N122" si="22">H90+I90+G90</f>
        <v>0</v>
      </c>
      <c r="O90" s="274">
        <f t="shared" si="20"/>
        <v>2</v>
      </c>
      <c r="P90" s="263">
        <f t="shared" ref="P90:P119" si="23">E90</f>
        <v>50</v>
      </c>
    </row>
    <row r="91" spans="1:16" s="201" customFormat="1" ht="15" customHeight="1" x14ac:dyDescent="0.25">
      <c r="A91" s="222">
        <v>9</v>
      </c>
      <c r="B91" s="242">
        <v>60001</v>
      </c>
      <c r="C91" s="214" t="s">
        <v>67</v>
      </c>
      <c r="D91" s="148">
        <v>2</v>
      </c>
      <c r="E91" s="68"/>
      <c r="F91" s="68">
        <v>100</v>
      </c>
      <c r="G91" s="68"/>
      <c r="H91" s="68"/>
      <c r="I91" s="68"/>
      <c r="J91" s="288">
        <v>52</v>
      </c>
      <c r="K91" s="220"/>
      <c r="L91" s="260">
        <f t="shared" si="21"/>
        <v>2</v>
      </c>
      <c r="M91" s="261">
        <f t="shared" si="15"/>
        <v>0</v>
      </c>
      <c r="N91" s="262">
        <f t="shared" si="22"/>
        <v>0</v>
      </c>
      <c r="O91" s="110">
        <f t="shared" si="20"/>
        <v>0</v>
      </c>
      <c r="P91" s="263">
        <f t="shared" si="23"/>
        <v>0</v>
      </c>
    </row>
    <row r="92" spans="1:16" s="201" customFormat="1" ht="15" customHeight="1" x14ac:dyDescent="0.25">
      <c r="A92" s="222">
        <v>10</v>
      </c>
      <c r="B92" s="235">
        <v>60850</v>
      </c>
      <c r="C92" s="218" t="s">
        <v>77</v>
      </c>
      <c r="D92" s="148">
        <v>7</v>
      </c>
      <c r="E92" s="68">
        <v>42.857142857142854</v>
      </c>
      <c r="F92" s="68">
        <v>57.142857142857146</v>
      </c>
      <c r="G92" s="68"/>
      <c r="H92" s="68"/>
      <c r="I92" s="68"/>
      <c r="J92" s="288">
        <v>37</v>
      </c>
      <c r="K92" s="220"/>
      <c r="L92" s="260">
        <f t="shared" si="21"/>
        <v>7</v>
      </c>
      <c r="M92" s="261">
        <f t="shared" si="15"/>
        <v>0</v>
      </c>
      <c r="N92" s="262">
        <f t="shared" si="22"/>
        <v>0</v>
      </c>
      <c r="O92" s="261">
        <f t="shared" si="20"/>
        <v>3</v>
      </c>
      <c r="P92" s="263">
        <f t="shared" si="23"/>
        <v>42.857142857142854</v>
      </c>
    </row>
    <row r="93" spans="1:16" s="201" customFormat="1" ht="15" customHeight="1" x14ac:dyDescent="0.25">
      <c r="A93" s="222">
        <v>11</v>
      </c>
      <c r="B93" s="235">
        <v>60910</v>
      </c>
      <c r="C93" s="218" t="s">
        <v>78</v>
      </c>
      <c r="D93" s="148">
        <v>5</v>
      </c>
      <c r="E93" s="68"/>
      <c r="F93" s="68">
        <v>100</v>
      </c>
      <c r="G93" s="68"/>
      <c r="H93" s="68"/>
      <c r="I93" s="68"/>
      <c r="J93" s="288">
        <v>61.9</v>
      </c>
      <c r="K93" s="220"/>
      <c r="L93" s="260">
        <f t="shared" si="21"/>
        <v>5</v>
      </c>
      <c r="M93" s="261">
        <f t="shared" si="15"/>
        <v>0</v>
      </c>
      <c r="N93" s="262">
        <f t="shared" si="22"/>
        <v>0</v>
      </c>
      <c r="O93" s="261">
        <f t="shared" si="20"/>
        <v>0</v>
      </c>
      <c r="P93" s="263">
        <f t="shared" si="23"/>
        <v>0</v>
      </c>
    </row>
    <row r="94" spans="1:16" s="201" customFormat="1" ht="15" customHeight="1" x14ac:dyDescent="0.25">
      <c r="A94" s="222">
        <v>12</v>
      </c>
      <c r="B94" s="235">
        <v>60980</v>
      </c>
      <c r="C94" s="218" t="s">
        <v>79</v>
      </c>
      <c r="D94" s="148">
        <v>3</v>
      </c>
      <c r="E94" s="68"/>
      <c r="F94" s="68">
        <v>100</v>
      </c>
      <c r="G94" s="68"/>
      <c r="H94" s="68"/>
      <c r="I94" s="68"/>
      <c r="J94" s="288">
        <v>44.3</v>
      </c>
      <c r="K94" s="220"/>
      <c r="L94" s="260">
        <f t="shared" si="21"/>
        <v>3</v>
      </c>
      <c r="M94" s="261">
        <f t="shared" si="15"/>
        <v>0</v>
      </c>
      <c r="N94" s="262">
        <f t="shared" si="22"/>
        <v>0</v>
      </c>
      <c r="O94" s="261">
        <f t="shared" si="20"/>
        <v>0</v>
      </c>
      <c r="P94" s="263">
        <f t="shared" si="23"/>
        <v>0</v>
      </c>
    </row>
    <row r="95" spans="1:16" s="201" customFormat="1" ht="15" customHeight="1" x14ac:dyDescent="0.25">
      <c r="A95" s="222">
        <v>13</v>
      </c>
      <c r="B95" s="235">
        <v>61080</v>
      </c>
      <c r="C95" s="218" t="s">
        <v>80</v>
      </c>
      <c r="D95" s="148">
        <v>9</v>
      </c>
      <c r="E95" s="68">
        <v>55.555555555555557</v>
      </c>
      <c r="F95" s="68">
        <v>44.444444444444443</v>
      </c>
      <c r="G95" s="68"/>
      <c r="H95" s="68"/>
      <c r="I95" s="68"/>
      <c r="J95" s="288">
        <v>37.1</v>
      </c>
      <c r="K95" s="220"/>
      <c r="L95" s="260">
        <f t="shared" si="21"/>
        <v>9</v>
      </c>
      <c r="M95" s="261">
        <f t="shared" si="15"/>
        <v>0</v>
      </c>
      <c r="N95" s="262">
        <f t="shared" si="22"/>
        <v>0</v>
      </c>
      <c r="O95" s="261">
        <f t="shared" si="20"/>
        <v>5</v>
      </c>
      <c r="P95" s="263">
        <f t="shared" si="23"/>
        <v>55.555555555555557</v>
      </c>
    </row>
    <row r="96" spans="1:16" s="201" customFormat="1" ht="15" customHeight="1" x14ac:dyDescent="0.25">
      <c r="A96" s="222">
        <v>14</v>
      </c>
      <c r="B96" s="235">
        <v>61150</v>
      </c>
      <c r="C96" s="218" t="s">
        <v>81</v>
      </c>
      <c r="D96" s="148">
        <v>9</v>
      </c>
      <c r="E96" s="68">
        <v>44.444444444444443</v>
      </c>
      <c r="F96" s="68">
        <v>55.555555555555557</v>
      </c>
      <c r="G96" s="68"/>
      <c r="H96" s="68"/>
      <c r="I96" s="68"/>
      <c r="J96" s="288">
        <v>34.5</v>
      </c>
      <c r="K96" s="220"/>
      <c r="L96" s="260">
        <f t="shared" si="21"/>
        <v>9</v>
      </c>
      <c r="M96" s="261">
        <f t="shared" si="15"/>
        <v>0</v>
      </c>
      <c r="N96" s="262">
        <f t="shared" si="22"/>
        <v>0</v>
      </c>
      <c r="O96" s="261">
        <f t="shared" si="20"/>
        <v>4</v>
      </c>
      <c r="P96" s="263">
        <f t="shared" si="23"/>
        <v>44.444444444444443</v>
      </c>
    </row>
    <row r="97" spans="1:16" s="201" customFormat="1" ht="15" customHeight="1" x14ac:dyDescent="0.25">
      <c r="A97" s="222">
        <v>15</v>
      </c>
      <c r="B97" s="235">
        <v>61210</v>
      </c>
      <c r="C97" s="218" t="s">
        <v>82</v>
      </c>
      <c r="D97" s="148">
        <v>7</v>
      </c>
      <c r="E97" s="68">
        <v>57.142857142857146</v>
      </c>
      <c r="F97" s="68">
        <v>42.857142857142854</v>
      </c>
      <c r="G97" s="68"/>
      <c r="H97" s="68"/>
      <c r="I97" s="68"/>
      <c r="J97" s="288">
        <v>27</v>
      </c>
      <c r="K97" s="220"/>
      <c r="L97" s="260">
        <f t="shared" si="21"/>
        <v>7</v>
      </c>
      <c r="M97" s="261">
        <f t="shared" si="15"/>
        <v>0</v>
      </c>
      <c r="N97" s="262">
        <f t="shared" si="22"/>
        <v>0</v>
      </c>
      <c r="O97" s="261">
        <f t="shared" si="20"/>
        <v>4</v>
      </c>
      <c r="P97" s="263">
        <f t="shared" si="23"/>
        <v>57.142857142857146</v>
      </c>
    </row>
    <row r="98" spans="1:16" s="201" customFormat="1" ht="15" customHeight="1" x14ac:dyDescent="0.25">
      <c r="A98" s="222">
        <v>16</v>
      </c>
      <c r="B98" s="235">
        <v>61290</v>
      </c>
      <c r="C98" s="218" t="s">
        <v>83</v>
      </c>
      <c r="D98" s="148">
        <v>2</v>
      </c>
      <c r="E98" s="68"/>
      <c r="F98" s="68">
        <v>100</v>
      </c>
      <c r="G98" s="68"/>
      <c r="H98" s="68"/>
      <c r="I98" s="68"/>
      <c r="J98" s="288">
        <v>48</v>
      </c>
      <c r="K98" s="220"/>
      <c r="L98" s="260">
        <f t="shared" si="21"/>
        <v>2</v>
      </c>
      <c r="M98" s="261">
        <f t="shared" si="15"/>
        <v>0</v>
      </c>
      <c r="N98" s="262">
        <f t="shared" si="22"/>
        <v>0</v>
      </c>
      <c r="O98" s="261">
        <f t="shared" si="20"/>
        <v>0</v>
      </c>
      <c r="P98" s="263">
        <f t="shared" si="23"/>
        <v>0</v>
      </c>
    </row>
    <row r="99" spans="1:16" s="201" customFormat="1" ht="15" customHeight="1" x14ac:dyDescent="0.25">
      <c r="A99" s="222">
        <v>17</v>
      </c>
      <c r="B99" s="235">
        <v>61340</v>
      </c>
      <c r="C99" s="218" t="s">
        <v>84</v>
      </c>
      <c r="D99" s="148">
        <v>15</v>
      </c>
      <c r="E99" s="68">
        <v>46.666666666666664</v>
      </c>
      <c r="F99" s="68">
        <v>53.333333333333336</v>
      </c>
      <c r="G99" s="68"/>
      <c r="H99" s="68"/>
      <c r="I99" s="68"/>
      <c r="J99" s="288">
        <v>34.6</v>
      </c>
      <c r="K99" s="220"/>
      <c r="L99" s="260">
        <f t="shared" si="21"/>
        <v>15</v>
      </c>
      <c r="M99" s="261">
        <f t="shared" si="15"/>
        <v>0</v>
      </c>
      <c r="N99" s="262">
        <f t="shared" si="22"/>
        <v>0</v>
      </c>
      <c r="O99" s="261">
        <f t="shared" si="20"/>
        <v>7</v>
      </c>
      <c r="P99" s="263">
        <f t="shared" si="23"/>
        <v>46.666666666666664</v>
      </c>
    </row>
    <row r="100" spans="1:16" s="201" customFormat="1" ht="15" customHeight="1" x14ac:dyDescent="0.25">
      <c r="A100" s="222">
        <v>18</v>
      </c>
      <c r="B100" s="235">
        <v>61390</v>
      </c>
      <c r="C100" s="218" t="s">
        <v>85</v>
      </c>
      <c r="D100" s="148">
        <v>3</v>
      </c>
      <c r="E100" s="68">
        <v>33.333333333333336</v>
      </c>
      <c r="F100" s="68">
        <v>66.666666666666671</v>
      </c>
      <c r="G100" s="68"/>
      <c r="H100" s="68"/>
      <c r="I100" s="68"/>
      <c r="J100" s="288">
        <v>38</v>
      </c>
      <c r="K100" s="220"/>
      <c r="L100" s="260">
        <f t="shared" si="21"/>
        <v>3</v>
      </c>
      <c r="M100" s="261">
        <f t="shared" si="15"/>
        <v>0</v>
      </c>
      <c r="N100" s="262">
        <f t="shared" si="22"/>
        <v>0</v>
      </c>
      <c r="O100" s="261">
        <f t="shared" si="20"/>
        <v>1</v>
      </c>
      <c r="P100" s="263">
        <f t="shared" si="23"/>
        <v>33.333333333333336</v>
      </c>
    </row>
    <row r="101" spans="1:16" s="201" customFormat="1" ht="15" customHeight="1" x14ac:dyDescent="0.25">
      <c r="A101" s="246">
        <v>19</v>
      </c>
      <c r="B101" s="235">
        <v>61410</v>
      </c>
      <c r="C101" s="218" t="s">
        <v>86</v>
      </c>
      <c r="D101" s="148">
        <v>9</v>
      </c>
      <c r="E101" s="68"/>
      <c r="F101" s="68">
        <v>100</v>
      </c>
      <c r="G101" s="68"/>
      <c r="H101" s="68"/>
      <c r="I101" s="68"/>
      <c r="J101" s="288">
        <v>51.1</v>
      </c>
      <c r="K101" s="220"/>
      <c r="L101" s="260">
        <f t="shared" si="21"/>
        <v>9</v>
      </c>
      <c r="M101" s="261">
        <f t="shared" si="15"/>
        <v>0</v>
      </c>
      <c r="N101" s="262">
        <f t="shared" si="22"/>
        <v>0</v>
      </c>
      <c r="O101" s="261">
        <f t="shared" si="20"/>
        <v>0</v>
      </c>
      <c r="P101" s="263">
        <f t="shared" si="23"/>
        <v>0</v>
      </c>
    </row>
    <row r="102" spans="1:16" s="201" customFormat="1" ht="15" customHeight="1" x14ac:dyDescent="0.25">
      <c r="A102" s="216">
        <v>20</v>
      </c>
      <c r="B102" s="235">
        <v>61430</v>
      </c>
      <c r="C102" s="218" t="s">
        <v>114</v>
      </c>
      <c r="D102" s="148">
        <v>19</v>
      </c>
      <c r="E102" s="68">
        <v>5.2631578947368425</v>
      </c>
      <c r="F102" s="68">
        <v>73.684210526315795</v>
      </c>
      <c r="G102" s="68">
        <v>10.526315789473685</v>
      </c>
      <c r="H102" s="68">
        <v>10.526315789473685</v>
      </c>
      <c r="I102" s="68"/>
      <c r="J102" s="288">
        <v>55.1</v>
      </c>
      <c r="K102" s="220"/>
      <c r="L102" s="260">
        <f t="shared" si="21"/>
        <v>19</v>
      </c>
      <c r="M102" s="261">
        <f t="shared" si="15"/>
        <v>4</v>
      </c>
      <c r="N102" s="262">
        <f t="shared" si="22"/>
        <v>21.05263157894737</v>
      </c>
      <c r="O102" s="261">
        <f t="shared" si="20"/>
        <v>1</v>
      </c>
      <c r="P102" s="263">
        <f t="shared" si="23"/>
        <v>5.2631578947368425</v>
      </c>
    </row>
    <row r="103" spans="1:16" s="201" customFormat="1" ht="15" customHeight="1" x14ac:dyDescent="0.25">
      <c r="A103" s="211">
        <v>21</v>
      </c>
      <c r="B103" s="235">
        <v>61440</v>
      </c>
      <c r="C103" s="218" t="s">
        <v>87</v>
      </c>
      <c r="D103" s="148">
        <v>82</v>
      </c>
      <c r="E103" s="68">
        <v>3.6585365853658538</v>
      </c>
      <c r="F103" s="68">
        <v>67.073170731707322</v>
      </c>
      <c r="G103" s="68">
        <v>20.73170731707317</v>
      </c>
      <c r="H103" s="68">
        <v>8.536585365853659</v>
      </c>
      <c r="I103" s="68"/>
      <c r="J103" s="288">
        <v>62</v>
      </c>
      <c r="K103" s="220"/>
      <c r="L103" s="260">
        <f t="shared" si="21"/>
        <v>82</v>
      </c>
      <c r="M103" s="261">
        <f t="shared" si="15"/>
        <v>24</v>
      </c>
      <c r="N103" s="262">
        <f t="shared" si="22"/>
        <v>29.268292682926827</v>
      </c>
      <c r="O103" s="261">
        <f t="shared" si="20"/>
        <v>3</v>
      </c>
      <c r="P103" s="263">
        <f t="shared" si="23"/>
        <v>3.6585365853658538</v>
      </c>
    </row>
    <row r="104" spans="1:16" s="201" customFormat="1" ht="15" customHeight="1" x14ac:dyDescent="0.25">
      <c r="A104" s="211">
        <v>22</v>
      </c>
      <c r="B104" s="235">
        <v>61450</v>
      </c>
      <c r="C104" s="218" t="s">
        <v>115</v>
      </c>
      <c r="D104" s="148">
        <v>8</v>
      </c>
      <c r="E104" s="68">
        <v>12.5</v>
      </c>
      <c r="F104" s="68">
        <v>62.5</v>
      </c>
      <c r="G104" s="68">
        <v>25</v>
      </c>
      <c r="H104" s="68"/>
      <c r="I104" s="68"/>
      <c r="J104" s="288">
        <v>60</v>
      </c>
      <c r="K104" s="220"/>
      <c r="L104" s="260">
        <f t="shared" si="21"/>
        <v>8</v>
      </c>
      <c r="M104" s="261">
        <f t="shared" si="15"/>
        <v>2</v>
      </c>
      <c r="N104" s="262">
        <f t="shared" si="22"/>
        <v>25</v>
      </c>
      <c r="O104" s="261">
        <f t="shared" si="20"/>
        <v>1</v>
      </c>
      <c r="P104" s="263">
        <f t="shared" si="23"/>
        <v>12.5</v>
      </c>
    </row>
    <row r="105" spans="1:16" s="201" customFormat="1" ht="15" customHeight="1" x14ac:dyDescent="0.25">
      <c r="A105" s="211">
        <v>23</v>
      </c>
      <c r="B105" s="235">
        <v>61470</v>
      </c>
      <c r="C105" s="218" t="s">
        <v>88</v>
      </c>
      <c r="D105" s="148">
        <v>8</v>
      </c>
      <c r="E105" s="68">
        <v>25</v>
      </c>
      <c r="F105" s="68">
        <v>62.5</v>
      </c>
      <c r="G105" s="68">
        <v>12.5</v>
      </c>
      <c r="H105" s="68"/>
      <c r="I105" s="68"/>
      <c r="J105" s="288">
        <v>45.6</v>
      </c>
      <c r="K105" s="220"/>
      <c r="L105" s="260">
        <f t="shared" si="21"/>
        <v>8</v>
      </c>
      <c r="M105" s="261">
        <f t="shared" si="15"/>
        <v>1</v>
      </c>
      <c r="N105" s="262">
        <f t="shared" si="22"/>
        <v>12.5</v>
      </c>
      <c r="O105" s="261">
        <f t="shared" si="20"/>
        <v>2</v>
      </c>
      <c r="P105" s="263">
        <f t="shared" si="23"/>
        <v>25</v>
      </c>
    </row>
    <row r="106" spans="1:16" s="201" customFormat="1" ht="15" customHeight="1" x14ac:dyDescent="0.25">
      <c r="A106" s="211">
        <v>24</v>
      </c>
      <c r="B106" s="235">
        <v>61490</v>
      </c>
      <c r="C106" s="218" t="s">
        <v>116</v>
      </c>
      <c r="D106" s="148">
        <v>18</v>
      </c>
      <c r="E106" s="68">
        <v>11.111111111111111</v>
      </c>
      <c r="F106" s="68">
        <v>55.555555555555557</v>
      </c>
      <c r="G106" s="68">
        <v>22.222222222222221</v>
      </c>
      <c r="H106" s="68">
        <v>11.111111111111111</v>
      </c>
      <c r="I106" s="68"/>
      <c r="J106" s="288">
        <v>59</v>
      </c>
      <c r="K106" s="220"/>
      <c r="L106" s="260">
        <f t="shared" si="21"/>
        <v>18</v>
      </c>
      <c r="M106" s="261">
        <f t="shared" si="15"/>
        <v>5.9999999999999991</v>
      </c>
      <c r="N106" s="262">
        <f t="shared" si="22"/>
        <v>33.333333333333329</v>
      </c>
      <c r="O106" s="261">
        <f t="shared" si="20"/>
        <v>2</v>
      </c>
      <c r="P106" s="263">
        <f t="shared" si="23"/>
        <v>11.111111111111111</v>
      </c>
    </row>
    <row r="107" spans="1:16" s="201" customFormat="1" ht="15" customHeight="1" x14ac:dyDescent="0.25">
      <c r="A107" s="211">
        <v>25</v>
      </c>
      <c r="B107" s="235">
        <v>61500</v>
      </c>
      <c r="C107" s="218" t="s">
        <v>117</v>
      </c>
      <c r="D107" s="148">
        <v>17</v>
      </c>
      <c r="E107" s="68">
        <v>11.764705882352942</v>
      </c>
      <c r="F107" s="68">
        <v>70.588235294117652</v>
      </c>
      <c r="G107" s="68">
        <v>17.647058823529413</v>
      </c>
      <c r="H107" s="68"/>
      <c r="I107" s="68"/>
      <c r="J107" s="288">
        <v>55</v>
      </c>
      <c r="K107" s="220"/>
      <c r="L107" s="260">
        <f t="shared" si="21"/>
        <v>17</v>
      </c>
      <c r="M107" s="261">
        <f t="shared" si="15"/>
        <v>3</v>
      </c>
      <c r="N107" s="262">
        <f t="shared" si="22"/>
        <v>17.647058823529413</v>
      </c>
      <c r="O107" s="261">
        <f t="shared" si="20"/>
        <v>2</v>
      </c>
      <c r="P107" s="263">
        <f t="shared" si="23"/>
        <v>11.764705882352942</v>
      </c>
    </row>
    <row r="108" spans="1:16" s="201" customFormat="1" ht="15" customHeight="1" x14ac:dyDescent="0.25">
      <c r="A108" s="211">
        <v>26</v>
      </c>
      <c r="B108" s="235">
        <v>61510</v>
      </c>
      <c r="C108" s="218" t="s">
        <v>89</v>
      </c>
      <c r="D108" s="148">
        <v>31</v>
      </c>
      <c r="E108" s="68">
        <v>9.67741935483871</v>
      </c>
      <c r="F108" s="68">
        <v>77.41935483870968</v>
      </c>
      <c r="G108" s="68">
        <v>12.903225806451612</v>
      </c>
      <c r="H108" s="68"/>
      <c r="I108" s="68"/>
      <c r="J108" s="292">
        <v>52</v>
      </c>
      <c r="K108" s="220"/>
      <c r="L108" s="260">
        <f t="shared" si="21"/>
        <v>31</v>
      </c>
      <c r="M108" s="261">
        <f t="shared" si="15"/>
        <v>4</v>
      </c>
      <c r="N108" s="262">
        <f t="shared" si="22"/>
        <v>12.903225806451612</v>
      </c>
      <c r="O108" s="261">
        <f t="shared" si="20"/>
        <v>3</v>
      </c>
      <c r="P108" s="263">
        <f t="shared" si="23"/>
        <v>9.67741935483871</v>
      </c>
    </row>
    <row r="109" spans="1:16" s="201" customFormat="1" ht="15" customHeight="1" x14ac:dyDescent="0.25">
      <c r="A109" s="211">
        <v>27</v>
      </c>
      <c r="B109" s="237">
        <v>61520</v>
      </c>
      <c r="C109" s="221" t="s">
        <v>118</v>
      </c>
      <c r="D109" s="148">
        <v>12</v>
      </c>
      <c r="E109" s="68">
        <v>16.666666666666668</v>
      </c>
      <c r="F109" s="68">
        <v>75</v>
      </c>
      <c r="G109" s="68"/>
      <c r="H109" s="68">
        <v>8.3333333333333339</v>
      </c>
      <c r="I109" s="68"/>
      <c r="J109" s="288">
        <v>47.4</v>
      </c>
      <c r="K109" s="220"/>
      <c r="L109" s="260">
        <f t="shared" si="21"/>
        <v>12</v>
      </c>
      <c r="M109" s="261">
        <f t="shared" si="15"/>
        <v>1</v>
      </c>
      <c r="N109" s="262">
        <f t="shared" si="22"/>
        <v>8.3333333333333339</v>
      </c>
      <c r="O109" s="261">
        <f t="shared" si="20"/>
        <v>2</v>
      </c>
      <c r="P109" s="263">
        <f t="shared" si="23"/>
        <v>16.666666666666668</v>
      </c>
    </row>
    <row r="110" spans="1:16" s="201" customFormat="1" ht="15" customHeight="1" x14ac:dyDescent="0.25">
      <c r="A110" s="211">
        <v>28</v>
      </c>
      <c r="B110" s="237">
        <v>61540</v>
      </c>
      <c r="C110" s="221" t="s">
        <v>119</v>
      </c>
      <c r="D110" s="158">
        <v>7</v>
      </c>
      <c r="E110" s="77"/>
      <c r="F110" s="77">
        <v>57.142857142857146</v>
      </c>
      <c r="G110" s="77">
        <v>42.857142857142854</v>
      </c>
      <c r="H110" s="77"/>
      <c r="I110" s="78"/>
      <c r="J110" s="291">
        <v>59</v>
      </c>
      <c r="K110" s="220"/>
      <c r="L110" s="260">
        <f t="shared" si="21"/>
        <v>7</v>
      </c>
      <c r="M110" s="261">
        <f t="shared" si="15"/>
        <v>3</v>
      </c>
      <c r="N110" s="262">
        <f t="shared" si="22"/>
        <v>42.857142857142854</v>
      </c>
      <c r="O110" s="261">
        <f t="shared" si="20"/>
        <v>0</v>
      </c>
      <c r="P110" s="263">
        <f t="shared" si="23"/>
        <v>0</v>
      </c>
    </row>
    <row r="111" spans="1:16" s="201" customFormat="1" ht="15" customHeight="1" x14ac:dyDescent="0.25">
      <c r="A111" s="215">
        <v>29</v>
      </c>
      <c r="B111" s="237">
        <v>61560</v>
      </c>
      <c r="C111" s="221" t="s">
        <v>121</v>
      </c>
      <c r="D111" s="148">
        <v>10</v>
      </c>
      <c r="E111" s="120">
        <v>60</v>
      </c>
      <c r="F111" s="120">
        <v>40</v>
      </c>
      <c r="G111" s="120"/>
      <c r="H111" s="119"/>
      <c r="I111" s="119"/>
      <c r="J111" s="291">
        <v>33.200000000000003</v>
      </c>
      <c r="K111" s="220"/>
      <c r="L111" s="260">
        <f t="shared" si="21"/>
        <v>10</v>
      </c>
      <c r="M111" s="261">
        <f t="shared" si="15"/>
        <v>0</v>
      </c>
      <c r="N111" s="262">
        <f t="shared" si="22"/>
        <v>0</v>
      </c>
      <c r="O111" s="110">
        <f t="shared" si="20"/>
        <v>6</v>
      </c>
      <c r="P111" s="263">
        <f t="shared" si="23"/>
        <v>60</v>
      </c>
    </row>
    <row r="112" spans="1:16" s="201" customFormat="1" ht="15" customHeight="1" thickBot="1" x14ac:dyDescent="0.3">
      <c r="A112" s="215">
        <v>30</v>
      </c>
      <c r="B112" s="237">
        <v>61570</v>
      </c>
      <c r="C112" s="221" t="s">
        <v>123</v>
      </c>
      <c r="D112" s="147">
        <v>12</v>
      </c>
      <c r="E112" s="121">
        <v>41.666666666666664</v>
      </c>
      <c r="F112" s="125">
        <v>58.333333333333336</v>
      </c>
      <c r="G112" s="125"/>
      <c r="H112" s="121"/>
      <c r="I112" s="83"/>
      <c r="J112" s="290">
        <v>40</v>
      </c>
      <c r="K112" s="220"/>
      <c r="L112" s="264">
        <f t="shared" si="21"/>
        <v>12</v>
      </c>
      <c r="M112" s="265">
        <f t="shared" ref="M112" si="24">N112*L112/100</f>
        <v>0</v>
      </c>
      <c r="N112" s="266">
        <f t="shared" si="22"/>
        <v>0</v>
      </c>
      <c r="O112" s="265">
        <f t="shared" si="20"/>
        <v>5</v>
      </c>
      <c r="P112" s="267">
        <f t="shared" si="23"/>
        <v>41.666666666666664</v>
      </c>
    </row>
    <row r="113" spans="1:16" s="201" customFormat="1" ht="15" customHeight="1" thickBot="1" x14ac:dyDescent="0.3">
      <c r="A113" s="234"/>
      <c r="B113" s="243"/>
      <c r="C113" s="233" t="s">
        <v>107</v>
      </c>
      <c r="D113" s="251">
        <f>SUM(D114:D122)</f>
        <v>99</v>
      </c>
      <c r="E113" s="284">
        <v>27.763006973533287</v>
      </c>
      <c r="F113" s="284">
        <v>59.400531242636504</v>
      </c>
      <c r="G113" s="284">
        <v>10.162397706257355</v>
      </c>
      <c r="H113" s="284">
        <v>2.6740640775728495</v>
      </c>
      <c r="I113" s="284">
        <v>0</v>
      </c>
      <c r="J113" s="285">
        <f>AVERAGE(J114:J122)</f>
        <v>47.358373676356138</v>
      </c>
      <c r="K113" s="220"/>
      <c r="L113" s="335">
        <f t="shared" si="21"/>
        <v>99</v>
      </c>
      <c r="M113" s="336">
        <f>SUM(M114:M122)</f>
        <v>15</v>
      </c>
      <c r="N113" s="340">
        <f t="shared" si="22"/>
        <v>12.836461783830204</v>
      </c>
      <c r="O113" s="336">
        <f>SUM(O114:O122)</f>
        <v>26</v>
      </c>
      <c r="P113" s="338">
        <f t="shared" si="23"/>
        <v>27.763006973533287</v>
      </c>
    </row>
    <row r="114" spans="1:16" s="201" customFormat="1" ht="15" customHeight="1" x14ac:dyDescent="0.25">
      <c r="A114" s="210">
        <v>1</v>
      </c>
      <c r="B114" s="236">
        <v>70020</v>
      </c>
      <c r="C114" s="213" t="s">
        <v>90</v>
      </c>
      <c r="D114" s="159">
        <v>13</v>
      </c>
      <c r="E114" s="75">
        <v>7.6923076923076925</v>
      </c>
      <c r="F114" s="75">
        <v>76.92307692307692</v>
      </c>
      <c r="G114" s="75">
        <v>7.6923076923076925</v>
      </c>
      <c r="H114" s="75">
        <v>7.6923076923076925</v>
      </c>
      <c r="I114" s="75"/>
      <c r="J114" s="287">
        <v>57.384615384615387</v>
      </c>
      <c r="K114" s="220"/>
      <c r="L114" s="256">
        <f t="shared" si="21"/>
        <v>13</v>
      </c>
      <c r="M114" s="257">
        <f t="shared" si="15"/>
        <v>2</v>
      </c>
      <c r="N114" s="258">
        <f t="shared" si="22"/>
        <v>15.384615384615385</v>
      </c>
      <c r="O114" s="257">
        <f t="shared" ref="O114:O122" si="25">P114*L114/100</f>
        <v>1</v>
      </c>
      <c r="P114" s="259">
        <f t="shared" si="23"/>
        <v>7.6923076923076925</v>
      </c>
    </row>
    <row r="115" spans="1:16" s="201" customFormat="1" ht="15" customHeight="1" x14ac:dyDescent="0.25">
      <c r="A115" s="216">
        <v>2</v>
      </c>
      <c r="B115" s="235">
        <v>70110</v>
      </c>
      <c r="C115" s="218" t="s">
        <v>93</v>
      </c>
      <c r="D115" s="148">
        <v>12</v>
      </c>
      <c r="E115" s="68">
        <v>8.3333333333333339</v>
      </c>
      <c r="F115" s="68">
        <v>75</v>
      </c>
      <c r="G115" s="68">
        <v>16.666666666666668</v>
      </c>
      <c r="H115" s="68"/>
      <c r="I115" s="68"/>
      <c r="J115" s="288">
        <v>47.625</v>
      </c>
      <c r="K115" s="220"/>
      <c r="L115" s="260">
        <f t="shared" si="21"/>
        <v>12</v>
      </c>
      <c r="M115" s="261">
        <f t="shared" si="15"/>
        <v>2</v>
      </c>
      <c r="N115" s="262">
        <f t="shared" si="22"/>
        <v>16.666666666666668</v>
      </c>
      <c r="O115" s="261">
        <f t="shared" si="25"/>
        <v>1</v>
      </c>
      <c r="P115" s="263">
        <f t="shared" si="23"/>
        <v>8.3333333333333339</v>
      </c>
    </row>
    <row r="116" spans="1:16" s="201" customFormat="1" ht="15" customHeight="1" x14ac:dyDescent="0.25">
      <c r="A116" s="211">
        <v>3</v>
      </c>
      <c r="B116" s="235">
        <v>70021</v>
      </c>
      <c r="C116" s="218" t="s">
        <v>91</v>
      </c>
      <c r="D116" s="148">
        <v>19</v>
      </c>
      <c r="E116" s="68">
        <v>15.789473684210526</v>
      </c>
      <c r="F116" s="68">
        <v>63.157894736842103</v>
      </c>
      <c r="G116" s="68">
        <v>15.789473684210526</v>
      </c>
      <c r="H116" s="68">
        <v>5.2631578947368425</v>
      </c>
      <c r="I116" s="68"/>
      <c r="J116" s="288">
        <v>54.473684210526315</v>
      </c>
      <c r="K116" s="220"/>
      <c r="L116" s="260">
        <f t="shared" si="21"/>
        <v>19</v>
      </c>
      <c r="M116" s="261">
        <f t="shared" si="15"/>
        <v>4</v>
      </c>
      <c r="N116" s="262">
        <f t="shared" si="22"/>
        <v>21.05263157894737</v>
      </c>
      <c r="O116" s="261">
        <f t="shared" si="25"/>
        <v>3</v>
      </c>
      <c r="P116" s="263">
        <f t="shared" si="23"/>
        <v>15.789473684210526</v>
      </c>
    </row>
    <row r="117" spans="1:16" s="201" customFormat="1" ht="15" customHeight="1" x14ac:dyDescent="0.25">
      <c r="A117" s="211">
        <v>4</v>
      </c>
      <c r="B117" s="235">
        <v>70040</v>
      </c>
      <c r="C117" s="218" t="s">
        <v>92</v>
      </c>
      <c r="D117" s="148">
        <v>5</v>
      </c>
      <c r="E117" s="68"/>
      <c r="F117" s="68">
        <v>100</v>
      </c>
      <c r="G117" s="68"/>
      <c r="H117" s="68"/>
      <c r="I117" s="68"/>
      <c r="J117" s="288">
        <v>60.8</v>
      </c>
      <c r="K117" s="220"/>
      <c r="L117" s="260">
        <f t="shared" si="21"/>
        <v>5</v>
      </c>
      <c r="M117" s="261">
        <f t="shared" si="15"/>
        <v>0</v>
      </c>
      <c r="N117" s="262">
        <f t="shared" si="22"/>
        <v>0</v>
      </c>
      <c r="O117" s="261">
        <f t="shared" si="25"/>
        <v>0</v>
      </c>
      <c r="P117" s="263">
        <f t="shared" si="23"/>
        <v>0</v>
      </c>
    </row>
    <row r="118" spans="1:16" s="201" customFormat="1" ht="15" customHeight="1" x14ac:dyDescent="0.25">
      <c r="A118" s="211">
        <v>5</v>
      </c>
      <c r="B118" s="235">
        <v>70100</v>
      </c>
      <c r="C118" s="218" t="s">
        <v>108</v>
      </c>
      <c r="D118" s="148">
        <v>9</v>
      </c>
      <c r="E118" s="68"/>
      <c r="F118" s="68">
        <v>66.666666666666671</v>
      </c>
      <c r="G118" s="68">
        <v>22.222222222222221</v>
      </c>
      <c r="H118" s="68">
        <v>11.111111111111111</v>
      </c>
      <c r="I118" s="68"/>
      <c r="J118" s="288">
        <v>59.111111111111114</v>
      </c>
      <c r="K118" s="220"/>
      <c r="L118" s="260">
        <f t="shared" si="21"/>
        <v>9</v>
      </c>
      <c r="M118" s="261">
        <f t="shared" si="15"/>
        <v>2.9999999999999996</v>
      </c>
      <c r="N118" s="262">
        <f t="shared" si="22"/>
        <v>33.333333333333329</v>
      </c>
      <c r="O118" s="261">
        <f t="shared" si="25"/>
        <v>0</v>
      </c>
      <c r="P118" s="263">
        <f t="shared" si="23"/>
        <v>0</v>
      </c>
    </row>
    <row r="119" spans="1:16" s="201" customFormat="1" ht="15" customHeight="1" x14ac:dyDescent="0.25">
      <c r="A119" s="211">
        <v>6</v>
      </c>
      <c r="B119" s="235">
        <v>70270</v>
      </c>
      <c r="C119" s="218" t="s">
        <v>94</v>
      </c>
      <c r="D119" s="148">
        <v>7</v>
      </c>
      <c r="E119" s="68">
        <v>57.142857142857146</v>
      </c>
      <c r="F119" s="68">
        <v>42.857142857142854</v>
      </c>
      <c r="G119" s="68"/>
      <c r="H119" s="68"/>
      <c r="I119" s="68"/>
      <c r="J119" s="288">
        <v>34.714285714285715</v>
      </c>
      <c r="K119" s="220"/>
      <c r="L119" s="260">
        <f t="shared" si="21"/>
        <v>7</v>
      </c>
      <c r="M119" s="261">
        <f t="shared" si="15"/>
        <v>0</v>
      </c>
      <c r="N119" s="262">
        <f t="shared" si="22"/>
        <v>0</v>
      </c>
      <c r="O119" s="261">
        <f t="shared" si="25"/>
        <v>4</v>
      </c>
      <c r="P119" s="263">
        <f t="shared" si="23"/>
        <v>57.142857142857146</v>
      </c>
    </row>
    <row r="120" spans="1:16" s="201" customFormat="1" ht="15" customHeight="1" x14ac:dyDescent="0.25">
      <c r="A120" s="211">
        <v>7</v>
      </c>
      <c r="B120" s="235">
        <v>70510</v>
      </c>
      <c r="C120" s="218" t="s">
        <v>95</v>
      </c>
      <c r="D120" s="148">
        <v>2</v>
      </c>
      <c r="E120" s="68">
        <v>50</v>
      </c>
      <c r="F120" s="68">
        <v>50</v>
      </c>
      <c r="G120" s="68"/>
      <c r="H120" s="68"/>
      <c r="I120" s="68"/>
      <c r="J120" s="288">
        <v>35</v>
      </c>
      <c r="K120" s="220"/>
      <c r="L120" s="260">
        <f t="shared" si="21"/>
        <v>2</v>
      </c>
      <c r="M120" s="261">
        <f t="shared" ref="M120" si="26">N120*L120/100</f>
        <v>0</v>
      </c>
      <c r="N120" s="262">
        <f t="shared" si="22"/>
        <v>0</v>
      </c>
      <c r="O120" s="261">
        <f t="shared" ref="O120" si="27">P120*L120/100</f>
        <v>1</v>
      </c>
      <c r="P120" s="268">
        <f t="shared" ref="P120" si="28">E120</f>
        <v>50</v>
      </c>
    </row>
    <row r="121" spans="1:16" s="201" customFormat="1" ht="15" customHeight="1" x14ac:dyDescent="0.25">
      <c r="A121" s="215">
        <v>8</v>
      </c>
      <c r="B121" s="237">
        <v>10880</v>
      </c>
      <c r="C121" s="221" t="s">
        <v>120</v>
      </c>
      <c r="D121" s="148">
        <v>22</v>
      </c>
      <c r="E121" s="124">
        <v>40.909090909090907</v>
      </c>
      <c r="F121" s="124">
        <v>50</v>
      </c>
      <c r="G121" s="124">
        <v>9.0909090909090917</v>
      </c>
      <c r="H121" s="124"/>
      <c r="I121" s="124"/>
      <c r="J121" s="291">
        <v>40.416666666666664</v>
      </c>
      <c r="K121" s="220"/>
      <c r="L121" s="260">
        <f t="shared" si="21"/>
        <v>22</v>
      </c>
      <c r="M121" s="261">
        <f t="shared" si="15"/>
        <v>2.0000000000000004</v>
      </c>
      <c r="N121" s="262">
        <f t="shared" si="22"/>
        <v>9.0909090909090917</v>
      </c>
      <c r="O121" s="261">
        <f t="shared" si="25"/>
        <v>9</v>
      </c>
      <c r="P121" s="263">
        <f>E121</f>
        <v>40.909090909090907</v>
      </c>
    </row>
    <row r="122" spans="1:16" s="201" customFormat="1" ht="15" customHeight="1" thickBot="1" x14ac:dyDescent="0.3">
      <c r="A122" s="212">
        <v>9</v>
      </c>
      <c r="B122" s="239">
        <v>10890</v>
      </c>
      <c r="C122" s="219" t="s">
        <v>122</v>
      </c>
      <c r="D122" s="149">
        <v>10</v>
      </c>
      <c r="E122" s="121">
        <v>70</v>
      </c>
      <c r="F122" s="121">
        <v>10</v>
      </c>
      <c r="G122" s="121">
        <v>20</v>
      </c>
      <c r="H122" s="121"/>
      <c r="I122" s="83"/>
      <c r="J122" s="290">
        <v>36.700000000000003</v>
      </c>
      <c r="K122" s="220"/>
      <c r="L122" s="269">
        <f t="shared" si="21"/>
        <v>10</v>
      </c>
      <c r="M122" s="270">
        <f t="shared" si="15"/>
        <v>2</v>
      </c>
      <c r="N122" s="271">
        <f t="shared" si="22"/>
        <v>20</v>
      </c>
      <c r="O122" s="270">
        <f t="shared" si="25"/>
        <v>7</v>
      </c>
      <c r="P122" s="272">
        <f>E122</f>
        <v>70</v>
      </c>
    </row>
    <row r="123" spans="1:16" ht="15" customHeight="1" x14ac:dyDescent="0.25">
      <c r="A123" s="206"/>
      <c r="B123" s="206"/>
      <c r="C123" s="206"/>
      <c r="D123" s="478" t="s">
        <v>98</v>
      </c>
      <c r="E123" s="478"/>
      <c r="F123" s="478"/>
      <c r="G123" s="478"/>
      <c r="H123" s="478"/>
      <c r="I123" s="478"/>
      <c r="J123" s="244">
        <f>AVERAGE(J8:J15,J17:J28,J30:J46,J48:J66,J68:J81,J83:J112,J114:J122)</f>
        <v>46.447237604038023</v>
      </c>
      <c r="K123" s="204"/>
      <c r="N123" s="273"/>
      <c r="O123" s="273"/>
      <c r="P123" s="273"/>
    </row>
    <row r="124" spans="1:16" ht="15" customHeight="1" x14ac:dyDescent="0.25">
      <c r="A124" s="206"/>
      <c r="B124" s="206"/>
      <c r="C124" s="206"/>
      <c r="D124" s="206"/>
      <c r="E124" s="207"/>
      <c r="F124" s="207"/>
      <c r="G124" s="207"/>
      <c r="H124" s="208"/>
      <c r="I124" s="208"/>
      <c r="J124" s="209"/>
      <c r="K124" s="204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83" priority="2">
      <formula>LEN(TRIM(O7))=0</formula>
    </cfRule>
    <cfRule type="cellIs" dxfId="82" priority="3" operator="equal">
      <formula>0</formula>
    </cfRule>
    <cfRule type="cellIs" dxfId="81" priority="4" operator="between">
      <formula>0.09</formula>
      <formula>9.99</formula>
    </cfRule>
    <cfRule type="cellIs" dxfId="80" priority="5" operator="greaterThanOrEqual">
      <formula>9.99</formula>
    </cfRule>
  </conditionalFormatting>
  <conditionalFormatting sqref="N7:N122">
    <cfRule type="containsBlanks" dxfId="79" priority="1">
      <formula>LEN(TRIM(N7))=0</formula>
    </cfRule>
    <cfRule type="cellIs" dxfId="78" priority="10" operator="lessThan">
      <formula>50</formula>
    </cfRule>
    <cfRule type="cellIs" dxfId="77" priority="11" operator="between">
      <formula>50</formula>
      <formula>50.004</formula>
    </cfRule>
    <cfRule type="cellIs" dxfId="76" priority="12" operator="between">
      <formula>50.004</formula>
      <formula>90</formula>
    </cfRule>
    <cfRule type="cellIs" dxfId="75" priority="13" operator="between">
      <formula>100</formula>
      <formula>90</formula>
    </cfRule>
  </conditionalFormatting>
  <conditionalFormatting sqref="J6:J123">
    <cfRule type="containsBlanks" dxfId="74" priority="6" stopIfTrue="1">
      <formula>LEN(TRIM(J6))=0</formula>
    </cfRule>
    <cfRule type="cellIs" dxfId="73" priority="7" stopIfTrue="1" operator="lessThan">
      <formula>50</formula>
    </cfRule>
    <cfRule type="cellIs" dxfId="72" priority="8" stopIfTrue="1" operator="between">
      <formula>50.004</formula>
      <formula>50</formula>
    </cfRule>
    <cfRule type="cellIs" dxfId="71" priority="9" stopIfTrue="1" operator="between">
      <formula>75</formula>
      <formula>50.004</formula>
    </cfRule>
    <cfRule type="cellIs" dxfId="70" priority="14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14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9.140625" defaultRowHeight="12.75" x14ac:dyDescent="0.2"/>
  <cols>
    <col min="1" max="1" width="4.7109375" style="353" customWidth="1"/>
    <col min="2" max="2" width="10.5703125" style="354" customWidth="1"/>
    <col min="3" max="3" width="31.7109375" style="354" customWidth="1"/>
    <col min="4" max="4" width="8.7109375" style="354" customWidth="1"/>
    <col min="5" max="9" width="6.7109375" style="354" customWidth="1"/>
    <col min="10" max="10" width="8.7109375" style="354" customWidth="1"/>
    <col min="11" max="11" width="6.7109375" style="353" customWidth="1"/>
    <col min="12" max="16" width="10.7109375" style="353" customWidth="1"/>
    <col min="17" max="16384" width="9.140625" style="353"/>
  </cols>
  <sheetData>
    <row r="1" spans="1:16" ht="15" x14ac:dyDescent="0.25">
      <c r="L1" s="355"/>
      <c r="M1" s="315" t="s">
        <v>133</v>
      </c>
    </row>
    <row r="2" spans="1:16" ht="15.75" x14ac:dyDescent="0.25">
      <c r="C2" s="489" t="s">
        <v>144</v>
      </c>
      <c r="D2" s="489"/>
      <c r="E2" s="356"/>
      <c r="F2" s="356"/>
      <c r="G2" s="356"/>
      <c r="J2" s="357">
        <v>2023</v>
      </c>
      <c r="L2" s="358"/>
      <c r="M2" s="315" t="s">
        <v>134</v>
      </c>
    </row>
    <row r="3" spans="1:16" ht="15.75" thickBot="1" x14ac:dyDescent="0.3">
      <c r="L3" s="413"/>
      <c r="M3" s="315" t="s">
        <v>135</v>
      </c>
    </row>
    <row r="4" spans="1:16" ht="15" customHeight="1" thickBot="1" x14ac:dyDescent="0.3">
      <c r="A4" s="490" t="s">
        <v>0</v>
      </c>
      <c r="B4" s="492" t="s">
        <v>1</v>
      </c>
      <c r="C4" s="492" t="s">
        <v>2</v>
      </c>
      <c r="D4" s="494" t="s">
        <v>3</v>
      </c>
      <c r="E4" s="496" t="s">
        <v>145</v>
      </c>
      <c r="F4" s="497"/>
      <c r="G4" s="497"/>
      <c r="H4" s="497"/>
      <c r="I4" s="498"/>
      <c r="J4" s="484" t="s">
        <v>99</v>
      </c>
      <c r="L4" s="359"/>
      <c r="M4" s="315" t="s">
        <v>136</v>
      </c>
    </row>
    <row r="5" spans="1:16" ht="41.25" customHeight="1" thickBot="1" x14ac:dyDescent="0.25">
      <c r="A5" s="491"/>
      <c r="B5" s="493" t="s">
        <v>146</v>
      </c>
      <c r="C5" s="493"/>
      <c r="D5" s="495"/>
      <c r="E5" s="360" t="s">
        <v>147</v>
      </c>
      <c r="F5" s="360" t="s">
        <v>148</v>
      </c>
      <c r="G5" s="360" t="s">
        <v>149</v>
      </c>
      <c r="H5" s="361" t="s">
        <v>126</v>
      </c>
      <c r="I5" s="361">
        <v>100</v>
      </c>
      <c r="J5" s="485"/>
      <c r="L5" s="254" t="s">
        <v>124</v>
      </c>
      <c r="M5" s="255" t="s">
        <v>137</v>
      </c>
      <c r="N5" s="255" t="s">
        <v>139</v>
      </c>
      <c r="O5" s="255" t="s">
        <v>127</v>
      </c>
      <c r="P5" s="255" t="s">
        <v>128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D7+D16+D29+D47+D67+D82+D113</f>
        <v>966</v>
      </c>
      <c r="E6" s="364">
        <f t="shared" si="0"/>
        <v>210</v>
      </c>
      <c r="F6" s="364">
        <f t="shared" si="0"/>
        <v>605</v>
      </c>
      <c r="G6" s="364">
        <f t="shared" si="0"/>
        <v>103</v>
      </c>
      <c r="H6" s="365">
        <f t="shared" si="0"/>
        <v>48</v>
      </c>
      <c r="I6" s="365">
        <f t="shared" si="0"/>
        <v>0</v>
      </c>
      <c r="J6" s="366">
        <v>50.52</v>
      </c>
      <c r="L6" s="329">
        <f t="shared" ref="L6:L7" si="1">D6</f>
        <v>966</v>
      </c>
      <c r="M6" s="330">
        <f>M7+M16+M29+M47+M67+M82+M113</f>
        <v>151</v>
      </c>
      <c r="N6" s="166">
        <f>M6*100/L6</f>
        <v>15.631469979296066</v>
      </c>
      <c r="O6" s="330">
        <f>O7+O16+O29+O47+O67+O82+O113</f>
        <v>210</v>
      </c>
      <c r="P6" s="339">
        <f>O6*100/L6</f>
        <v>21.739130434782609</v>
      </c>
    </row>
    <row r="7" spans="1:16" ht="15" customHeight="1" thickBot="1" x14ac:dyDescent="0.3">
      <c r="A7" s="367"/>
      <c r="B7" s="368"/>
      <c r="C7" s="369" t="s">
        <v>101</v>
      </c>
      <c r="D7" s="370">
        <f t="shared" ref="D7:I7" si="2">SUM(D8:D15)</f>
        <v>72</v>
      </c>
      <c r="E7" s="369">
        <f t="shared" si="2"/>
        <v>20</v>
      </c>
      <c r="F7" s="369">
        <f t="shared" si="2"/>
        <v>43</v>
      </c>
      <c r="G7" s="369">
        <f t="shared" si="2"/>
        <v>6</v>
      </c>
      <c r="H7" s="370">
        <f t="shared" si="2"/>
        <v>3</v>
      </c>
      <c r="I7" s="370">
        <f t="shared" si="2"/>
        <v>0</v>
      </c>
      <c r="J7" s="371">
        <f>AVERAGE(J8:J15)</f>
        <v>47.057142857142857</v>
      </c>
      <c r="L7" s="335">
        <f t="shared" si="1"/>
        <v>72</v>
      </c>
      <c r="M7" s="336">
        <f>I7+H7+G7</f>
        <v>9</v>
      </c>
      <c r="N7" s="340">
        <f>M7*100/L7</f>
        <v>12.5</v>
      </c>
      <c r="O7" s="336">
        <f>E7</f>
        <v>20</v>
      </c>
      <c r="P7" s="338">
        <f>O7*100/L7</f>
        <v>27.777777777777779</v>
      </c>
    </row>
    <row r="8" spans="1:16" ht="15" customHeight="1" x14ac:dyDescent="0.25">
      <c r="A8" s="372">
        <v>1</v>
      </c>
      <c r="B8" s="373">
        <v>10002</v>
      </c>
      <c r="C8" s="374" t="s">
        <v>150</v>
      </c>
      <c r="D8" s="375">
        <v>14</v>
      </c>
      <c r="E8" s="375">
        <v>6</v>
      </c>
      <c r="F8" s="375">
        <v>7</v>
      </c>
      <c r="G8" s="375">
        <v>1</v>
      </c>
      <c r="H8" s="375"/>
      <c r="I8" s="375"/>
      <c r="J8" s="376">
        <v>40.1</v>
      </c>
      <c r="L8" s="260">
        <f t="shared" ref="L8:L71" si="3">D8</f>
        <v>14</v>
      </c>
      <c r="M8" s="261">
        <f t="shared" ref="M8:M71" si="4">I8+H8+G8</f>
        <v>1</v>
      </c>
      <c r="N8" s="262">
        <f t="shared" ref="N8:N71" si="5">M8*100/L8</f>
        <v>7.1428571428571432</v>
      </c>
      <c r="O8" s="261">
        <f t="shared" ref="O8:O71" si="6">E8</f>
        <v>6</v>
      </c>
      <c r="P8" s="263">
        <f t="shared" ref="P8:P71" si="7">O8*100/L8</f>
        <v>42.857142857142854</v>
      </c>
    </row>
    <row r="9" spans="1:16" ht="15" customHeight="1" x14ac:dyDescent="0.25">
      <c r="A9" s="372">
        <v>2</v>
      </c>
      <c r="B9" s="373">
        <v>10090</v>
      </c>
      <c r="C9" s="374" t="s">
        <v>151</v>
      </c>
      <c r="D9" s="375">
        <v>18</v>
      </c>
      <c r="E9" s="375">
        <v>2</v>
      </c>
      <c r="F9" s="375">
        <v>15</v>
      </c>
      <c r="G9" s="375">
        <v>1</v>
      </c>
      <c r="H9" s="375"/>
      <c r="I9" s="375"/>
      <c r="J9" s="376">
        <v>51</v>
      </c>
      <c r="L9" s="260">
        <f t="shared" si="3"/>
        <v>18</v>
      </c>
      <c r="M9" s="261">
        <f t="shared" si="4"/>
        <v>1</v>
      </c>
      <c r="N9" s="262">
        <f t="shared" si="5"/>
        <v>5.5555555555555554</v>
      </c>
      <c r="O9" s="261">
        <f t="shared" si="6"/>
        <v>2</v>
      </c>
      <c r="P9" s="263">
        <f t="shared" si="7"/>
        <v>11.111111111111111</v>
      </c>
    </row>
    <row r="10" spans="1:16" ht="15" customHeight="1" x14ac:dyDescent="0.25">
      <c r="A10" s="372">
        <v>3</v>
      </c>
      <c r="B10" s="373">
        <v>10004</v>
      </c>
      <c r="C10" s="374" t="s">
        <v>152</v>
      </c>
      <c r="D10" s="375">
        <v>9</v>
      </c>
      <c r="E10" s="375">
        <v>1</v>
      </c>
      <c r="F10" s="375">
        <v>4</v>
      </c>
      <c r="G10" s="375">
        <v>2</v>
      </c>
      <c r="H10" s="375">
        <v>2</v>
      </c>
      <c r="I10" s="375"/>
      <c r="J10" s="376">
        <v>63.9</v>
      </c>
      <c r="L10" s="260">
        <f t="shared" si="3"/>
        <v>9</v>
      </c>
      <c r="M10" s="261">
        <f t="shared" si="4"/>
        <v>4</v>
      </c>
      <c r="N10" s="262">
        <f t="shared" si="5"/>
        <v>44.444444444444443</v>
      </c>
      <c r="O10" s="261">
        <f t="shared" si="6"/>
        <v>1</v>
      </c>
      <c r="P10" s="263">
        <f t="shared" si="7"/>
        <v>11.111111111111111</v>
      </c>
    </row>
    <row r="11" spans="1:16" ht="15" customHeight="1" x14ac:dyDescent="0.25">
      <c r="A11" s="372">
        <v>4</v>
      </c>
      <c r="B11" s="377">
        <v>10001</v>
      </c>
      <c r="C11" s="378" t="s">
        <v>4</v>
      </c>
      <c r="D11" s="379">
        <v>12</v>
      </c>
      <c r="E11" s="379">
        <v>4</v>
      </c>
      <c r="F11" s="379">
        <v>6</v>
      </c>
      <c r="G11" s="379">
        <v>1</v>
      </c>
      <c r="H11" s="379">
        <v>1</v>
      </c>
      <c r="I11" s="379"/>
      <c r="J11" s="380">
        <v>49.6</v>
      </c>
      <c r="L11" s="260">
        <f t="shared" si="3"/>
        <v>12</v>
      </c>
      <c r="M11" s="261">
        <f t="shared" si="4"/>
        <v>2</v>
      </c>
      <c r="N11" s="262">
        <f t="shared" si="5"/>
        <v>16.666666666666668</v>
      </c>
      <c r="O11" s="261">
        <f t="shared" si="6"/>
        <v>4</v>
      </c>
      <c r="P11" s="263">
        <f t="shared" si="7"/>
        <v>33.333333333333336</v>
      </c>
    </row>
    <row r="12" spans="1:16" ht="15" customHeight="1" x14ac:dyDescent="0.25">
      <c r="A12" s="372">
        <v>5</v>
      </c>
      <c r="B12" s="373">
        <v>10120</v>
      </c>
      <c r="C12" s="374" t="s">
        <v>153</v>
      </c>
      <c r="D12" s="375">
        <v>5</v>
      </c>
      <c r="E12" s="375">
        <v>1</v>
      </c>
      <c r="F12" s="375">
        <v>4</v>
      </c>
      <c r="G12" s="375"/>
      <c r="H12" s="375"/>
      <c r="I12" s="375"/>
      <c r="J12" s="376">
        <v>42.8</v>
      </c>
      <c r="L12" s="260">
        <f t="shared" si="3"/>
        <v>5</v>
      </c>
      <c r="M12" s="261">
        <f t="shared" si="4"/>
        <v>0</v>
      </c>
      <c r="N12" s="262">
        <f t="shared" si="5"/>
        <v>0</v>
      </c>
      <c r="O12" s="261">
        <f t="shared" si="6"/>
        <v>1</v>
      </c>
      <c r="P12" s="263">
        <f t="shared" si="7"/>
        <v>20</v>
      </c>
    </row>
    <row r="13" spans="1:16" ht="15" customHeight="1" x14ac:dyDescent="0.25">
      <c r="A13" s="372">
        <v>6</v>
      </c>
      <c r="B13" s="373">
        <v>10190</v>
      </c>
      <c r="C13" s="374" t="s">
        <v>154</v>
      </c>
      <c r="D13" s="375">
        <v>5</v>
      </c>
      <c r="E13" s="375">
        <v>3</v>
      </c>
      <c r="F13" s="375">
        <v>2</v>
      </c>
      <c r="G13" s="375"/>
      <c r="H13" s="375"/>
      <c r="I13" s="375"/>
      <c r="J13" s="376">
        <v>36</v>
      </c>
      <c r="L13" s="260">
        <f t="shared" si="3"/>
        <v>5</v>
      </c>
      <c r="M13" s="261">
        <f t="shared" si="4"/>
        <v>0</v>
      </c>
      <c r="N13" s="262">
        <f t="shared" si="5"/>
        <v>0</v>
      </c>
      <c r="O13" s="261">
        <f t="shared" si="6"/>
        <v>3</v>
      </c>
      <c r="P13" s="263">
        <f t="shared" si="7"/>
        <v>60</v>
      </c>
    </row>
    <row r="14" spans="1:16" ht="15" customHeight="1" x14ac:dyDescent="0.25">
      <c r="A14" s="372">
        <v>7</v>
      </c>
      <c r="B14" s="373">
        <v>10320</v>
      </c>
      <c r="C14" s="374" t="s">
        <v>10</v>
      </c>
      <c r="D14" s="375">
        <v>9</v>
      </c>
      <c r="E14" s="375">
        <v>3</v>
      </c>
      <c r="F14" s="375">
        <v>5</v>
      </c>
      <c r="G14" s="375">
        <v>1</v>
      </c>
      <c r="H14" s="375"/>
      <c r="I14" s="375"/>
      <c r="J14" s="376">
        <v>46</v>
      </c>
      <c r="L14" s="260">
        <f t="shared" si="3"/>
        <v>9</v>
      </c>
      <c r="M14" s="261">
        <f t="shared" si="4"/>
        <v>1</v>
      </c>
      <c r="N14" s="262">
        <f t="shared" si="5"/>
        <v>11.111111111111111</v>
      </c>
      <c r="O14" s="261">
        <f t="shared" si="6"/>
        <v>3</v>
      </c>
      <c r="P14" s="263">
        <f t="shared" si="7"/>
        <v>33.333333333333336</v>
      </c>
    </row>
    <row r="15" spans="1:16" ht="15" customHeight="1" thickBot="1" x14ac:dyDescent="0.3">
      <c r="A15" s="372">
        <v>8</v>
      </c>
      <c r="B15" s="373">
        <v>10860</v>
      </c>
      <c r="C15" s="414" t="s">
        <v>112</v>
      </c>
      <c r="D15" s="375"/>
      <c r="E15" s="375"/>
      <c r="F15" s="375"/>
      <c r="G15" s="375"/>
      <c r="H15" s="375"/>
      <c r="I15" s="375"/>
      <c r="J15" s="376"/>
      <c r="L15" s="264"/>
      <c r="M15" s="265"/>
      <c r="N15" s="266"/>
      <c r="O15" s="265"/>
      <c r="P15" s="267"/>
    </row>
    <row r="16" spans="1:16" ht="15" customHeight="1" thickBot="1" x14ac:dyDescent="0.3">
      <c r="A16" s="381"/>
      <c r="B16" s="382"/>
      <c r="C16" s="383" t="s">
        <v>102</v>
      </c>
      <c r="D16" s="384">
        <f t="shared" ref="D16:I16" si="8">SUM(D17:D28)</f>
        <v>78</v>
      </c>
      <c r="E16" s="384">
        <f t="shared" si="8"/>
        <v>17</v>
      </c>
      <c r="F16" s="384">
        <f t="shared" si="8"/>
        <v>55</v>
      </c>
      <c r="G16" s="384">
        <f t="shared" si="8"/>
        <v>4</v>
      </c>
      <c r="H16" s="384">
        <f t="shared" si="8"/>
        <v>2</v>
      </c>
      <c r="I16" s="384">
        <f t="shared" si="8"/>
        <v>0</v>
      </c>
      <c r="J16" s="385">
        <f>AVERAGE(J17:J28)</f>
        <v>48.018181818181823</v>
      </c>
      <c r="L16" s="335">
        <f t="shared" si="3"/>
        <v>78</v>
      </c>
      <c r="M16" s="336">
        <f t="shared" si="4"/>
        <v>6</v>
      </c>
      <c r="N16" s="340">
        <f t="shared" si="5"/>
        <v>7.6923076923076925</v>
      </c>
      <c r="O16" s="336">
        <f t="shared" si="6"/>
        <v>17</v>
      </c>
      <c r="P16" s="338">
        <f t="shared" si="7"/>
        <v>21.794871794871796</v>
      </c>
    </row>
    <row r="17" spans="1:16" ht="15" customHeight="1" x14ac:dyDescent="0.25">
      <c r="A17" s="386">
        <v>1</v>
      </c>
      <c r="B17" s="377">
        <v>20040</v>
      </c>
      <c r="C17" s="378" t="s">
        <v>11</v>
      </c>
      <c r="D17" s="379">
        <v>24</v>
      </c>
      <c r="E17" s="379">
        <v>10</v>
      </c>
      <c r="F17" s="379">
        <v>13</v>
      </c>
      <c r="G17" s="379">
        <v>1</v>
      </c>
      <c r="H17" s="379"/>
      <c r="I17" s="379"/>
      <c r="J17" s="387">
        <v>44</v>
      </c>
      <c r="L17" s="256">
        <f t="shared" si="3"/>
        <v>24</v>
      </c>
      <c r="M17" s="257">
        <f t="shared" si="4"/>
        <v>1</v>
      </c>
      <c r="N17" s="258">
        <f t="shared" si="5"/>
        <v>4.166666666666667</v>
      </c>
      <c r="O17" s="257">
        <f t="shared" si="6"/>
        <v>10</v>
      </c>
      <c r="P17" s="259">
        <f t="shared" si="7"/>
        <v>41.666666666666664</v>
      </c>
    </row>
    <row r="18" spans="1:16" ht="15" customHeight="1" x14ac:dyDescent="0.25">
      <c r="A18" s="388">
        <v>2</v>
      </c>
      <c r="B18" s="373">
        <v>20061</v>
      </c>
      <c r="C18" s="374" t="s">
        <v>13</v>
      </c>
      <c r="D18" s="375">
        <v>4</v>
      </c>
      <c r="E18" s="375">
        <v>2</v>
      </c>
      <c r="F18" s="375">
        <v>2</v>
      </c>
      <c r="G18" s="375"/>
      <c r="H18" s="375"/>
      <c r="I18" s="375"/>
      <c r="J18" s="389">
        <v>38</v>
      </c>
      <c r="L18" s="260">
        <f t="shared" si="3"/>
        <v>4</v>
      </c>
      <c r="M18" s="261">
        <f t="shared" si="4"/>
        <v>0</v>
      </c>
      <c r="N18" s="262">
        <f t="shared" si="5"/>
        <v>0</v>
      </c>
      <c r="O18" s="261">
        <f t="shared" si="6"/>
        <v>2</v>
      </c>
      <c r="P18" s="263">
        <f t="shared" si="7"/>
        <v>50</v>
      </c>
    </row>
    <row r="19" spans="1:16" ht="15" customHeight="1" x14ac:dyDescent="0.25">
      <c r="A19" s="388">
        <v>3</v>
      </c>
      <c r="B19" s="373">
        <v>21020</v>
      </c>
      <c r="C19" s="374" t="s">
        <v>21</v>
      </c>
      <c r="D19" s="375">
        <v>9</v>
      </c>
      <c r="E19" s="375"/>
      <c r="F19" s="375">
        <v>7</v>
      </c>
      <c r="G19" s="375">
        <v>1</v>
      </c>
      <c r="H19" s="375">
        <v>1</v>
      </c>
      <c r="I19" s="375"/>
      <c r="J19" s="389">
        <v>57.6</v>
      </c>
      <c r="L19" s="260">
        <f t="shared" si="3"/>
        <v>9</v>
      </c>
      <c r="M19" s="261">
        <f t="shared" si="4"/>
        <v>2</v>
      </c>
      <c r="N19" s="262">
        <f t="shared" si="5"/>
        <v>22.222222222222221</v>
      </c>
      <c r="O19" s="261">
        <f t="shared" si="6"/>
        <v>0</v>
      </c>
      <c r="P19" s="263">
        <f t="shared" si="7"/>
        <v>0</v>
      </c>
    </row>
    <row r="20" spans="1:16" ht="15" customHeight="1" x14ac:dyDescent="0.25">
      <c r="A20" s="388">
        <v>4</v>
      </c>
      <c r="B20" s="373">
        <v>20060</v>
      </c>
      <c r="C20" s="374" t="s">
        <v>155</v>
      </c>
      <c r="D20" s="375">
        <v>11</v>
      </c>
      <c r="E20" s="375">
        <v>1</v>
      </c>
      <c r="F20" s="375">
        <v>8</v>
      </c>
      <c r="G20" s="375">
        <v>2</v>
      </c>
      <c r="H20" s="375"/>
      <c r="I20" s="375"/>
      <c r="J20" s="389">
        <v>56.8</v>
      </c>
      <c r="L20" s="260">
        <f t="shared" si="3"/>
        <v>11</v>
      </c>
      <c r="M20" s="261">
        <f t="shared" si="4"/>
        <v>2</v>
      </c>
      <c r="N20" s="262">
        <f t="shared" si="5"/>
        <v>18.181818181818183</v>
      </c>
      <c r="O20" s="261">
        <f t="shared" si="6"/>
        <v>1</v>
      </c>
      <c r="P20" s="263">
        <f t="shared" si="7"/>
        <v>9.0909090909090917</v>
      </c>
    </row>
    <row r="21" spans="1:16" ht="15" customHeight="1" x14ac:dyDescent="0.25">
      <c r="A21" s="388">
        <v>5</v>
      </c>
      <c r="B21" s="373">
        <v>20400</v>
      </c>
      <c r="C21" s="374" t="s">
        <v>15</v>
      </c>
      <c r="D21" s="375">
        <v>9</v>
      </c>
      <c r="E21" s="375">
        <v>1</v>
      </c>
      <c r="F21" s="375">
        <v>7</v>
      </c>
      <c r="G21" s="375"/>
      <c r="H21" s="375">
        <v>1</v>
      </c>
      <c r="I21" s="375"/>
      <c r="J21" s="389">
        <v>52.6</v>
      </c>
      <c r="L21" s="260">
        <f t="shared" si="3"/>
        <v>9</v>
      </c>
      <c r="M21" s="261">
        <f t="shared" si="4"/>
        <v>1</v>
      </c>
      <c r="N21" s="262">
        <f t="shared" si="5"/>
        <v>11.111111111111111</v>
      </c>
      <c r="O21" s="261">
        <f t="shared" si="6"/>
        <v>1</v>
      </c>
      <c r="P21" s="263">
        <f t="shared" si="7"/>
        <v>11.111111111111111</v>
      </c>
    </row>
    <row r="22" spans="1:16" ht="15" customHeight="1" x14ac:dyDescent="0.25">
      <c r="A22" s="388">
        <v>6</v>
      </c>
      <c r="B22" s="373">
        <v>20080</v>
      </c>
      <c r="C22" s="374" t="s">
        <v>156</v>
      </c>
      <c r="D22" s="375">
        <v>1</v>
      </c>
      <c r="E22" s="375"/>
      <c r="F22" s="375">
        <v>1</v>
      </c>
      <c r="G22" s="375"/>
      <c r="H22" s="375"/>
      <c r="I22" s="375"/>
      <c r="J22" s="389">
        <v>58</v>
      </c>
      <c r="L22" s="260">
        <f t="shared" si="3"/>
        <v>1</v>
      </c>
      <c r="M22" s="261">
        <f t="shared" si="4"/>
        <v>0</v>
      </c>
      <c r="N22" s="262">
        <f t="shared" si="5"/>
        <v>0</v>
      </c>
      <c r="O22" s="261">
        <f t="shared" si="6"/>
        <v>0</v>
      </c>
      <c r="P22" s="263">
        <f t="shared" si="7"/>
        <v>0</v>
      </c>
    </row>
    <row r="23" spans="1:16" ht="15" customHeight="1" x14ac:dyDescent="0.25">
      <c r="A23" s="388">
        <v>7</v>
      </c>
      <c r="B23" s="373">
        <v>20460</v>
      </c>
      <c r="C23" s="374" t="s">
        <v>157</v>
      </c>
      <c r="D23" s="375">
        <v>6</v>
      </c>
      <c r="E23" s="375"/>
      <c r="F23" s="375">
        <v>6</v>
      </c>
      <c r="G23" s="375"/>
      <c r="H23" s="375"/>
      <c r="I23" s="375"/>
      <c r="J23" s="389">
        <v>54.3</v>
      </c>
      <c r="L23" s="260">
        <f t="shared" si="3"/>
        <v>6</v>
      </c>
      <c r="M23" s="261">
        <f t="shared" si="4"/>
        <v>0</v>
      </c>
      <c r="N23" s="262">
        <f t="shared" si="5"/>
        <v>0</v>
      </c>
      <c r="O23" s="261">
        <f t="shared" si="6"/>
        <v>0</v>
      </c>
      <c r="P23" s="263">
        <f t="shared" si="7"/>
        <v>0</v>
      </c>
    </row>
    <row r="24" spans="1:16" ht="15" customHeight="1" x14ac:dyDescent="0.25">
      <c r="A24" s="388">
        <v>8</v>
      </c>
      <c r="B24" s="373">
        <v>20550</v>
      </c>
      <c r="C24" s="374" t="s">
        <v>17</v>
      </c>
      <c r="D24" s="375">
        <v>4</v>
      </c>
      <c r="E24" s="375">
        <v>2</v>
      </c>
      <c r="F24" s="375">
        <v>2</v>
      </c>
      <c r="G24" s="375"/>
      <c r="H24" s="375"/>
      <c r="I24" s="375"/>
      <c r="J24" s="389">
        <v>33.799999999999997</v>
      </c>
      <c r="L24" s="260">
        <f t="shared" si="3"/>
        <v>4</v>
      </c>
      <c r="M24" s="261">
        <f t="shared" si="4"/>
        <v>0</v>
      </c>
      <c r="N24" s="262">
        <f t="shared" si="5"/>
        <v>0</v>
      </c>
      <c r="O24" s="261">
        <f t="shared" si="6"/>
        <v>2</v>
      </c>
      <c r="P24" s="263">
        <f t="shared" si="7"/>
        <v>50</v>
      </c>
    </row>
    <row r="25" spans="1:16" ht="15" customHeight="1" x14ac:dyDescent="0.25">
      <c r="A25" s="388">
        <v>9</v>
      </c>
      <c r="B25" s="373">
        <v>20630</v>
      </c>
      <c r="C25" s="374" t="s">
        <v>18</v>
      </c>
      <c r="D25" s="375">
        <v>3</v>
      </c>
      <c r="E25" s="375"/>
      <c r="F25" s="375">
        <v>3</v>
      </c>
      <c r="G25" s="375"/>
      <c r="H25" s="375"/>
      <c r="I25" s="375"/>
      <c r="J25" s="389">
        <v>46</v>
      </c>
      <c r="L25" s="260">
        <f t="shared" si="3"/>
        <v>3</v>
      </c>
      <c r="M25" s="261">
        <f t="shared" si="4"/>
        <v>0</v>
      </c>
      <c r="N25" s="262">
        <f t="shared" si="5"/>
        <v>0</v>
      </c>
      <c r="O25" s="261">
        <f t="shared" si="6"/>
        <v>0</v>
      </c>
      <c r="P25" s="263">
        <f t="shared" si="7"/>
        <v>0</v>
      </c>
    </row>
    <row r="26" spans="1:16" ht="15" customHeight="1" x14ac:dyDescent="0.25">
      <c r="A26" s="388">
        <v>10</v>
      </c>
      <c r="B26" s="373">
        <v>20810</v>
      </c>
      <c r="C26" s="414" t="s">
        <v>196</v>
      </c>
      <c r="D26" s="375"/>
      <c r="E26" s="375"/>
      <c r="F26" s="375"/>
      <c r="G26" s="375"/>
      <c r="H26" s="375"/>
      <c r="I26" s="375"/>
      <c r="J26" s="389"/>
      <c r="L26" s="260"/>
      <c r="M26" s="261"/>
      <c r="N26" s="262"/>
      <c r="O26" s="261"/>
      <c r="P26" s="263"/>
    </row>
    <row r="27" spans="1:16" ht="15" customHeight="1" x14ac:dyDescent="0.25">
      <c r="A27" s="388">
        <v>11</v>
      </c>
      <c r="B27" s="373">
        <v>20900</v>
      </c>
      <c r="C27" s="374" t="s">
        <v>158</v>
      </c>
      <c r="D27" s="375">
        <v>5</v>
      </c>
      <c r="E27" s="375">
        <v>1</v>
      </c>
      <c r="F27" s="375">
        <v>4</v>
      </c>
      <c r="G27" s="375"/>
      <c r="H27" s="375"/>
      <c r="I27" s="375"/>
      <c r="J27" s="389">
        <v>46.6</v>
      </c>
      <c r="L27" s="260">
        <f t="shared" si="3"/>
        <v>5</v>
      </c>
      <c r="M27" s="261">
        <f t="shared" si="4"/>
        <v>0</v>
      </c>
      <c r="N27" s="262">
        <f t="shared" si="5"/>
        <v>0</v>
      </c>
      <c r="O27" s="261">
        <f t="shared" si="6"/>
        <v>1</v>
      </c>
      <c r="P27" s="263">
        <f t="shared" si="7"/>
        <v>20</v>
      </c>
    </row>
    <row r="28" spans="1:16" ht="15" customHeight="1" thickBot="1" x14ac:dyDescent="0.3">
      <c r="A28" s="388">
        <v>12</v>
      </c>
      <c r="B28" s="373">
        <v>21349</v>
      </c>
      <c r="C28" s="390" t="s">
        <v>159</v>
      </c>
      <c r="D28" s="375">
        <v>2</v>
      </c>
      <c r="E28" s="375"/>
      <c r="F28" s="375">
        <v>2</v>
      </c>
      <c r="G28" s="375"/>
      <c r="H28" s="375"/>
      <c r="I28" s="375"/>
      <c r="J28" s="389">
        <v>40.5</v>
      </c>
      <c r="L28" s="264">
        <f t="shared" si="3"/>
        <v>2</v>
      </c>
      <c r="M28" s="265">
        <f t="shared" si="4"/>
        <v>0</v>
      </c>
      <c r="N28" s="266">
        <f t="shared" si="5"/>
        <v>0</v>
      </c>
      <c r="O28" s="265">
        <f t="shared" si="6"/>
        <v>0</v>
      </c>
      <c r="P28" s="267">
        <f t="shared" si="7"/>
        <v>0</v>
      </c>
    </row>
    <row r="29" spans="1:16" ht="15" customHeight="1" thickBot="1" x14ac:dyDescent="0.3">
      <c r="A29" s="391"/>
      <c r="B29" s="382"/>
      <c r="C29" s="383" t="s">
        <v>103</v>
      </c>
      <c r="D29" s="384">
        <f t="shared" ref="D29:I29" si="9">SUM(D30:D46)</f>
        <v>97</v>
      </c>
      <c r="E29" s="384">
        <f t="shared" si="9"/>
        <v>30</v>
      </c>
      <c r="F29" s="384">
        <f t="shared" si="9"/>
        <v>61</v>
      </c>
      <c r="G29" s="384">
        <f t="shared" si="9"/>
        <v>4</v>
      </c>
      <c r="H29" s="384">
        <f t="shared" si="9"/>
        <v>2</v>
      </c>
      <c r="I29" s="384">
        <f t="shared" si="9"/>
        <v>0</v>
      </c>
      <c r="J29" s="385">
        <f>AVERAGE(J30:J46)</f>
        <v>41.357142857142868</v>
      </c>
      <c r="L29" s="335">
        <f t="shared" si="3"/>
        <v>97</v>
      </c>
      <c r="M29" s="336">
        <f t="shared" si="4"/>
        <v>6</v>
      </c>
      <c r="N29" s="340">
        <f t="shared" si="5"/>
        <v>6.1855670103092786</v>
      </c>
      <c r="O29" s="336">
        <f t="shared" si="6"/>
        <v>30</v>
      </c>
      <c r="P29" s="338">
        <f t="shared" si="7"/>
        <v>30.927835051546392</v>
      </c>
    </row>
    <row r="30" spans="1:16" ht="15" customHeight="1" x14ac:dyDescent="0.25">
      <c r="A30" s="388">
        <v>1</v>
      </c>
      <c r="B30" s="373">
        <v>30070</v>
      </c>
      <c r="C30" s="374" t="s">
        <v>24</v>
      </c>
      <c r="D30" s="375">
        <v>22</v>
      </c>
      <c r="E30" s="375">
        <v>2</v>
      </c>
      <c r="F30" s="375">
        <v>18</v>
      </c>
      <c r="G30" s="375">
        <v>1</v>
      </c>
      <c r="H30" s="375">
        <v>1</v>
      </c>
      <c r="I30" s="375"/>
      <c r="J30" s="389">
        <v>53.4</v>
      </c>
      <c r="L30" s="256">
        <f t="shared" si="3"/>
        <v>22</v>
      </c>
      <c r="M30" s="257">
        <f t="shared" si="4"/>
        <v>2</v>
      </c>
      <c r="N30" s="258">
        <f t="shared" si="5"/>
        <v>9.0909090909090917</v>
      </c>
      <c r="O30" s="257">
        <f t="shared" si="6"/>
        <v>2</v>
      </c>
      <c r="P30" s="259">
        <f t="shared" si="7"/>
        <v>9.0909090909090917</v>
      </c>
    </row>
    <row r="31" spans="1:16" ht="15" customHeight="1" x14ac:dyDescent="0.25">
      <c r="A31" s="388">
        <v>2</v>
      </c>
      <c r="B31" s="373">
        <v>30480</v>
      </c>
      <c r="C31" s="374" t="s">
        <v>111</v>
      </c>
      <c r="D31" s="375">
        <v>3</v>
      </c>
      <c r="E31" s="375">
        <v>2</v>
      </c>
      <c r="F31" s="375">
        <v>1</v>
      </c>
      <c r="G31" s="375"/>
      <c r="H31" s="375"/>
      <c r="I31" s="375"/>
      <c r="J31" s="389">
        <v>35</v>
      </c>
      <c r="L31" s="260">
        <f t="shared" si="3"/>
        <v>3</v>
      </c>
      <c r="M31" s="261">
        <f t="shared" si="4"/>
        <v>0</v>
      </c>
      <c r="N31" s="262">
        <f t="shared" si="5"/>
        <v>0</v>
      </c>
      <c r="O31" s="261">
        <f t="shared" si="6"/>
        <v>2</v>
      </c>
      <c r="P31" s="263">
        <f t="shared" si="7"/>
        <v>66.666666666666671</v>
      </c>
    </row>
    <row r="32" spans="1:16" ht="15" customHeight="1" x14ac:dyDescent="0.25">
      <c r="A32" s="388">
        <v>3</v>
      </c>
      <c r="B32" s="373">
        <v>30460</v>
      </c>
      <c r="C32" s="374" t="s">
        <v>29</v>
      </c>
      <c r="D32" s="375">
        <v>6</v>
      </c>
      <c r="E32" s="375">
        <v>1</v>
      </c>
      <c r="F32" s="375">
        <v>5</v>
      </c>
      <c r="G32" s="375"/>
      <c r="H32" s="375"/>
      <c r="I32" s="375"/>
      <c r="J32" s="389">
        <v>43.2</v>
      </c>
      <c r="L32" s="260">
        <f t="shared" si="3"/>
        <v>6</v>
      </c>
      <c r="M32" s="261">
        <f t="shared" si="4"/>
        <v>0</v>
      </c>
      <c r="N32" s="262">
        <f t="shared" si="5"/>
        <v>0</v>
      </c>
      <c r="O32" s="261">
        <f t="shared" si="6"/>
        <v>1</v>
      </c>
      <c r="P32" s="263">
        <f t="shared" si="7"/>
        <v>16.666666666666668</v>
      </c>
    </row>
    <row r="33" spans="1:16" ht="15" customHeight="1" x14ac:dyDescent="0.25">
      <c r="A33" s="388">
        <v>4</v>
      </c>
      <c r="B33" s="377">
        <v>30030</v>
      </c>
      <c r="C33" s="392" t="s">
        <v>160</v>
      </c>
      <c r="D33" s="379">
        <v>5</v>
      </c>
      <c r="E33" s="379">
        <v>2</v>
      </c>
      <c r="F33" s="379">
        <v>3</v>
      </c>
      <c r="G33" s="379"/>
      <c r="H33" s="379"/>
      <c r="I33" s="379"/>
      <c r="J33" s="387">
        <v>39.200000000000003</v>
      </c>
      <c r="L33" s="260">
        <f t="shared" si="3"/>
        <v>5</v>
      </c>
      <c r="M33" s="261">
        <f t="shared" si="4"/>
        <v>0</v>
      </c>
      <c r="N33" s="262">
        <f t="shared" si="5"/>
        <v>0</v>
      </c>
      <c r="O33" s="261">
        <f t="shared" si="6"/>
        <v>2</v>
      </c>
      <c r="P33" s="263">
        <f t="shared" si="7"/>
        <v>40</v>
      </c>
    </row>
    <row r="34" spans="1:16" ht="15" customHeight="1" x14ac:dyDescent="0.25">
      <c r="A34" s="388">
        <v>5</v>
      </c>
      <c r="B34" s="373">
        <v>31000</v>
      </c>
      <c r="C34" s="374" t="s">
        <v>37</v>
      </c>
      <c r="D34" s="375">
        <v>10</v>
      </c>
      <c r="E34" s="375">
        <v>3</v>
      </c>
      <c r="F34" s="375">
        <v>6</v>
      </c>
      <c r="G34" s="375"/>
      <c r="H34" s="375">
        <v>1</v>
      </c>
      <c r="I34" s="375"/>
      <c r="J34" s="389">
        <v>47.7</v>
      </c>
      <c r="L34" s="260">
        <f t="shared" si="3"/>
        <v>10</v>
      </c>
      <c r="M34" s="261">
        <f t="shared" si="4"/>
        <v>1</v>
      </c>
      <c r="N34" s="262">
        <f t="shared" si="5"/>
        <v>10</v>
      </c>
      <c r="O34" s="261">
        <f t="shared" si="6"/>
        <v>3</v>
      </c>
      <c r="P34" s="263">
        <f t="shared" si="7"/>
        <v>30</v>
      </c>
    </row>
    <row r="35" spans="1:16" ht="15" customHeight="1" x14ac:dyDescent="0.25">
      <c r="A35" s="388">
        <v>6</v>
      </c>
      <c r="B35" s="373">
        <v>30130</v>
      </c>
      <c r="C35" s="374" t="s">
        <v>25</v>
      </c>
      <c r="D35" s="375">
        <v>3</v>
      </c>
      <c r="E35" s="375">
        <v>3</v>
      </c>
      <c r="F35" s="375"/>
      <c r="G35" s="375"/>
      <c r="H35" s="375"/>
      <c r="I35" s="375"/>
      <c r="J35" s="389">
        <v>27.3</v>
      </c>
      <c r="L35" s="164">
        <f t="shared" si="3"/>
        <v>3</v>
      </c>
      <c r="M35" s="274">
        <f t="shared" si="4"/>
        <v>0</v>
      </c>
      <c r="N35" s="169">
        <f t="shared" si="5"/>
        <v>0</v>
      </c>
      <c r="O35" s="274">
        <f t="shared" si="6"/>
        <v>3</v>
      </c>
      <c r="P35" s="170">
        <f t="shared" si="7"/>
        <v>100</v>
      </c>
    </row>
    <row r="36" spans="1:16" ht="15" customHeight="1" x14ac:dyDescent="0.25">
      <c r="A36" s="388">
        <v>7</v>
      </c>
      <c r="B36" s="373">
        <v>30160</v>
      </c>
      <c r="C36" s="414" t="s">
        <v>197</v>
      </c>
      <c r="D36" s="375"/>
      <c r="E36" s="375"/>
      <c r="F36" s="375"/>
      <c r="G36" s="375"/>
      <c r="H36" s="375"/>
      <c r="I36" s="375"/>
      <c r="J36" s="389"/>
      <c r="L36" s="260"/>
      <c r="M36" s="261"/>
      <c r="N36" s="262"/>
      <c r="O36" s="261"/>
      <c r="P36" s="263"/>
    </row>
    <row r="37" spans="1:16" ht="15" customHeight="1" x14ac:dyDescent="0.25">
      <c r="A37" s="388">
        <v>8</v>
      </c>
      <c r="B37" s="373">
        <v>30310</v>
      </c>
      <c r="C37" s="374" t="s">
        <v>27</v>
      </c>
      <c r="D37" s="375"/>
      <c r="E37" s="375"/>
      <c r="F37" s="375"/>
      <c r="G37" s="375"/>
      <c r="H37" s="375"/>
      <c r="I37" s="375"/>
      <c r="J37" s="389"/>
      <c r="L37" s="260"/>
      <c r="M37" s="261"/>
      <c r="N37" s="262"/>
      <c r="O37" s="261"/>
      <c r="P37" s="263"/>
    </row>
    <row r="38" spans="1:16" ht="15" customHeight="1" x14ac:dyDescent="0.25">
      <c r="A38" s="388">
        <v>9</v>
      </c>
      <c r="B38" s="373">
        <v>30440</v>
      </c>
      <c r="C38" s="393" t="s">
        <v>28</v>
      </c>
      <c r="D38" s="375">
        <v>7</v>
      </c>
      <c r="E38" s="375">
        <v>4</v>
      </c>
      <c r="F38" s="375">
        <v>3</v>
      </c>
      <c r="G38" s="375"/>
      <c r="H38" s="375"/>
      <c r="I38" s="375"/>
      <c r="J38" s="389">
        <v>32.6</v>
      </c>
      <c r="L38" s="260">
        <f t="shared" si="3"/>
        <v>7</v>
      </c>
      <c r="M38" s="261">
        <f t="shared" si="4"/>
        <v>0</v>
      </c>
      <c r="N38" s="262">
        <f t="shared" si="5"/>
        <v>0</v>
      </c>
      <c r="O38" s="261">
        <f t="shared" si="6"/>
        <v>4</v>
      </c>
      <c r="P38" s="263">
        <f t="shared" si="7"/>
        <v>57.142857142857146</v>
      </c>
    </row>
    <row r="39" spans="1:16" ht="15" customHeight="1" x14ac:dyDescent="0.25">
      <c r="A39" s="388">
        <v>10</v>
      </c>
      <c r="B39" s="373">
        <v>30500</v>
      </c>
      <c r="C39" s="415" t="s">
        <v>198</v>
      </c>
      <c r="D39" s="375"/>
      <c r="E39" s="375"/>
      <c r="F39" s="375"/>
      <c r="G39" s="375"/>
      <c r="H39" s="375"/>
      <c r="I39" s="375"/>
      <c r="J39" s="389"/>
      <c r="L39" s="260"/>
      <c r="M39" s="261"/>
      <c r="N39" s="262"/>
      <c r="O39" s="261"/>
      <c r="P39" s="263"/>
    </row>
    <row r="40" spans="1:16" ht="15" customHeight="1" x14ac:dyDescent="0.25">
      <c r="A40" s="388">
        <v>11</v>
      </c>
      <c r="B40" s="373">
        <v>30530</v>
      </c>
      <c r="C40" s="374" t="s">
        <v>161</v>
      </c>
      <c r="D40" s="375">
        <v>6</v>
      </c>
      <c r="E40" s="375">
        <v>5</v>
      </c>
      <c r="F40" s="375">
        <v>1</v>
      </c>
      <c r="G40" s="375"/>
      <c r="H40" s="375"/>
      <c r="I40" s="375"/>
      <c r="J40" s="389">
        <v>30.2</v>
      </c>
      <c r="L40" s="260">
        <f t="shared" si="3"/>
        <v>6</v>
      </c>
      <c r="M40" s="261">
        <f t="shared" si="4"/>
        <v>0</v>
      </c>
      <c r="N40" s="262">
        <f t="shared" si="5"/>
        <v>0</v>
      </c>
      <c r="O40" s="274">
        <f t="shared" si="6"/>
        <v>5</v>
      </c>
      <c r="P40" s="263">
        <f t="shared" si="7"/>
        <v>83.333333333333329</v>
      </c>
    </row>
    <row r="41" spans="1:16" ht="15" customHeight="1" x14ac:dyDescent="0.25">
      <c r="A41" s="388">
        <v>12</v>
      </c>
      <c r="B41" s="373">
        <v>30640</v>
      </c>
      <c r="C41" s="374" t="s">
        <v>32</v>
      </c>
      <c r="D41" s="375">
        <v>5</v>
      </c>
      <c r="E41" s="375"/>
      <c r="F41" s="375">
        <v>3</v>
      </c>
      <c r="G41" s="375">
        <v>2</v>
      </c>
      <c r="H41" s="375"/>
      <c r="I41" s="375"/>
      <c r="J41" s="389">
        <v>57.6</v>
      </c>
      <c r="L41" s="260">
        <f t="shared" si="3"/>
        <v>5</v>
      </c>
      <c r="M41" s="261">
        <f t="shared" si="4"/>
        <v>2</v>
      </c>
      <c r="N41" s="262">
        <f t="shared" si="5"/>
        <v>40</v>
      </c>
      <c r="O41" s="261">
        <f t="shared" si="6"/>
        <v>0</v>
      </c>
      <c r="P41" s="263">
        <f t="shared" si="7"/>
        <v>0</v>
      </c>
    </row>
    <row r="42" spans="1:16" ht="15" customHeight="1" x14ac:dyDescent="0.25">
      <c r="A42" s="388">
        <v>13</v>
      </c>
      <c r="B42" s="373">
        <v>30650</v>
      </c>
      <c r="C42" s="374" t="s">
        <v>162</v>
      </c>
      <c r="D42" s="375">
        <v>4</v>
      </c>
      <c r="E42" s="375"/>
      <c r="F42" s="375">
        <v>4</v>
      </c>
      <c r="G42" s="375"/>
      <c r="H42" s="375"/>
      <c r="I42" s="375"/>
      <c r="J42" s="389">
        <v>53.3</v>
      </c>
      <c r="L42" s="260">
        <f t="shared" si="3"/>
        <v>4</v>
      </c>
      <c r="M42" s="261">
        <f t="shared" si="4"/>
        <v>0</v>
      </c>
      <c r="N42" s="262">
        <f t="shared" si="5"/>
        <v>0</v>
      </c>
      <c r="O42" s="261">
        <f t="shared" si="6"/>
        <v>0</v>
      </c>
      <c r="P42" s="263">
        <f t="shared" si="7"/>
        <v>0</v>
      </c>
    </row>
    <row r="43" spans="1:16" ht="15" customHeight="1" x14ac:dyDescent="0.25">
      <c r="A43" s="388">
        <v>14</v>
      </c>
      <c r="B43" s="373">
        <v>30790</v>
      </c>
      <c r="C43" s="374" t="s">
        <v>34</v>
      </c>
      <c r="D43" s="375">
        <v>4</v>
      </c>
      <c r="E43" s="375">
        <v>2</v>
      </c>
      <c r="F43" s="375">
        <v>2</v>
      </c>
      <c r="G43" s="375"/>
      <c r="H43" s="375"/>
      <c r="I43" s="375"/>
      <c r="J43" s="389">
        <v>36.299999999999997</v>
      </c>
      <c r="L43" s="260">
        <f t="shared" si="3"/>
        <v>4</v>
      </c>
      <c r="M43" s="261">
        <f t="shared" si="4"/>
        <v>0</v>
      </c>
      <c r="N43" s="262">
        <f t="shared" si="5"/>
        <v>0</v>
      </c>
      <c r="O43" s="261">
        <f t="shared" si="6"/>
        <v>2</v>
      </c>
      <c r="P43" s="263">
        <f t="shared" si="7"/>
        <v>50</v>
      </c>
    </row>
    <row r="44" spans="1:16" ht="15" customHeight="1" x14ac:dyDescent="0.25">
      <c r="A44" s="388">
        <v>15</v>
      </c>
      <c r="B44" s="373">
        <v>30890</v>
      </c>
      <c r="C44" s="374" t="s">
        <v>163</v>
      </c>
      <c r="D44" s="375">
        <v>4</v>
      </c>
      <c r="E44" s="375">
        <v>2</v>
      </c>
      <c r="F44" s="375">
        <v>2</v>
      </c>
      <c r="G44" s="375"/>
      <c r="H44" s="375"/>
      <c r="I44" s="375"/>
      <c r="J44" s="389">
        <v>35.5</v>
      </c>
      <c r="L44" s="260">
        <f t="shared" si="3"/>
        <v>4</v>
      </c>
      <c r="M44" s="261">
        <f t="shared" si="4"/>
        <v>0</v>
      </c>
      <c r="N44" s="262">
        <f t="shared" si="5"/>
        <v>0</v>
      </c>
      <c r="O44" s="261">
        <f t="shared" si="6"/>
        <v>2</v>
      </c>
      <c r="P44" s="263">
        <f t="shared" si="7"/>
        <v>50</v>
      </c>
    </row>
    <row r="45" spans="1:16" ht="15" customHeight="1" x14ac:dyDescent="0.25">
      <c r="A45" s="388">
        <v>16</v>
      </c>
      <c r="B45" s="373">
        <v>30940</v>
      </c>
      <c r="C45" s="374" t="s">
        <v>36</v>
      </c>
      <c r="D45" s="375">
        <v>6</v>
      </c>
      <c r="E45" s="375">
        <v>2</v>
      </c>
      <c r="F45" s="375">
        <v>4</v>
      </c>
      <c r="G45" s="375"/>
      <c r="H45" s="375"/>
      <c r="I45" s="375"/>
      <c r="J45" s="389">
        <v>40.200000000000003</v>
      </c>
      <c r="L45" s="260">
        <f t="shared" si="3"/>
        <v>6</v>
      </c>
      <c r="M45" s="261">
        <f t="shared" si="4"/>
        <v>0</v>
      </c>
      <c r="N45" s="262">
        <f t="shared" si="5"/>
        <v>0</v>
      </c>
      <c r="O45" s="261">
        <f t="shared" si="6"/>
        <v>2</v>
      </c>
      <c r="P45" s="263">
        <f t="shared" si="7"/>
        <v>33.333333333333336</v>
      </c>
    </row>
    <row r="46" spans="1:16" ht="15" customHeight="1" thickBot="1" x14ac:dyDescent="0.3">
      <c r="A46" s="388">
        <v>17</v>
      </c>
      <c r="B46" s="394">
        <v>31480</v>
      </c>
      <c r="C46" s="395" t="s">
        <v>38</v>
      </c>
      <c r="D46" s="396">
        <v>12</v>
      </c>
      <c r="E46" s="396">
        <v>2</v>
      </c>
      <c r="F46" s="396">
        <v>9</v>
      </c>
      <c r="G46" s="396">
        <v>1</v>
      </c>
      <c r="H46" s="396"/>
      <c r="I46" s="396"/>
      <c r="J46" s="397">
        <v>47.5</v>
      </c>
      <c r="L46" s="264">
        <f t="shared" si="3"/>
        <v>12</v>
      </c>
      <c r="M46" s="265">
        <f t="shared" si="4"/>
        <v>1</v>
      </c>
      <c r="N46" s="266">
        <f t="shared" si="5"/>
        <v>8.3333333333333339</v>
      </c>
      <c r="O46" s="265">
        <f t="shared" si="6"/>
        <v>2</v>
      </c>
      <c r="P46" s="267">
        <f t="shared" si="7"/>
        <v>16.666666666666668</v>
      </c>
    </row>
    <row r="47" spans="1:16" ht="15" customHeight="1" thickBot="1" x14ac:dyDescent="0.3">
      <c r="A47" s="391"/>
      <c r="B47" s="382"/>
      <c r="C47" s="383" t="s">
        <v>104</v>
      </c>
      <c r="D47" s="384">
        <f t="shared" ref="D47:I47" si="10">SUM(D48:D66)</f>
        <v>158</v>
      </c>
      <c r="E47" s="384">
        <f t="shared" si="10"/>
        <v>30</v>
      </c>
      <c r="F47" s="384">
        <f t="shared" si="10"/>
        <v>95</v>
      </c>
      <c r="G47" s="384">
        <f t="shared" si="10"/>
        <v>24</v>
      </c>
      <c r="H47" s="384">
        <f t="shared" si="10"/>
        <v>9</v>
      </c>
      <c r="I47" s="384">
        <f t="shared" si="10"/>
        <v>0</v>
      </c>
      <c r="J47" s="385">
        <f>AVERAGE(J48:J66)</f>
        <v>46.39374999999999</v>
      </c>
      <c r="L47" s="335">
        <f t="shared" si="3"/>
        <v>158</v>
      </c>
      <c r="M47" s="336">
        <f t="shared" si="4"/>
        <v>33</v>
      </c>
      <c r="N47" s="340">
        <f t="shared" si="5"/>
        <v>20.88607594936709</v>
      </c>
      <c r="O47" s="336">
        <f t="shared" si="6"/>
        <v>30</v>
      </c>
      <c r="P47" s="338">
        <f t="shared" si="7"/>
        <v>18.9873417721519</v>
      </c>
    </row>
    <row r="48" spans="1:16" ht="15" customHeight="1" x14ac:dyDescent="0.25">
      <c r="A48" s="386">
        <v>1</v>
      </c>
      <c r="B48" s="377">
        <v>40010</v>
      </c>
      <c r="C48" s="378" t="s">
        <v>164</v>
      </c>
      <c r="D48" s="379">
        <v>35</v>
      </c>
      <c r="E48" s="379">
        <v>5</v>
      </c>
      <c r="F48" s="379">
        <v>18</v>
      </c>
      <c r="G48" s="379">
        <v>8</v>
      </c>
      <c r="H48" s="379">
        <v>4</v>
      </c>
      <c r="I48" s="379"/>
      <c r="J48" s="387">
        <v>60.5</v>
      </c>
      <c r="L48" s="256">
        <f t="shared" si="3"/>
        <v>35</v>
      </c>
      <c r="M48" s="257">
        <f t="shared" si="4"/>
        <v>12</v>
      </c>
      <c r="N48" s="258">
        <f t="shared" si="5"/>
        <v>34.285714285714285</v>
      </c>
      <c r="O48" s="257">
        <f t="shared" si="6"/>
        <v>5</v>
      </c>
      <c r="P48" s="259">
        <f t="shared" si="7"/>
        <v>14.285714285714286</v>
      </c>
    </row>
    <row r="49" spans="1:16" ht="15" customHeight="1" x14ac:dyDescent="0.25">
      <c r="A49" s="386">
        <v>2</v>
      </c>
      <c r="B49" s="373">
        <v>40030</v>
      </c>
      <c r="C49" s="374" t="s">
        <v>41</v>
      </c>
      <c r="D49" s="375">
        <v>6</v>
      </c>
      <c r="E49" s="375"/>
      <c r="F49" s="375">
        <v>4</v>
      </c>
      <c r="G49" s="375">
        <v>1</v>
      </c>
      <c r="H49" s="375">
        <v>1</v>
      </c>
      <c r="I49" s="375"/>
      <c r="J49" s="389">
        <v>63.8</v>
      </c>
      <c r="L49" s="260">
        <f t="shared" si="3"/>
        <v>6</v>
      </c>
      <c r="M49" s="261">
        <f t="shared" si="4"/>
        <v>2</v>
      </c>
      <c r="N49" s="262">
        <f t="shared" si="5"/>
        <v>33.333333333333336</v>
      </c>
      <c r="O49" s="261">
        <f t="shared" si="6"/>
        <v>0</v>
      </c>
      <c r="P49" s="263">
        <f t="shared" si="7"/>
        <v>0</v>
      </c>
    </row>
    <row r="50" spans="1:16" ht="15" customHeight="1" x14ac:dyDescent="0.25">
      <c r="A50" s="386">
        <v>3</v>
      </c>
      <c r="B50" s="373">
        <v>40410</v>
      </c>
      <c r="C50" s="374" t="s">
        <v>48</v>
      </c>
      <c r="D50" s="375">
        <v>19</v>
      </c>
      <c r="E50" s="375">
        <v>3</v>
      </c>
      <c r="F50" s="375">
        <v>12</v>
      </c>
      <c r="G50" s="375">
        <v>3</v>
      </c>
      <c r="H50" s="375">
        <v>1</v>
      </c>
      <c r="I50" s="375"/>
      <c r="J50" s="389">
        <v>52.2</v>
      </c>
      <c r="L50" s="260">
        <f t="shared" si="3"/>
        <v>19</v>
      </c>
      <c r="M50" s="261">
        <f t="shared" si="4"/>
        <v>4</v>
      </c>
      <c r="N50" s="262">
        <f t="shared" si="5"/>
        <v>21.05263157894737</v>
      </c>
      <c r="O50" s="261">
        <f t="shared" si="6"/>
        <v>3</v>
      </c>
      <c r="P50" s="263">
        <f t="shared" si="7"/>
        <v>15.789473684210526</v>
      </c>
    </row>
    <row r="51" spans="1:16" ht="15" customHeight="1" x14ac:dyDescent="0.25">
      <c r="A51" s="388">
        <v>4</v>
      </c>
      <c r="B51" s="373">
        <v>40011</v>
      </c>
      <c r="C51" s="374" t="s">
        <v>40</v>
      </c>
      <c r="D51" s="375">
        <v>34</v>
      </c>
      <c r="E51" s="375"/>
      <c r="F51" s="375">
        <v>24</v>
      </c>
      <c r="G51" s="375">
        <v>7</v>
      </c>
      <c r="H51" s="375">
        <v>3</v>
      </c>
      <c r="I51" s="375"/>
      <c r="J51" s="389">
        <v>62</v>
      </c>
      <c r="L51" s="260">
        <f t="shared" si="3"/>
        <v>34</v>
      </c>
      <c r="M51" s="261">
        <f t="shared" si="4"/>
        <v>10</v>
      </c>
      <c r="N51" s="262">
        <f t="shared" si="5"/>
        <v>29.411764705882351</v>
      </c>
      <c r="O51" s="261">
        <f t="shared" si="6"/>
        <v>0</v>
      </c>
      <c r="P51" s="263">
        <f t="shared" si="7"/>
        <v>0</v>
      </c>
    </row>
    <row r="52" spans="1:16" ht="15" customHeight="1" x14ac:dyDescent="0.25">
      <c r="A52" s="388">
        <v>5</v>
      </c>
      <c r="B52" s="373">
        <v>40080</v>
      </c>
      <c r="C52" s="374" t="s">
        <v>96</v>
      </c>
      <c r="D52" s="375">
        <v>8</v>
      </c>
      <c r="E52" s="375">
        <v>3</v>
      </c>
      <c r="F52" s="375">
        <v>4</v>
      </c>
      <c r="G52" s="375">
        <v>1</v>
      </c>
      <c r="H52" s="375"/>
      <c r="I52" s="375"/>
      <c r="J52" s="389">
        <v>41</v>
      </c>
      <c r="L52" s="260">
        <f t="shared" si="3"/>
        <v>8</v>
      </c>
      <c r="M52" s="261">
        <f t="shared" si="4"/>
        <v>1</v>
      </c>
      <c r="N52" s="262">
        <f t="shared" si="5"/>
        <v>12.5</v>
      </c>
      <c r="O52" s="261">
        <f t="shared" si="6"/>
        <v>3</v>
      </c>
      <c r="P52" s="263">
        <f t="shared" si="7"/>
        <v>37.5</v>
      </c>
    </row>
    <row r="53" spans="1:16" ht="15" customHeight="1" x14ac:dyDescent="0.25">
      <c r="A53" s="388">
        <v>6</v>
      </c>
      <c r="B53" s="373">
        <v>40100</v>
      </c>
      <c r="C53" s="374" t="s">
        <v>42</v>
      </c>
      <c r="D53" s="375">
        <v>3</v>
      </c>
      <c r="E53" s="375">
        <v>1</v>
      </c>
      <c r="F53" s="375">
        <v>2</v>
      </c>
      <c r="G53" s="375"/>
      <c r="H53" s="375"/>
      <c r="I53" s="375"/>
      <c r="J53" s="389">
        <v>43.3</v>
      </c>
      <c r="L53" s="260">
        <f t="shared" si="3"/>
        <v>3</v>
      </c>
      <c r="M53" s="261">
        <f t="shared" si="4"/>
        <v>0</v>
      </c>
      <c r="N53" s="262">
        <f t="shared" si="5"/>
        <v>0</v>
      </c>
      <c r="O53" s="261">
        <f t="shared" si="6"/>
        <v>1</v>
      </c>
      <c r="P53" s="263">
        <f t="shared" si="7"/>
        <v>33.333333333333336</v>
      </c>
    </row>
    <row r="54" spans="1:16" ht="15" customHeight="1" x14ac:dyDescent="0.25">
      <c r="A54" s="388">
        <v>7</v>
      </c>
      <c r="B54" s="373">
        <v>40020</v>
      </c>
      <c r="C54" s="374" t="s">
        <v>165</v>
      </c>
      <c r="D54" s="375">
        <v>9</v>
      </c>
      <c r="E54" s="375">
        <v>1</v>
      </c>
      <c r="F54" s="375">
        <v>5</v>
      </c>
      <c r="G54" s="375">
        <v>3</v>
      </c>
      <c r="H54" s="375"/>
      <c r="I54" s="375"/>
      <c r="J54" s="389">
        <v>53.2</v>
      </c>
      <c r="L54" s="260">
        <f t="shared" si="3"/>
        <v>9</v>
      </c>
      <c r="M54" s="261">
        <f t="shared" si="4"/>
        <v>3</v>
      </c>
      <c r="N54" s="262">
        <f t="shared" si="5"/>
        <v>33.333333333333336</v>
      </c>
      <c r="O54" s="261">
        <f t="shared" si="6"/>
        <v>1</v>
      </c>
      <c r="P54" s="263">
        <f t="shared" si="7"/>
        <v>11.111111111111111</v>
      </c>
    </row>
    <row r="55" spans="1:16" ht="15" customHeight="1" x14ac:dyDescent="0.25">
      <c r="A55" s="388">
        <v>8</v>
      </c>
      <c r="B55" s="373">
        <v>40031</v>
      </c>
      <c r="C55" s="374" t="s">
        <v>166</v>
      </c>
      <c r="D55" s="375">
        <v>7</v>
      </c>
      <c r="E55" s="375">
        <v>1</v>
      </c>
      <c r="F55" s="375">
        <v>5</v>
      </c>
      <c r="G55" s="375">
        <v>1</v>
      </c>
      <c r="H55" s="375"/>
      <c r="I55" s="375"/>
      <c r="J55" s="389">
        <v>50.7</v>
      </c>
      <c r="L55" s="260">
        <f t="shared" si="3"/>
        <v>7</v>
      </c>
      <c r="M55" s="261">
        <f t="shared" si="4"/>
        <v>1</v>
      </c>
      <c r="N55" s="262">
        <f t="shared" si="5"/>
        <v>14.285714285714286</v>
      </c>
      <c r="O55" s="261">
        <f t="shared" si="6"/>
        <v>1</v>
      </c>
      <c r="P55" s="263">
        <f t="shared" si="7"/>
        <v>14.285714285714286</v>
      </c>
    </row>
    <row r="56" spans="1:16" ht="15" customHeight="1" x14ac:dyDescent="0.25">
      <c r="A56" s="388">
        <v>9</v>
      </c>
      <c r="B56" s="373">
        <v>40210</v>
      </c>
      <c r="C56" s="374" t="s">
        <v>44</v>
      </c>
      <c r="D56" s="375">
        <v>6</v>
      </c>
      <c r="E56" s="375">
        <v>2</v>
      </c>
      <c r="F56" s="375">
        <v>4</v>
      </c>
      <c r="G56" s="375"/>
      <c r="H56" s="375"/>
      <c r="I56" s="375"/>
      <c r="J56" s="389">
        <v>40</v>
      </c>
      <c r="L56" s="260">
        <f t="shared" si="3"/>
        <v>6</v>
      </c>
      <c r="M56" s="261">
        <f t="shared" si="4"/>
        <v>0</v>
      </c>
      <c r="N56" s="262">
        <f t="shared" si="5"/>
        <v>0</v>
      </c>
      <c r="O56" s="274">
        <f t="shared" si="6"/>
        <v>2</v>
      </c>
      <c r="P56" s="263">
        <f t="shared" si="7"/>
        <v>33.333333333333336</v>
      </c>
    </row>
    <row r="57" spans="1:16" ht="15" customHeight="1" x14ac:dyDescent="0.25">
      <c r="A57" s="388">
        <v>10</v>
      </c>
      <c r="B57" s="373">
        <v>40300</v>
      </c>
      <c r="C57" s="374" t="s">
        <v>45</v>
      </c>
      <c r="D57" s="375"/>
      <c r="E57" s="375"/>
      <c r="F57" s="375"/>
      <c r="G57" s="375"/>
      <c r="H57" s="375"/>
      <c r="I57" s="375"/>
      <c r="J57" s="389"/>
      <c r="L57" s="260"/>
      <c r="M57" s="261"/>
      <c r="N57" s="262"/>
      <c r="O57" s="261"/>
      <c r="P57" s="263"/>
    </row>
    <row r="58" spans="1:16" ht="15" customHeight="1" x14ac:dyDescent="0.25">
      <c r="A58" s="388">
        <v>11</v>
      </c>
      <c r="B58" s="373">
        <v>40360</v>
      </c>
      <c r="C58" s="374" t="s">
        <v>46</v>
      </c>
      <c r="D58" s="375">
        <v>2</v>
      </c>
      <c r="E58" s="375">
        <v>2</v>
      </c>
      <c r="F58" s="375"/>
      <c r="G58" s="375"/>
      <c r="H58" s="375"/>
      <c r="I58" s="375"/>
      <c r="J58" s="389">
        <v>23</v>
      </c>
      <c r="L58" s="260">
        <f t="shared" si="3"/>
        <v>2</v>
      </c>
      <c r="M58" s="261">
        <f t="shared" si="4"/>
        <v>0</v>
      </c>
      <c r="N58" s="262">
        <f t="shared" si="5"/>
        <v>0</v>
      </c>
      <c r="O58" s="261">
        <f t="shared" si="6"/>
        <v>2</v>
      </c>
      <c r="P58" s="263">
        <f t="shared" si="7"/>
        <v>100</v>
      </c>
    </row>
    <row r="59" spans="1:16" ht="15" customHeight="1" x14ac:dyDescent="0.25">
      <c r="A59" s="388">
        <v>12</v>
      </c>
      <c r="B59" s="373">
        <v>40390</v>
      </c>
      <c r="C59" s="374" t="s">
        <v>47</v>
      </c>
      <c r="D59" s="375"/>
      <c r="E59" s="375"/>
      <c r="F59" s="375"/>
      <c r="G59" s="375"/>
      <c r="H59" s="375"/>
      <c r="I59" s="375"/>
      <c r="J59" s="389"/>
      <c r="L59" s="260"/>
      <c r="M59" s="261"/>
      <c r="N59" s="262"/>
      <c r="O59" s="261"/>
      <c r="P59" s="263"/>
    </row>
    <row r="60" spans="1:16" ht="15" customHeight="1" x14ac:dyDescent="0.25">
      <c r="A60" s="388">
        <v>13</v>
      </c>
      <c r="B60" s="373">
        <v>40720</v>
      </c>
      <c r="C60" s="374" t="s">
        <v>109</v>
      </c>
      <c r="D60" s="375">
        <v>11</v>
      </c>
      <c r="E60" s="375">
        <v>6</v>
      </c>
      <c r="F60" s="375">
        <v>5</v>
      </c>
      <c r="G60" s="375"/>
      <c r="H60" s="375"/>
      <c r="I60" s="375"/>
      <c r="J60" s="389">
        <v>37.6</v>
      </c>
      <c r="L60" s="260">
        <f t="shared" si="3"/>
        <v>11</v>
      </c>
      <c r="M60" s="261">
        <f t="shared" si="4"/>
        <v>0</v>
      </c>
      <c r="N60" s="262">
        <f t="shared" si="5"/>
        <v>0</v>
      </c>
      <c r="O60" s="261">
        <f t="shared" si="6"/>
        <v>6</v>
      </c>
      <c r="P60" s="263">
        <f t="shared" si="7"/>
        <v>54.545454545454547</v>
      </c>
    </row>
    <row r="61" spans="1:16" ht="15" customHeight="1" x14ac:dyDescent="0.25">
      <c r="A61" s="388">
        <v>14</v>
      </c>
      <c r="B61" s="373">
        <v>40730</v>
      </c>
      <c r="C61" s="374" t="s">
        <v>49</v>
      </c>
      <c r="D61" s="375"/>
      <c r="E61" s="375"/>
      <c r="F61" s="375"/>
      <c r="G61" s="375"/>
      <c r="H61" s="375"/>
      <c r="I61" s="375"/>
      <c r="J61" s="389"/>
      <c r="L61" s="260"/>
      <c r="M61" s="261"/>
      <c r="N61" s="262"/>
      <c r="O61" s="261"/>
      <c r="P61" s="263"/>
    </row>
    <row r="62" spans="1:16" ht="15" customHeight="1" x14ac:dyDescent="0.25">
      <c r="A62" s="388">
        <v>15</v>
      </c>
      <c r="B62" s="373">
        <v>40820</v>
      </c>
      <c r="C62" s="374" t="s">
        <v>167</v>
      </c>
      <c r="D62" s="375">
        <v>4</v>
      </c>
      <c r="E62" s="375">
        <v>2</v>
      </c>
      <c r="F62" s="375">
        <v>2</v>
      </c>
      <c r="G62" s="375"/>
      <c r="H62" s="375"/>
      <c r="I62" s="375"/>
      <c r="J62" s="389">
        <v>35</v>
      </c>
      <c r="L62" s="260">
        <f t="shared" si="3"/>
        <v>4</v>
      </c>
      <c r="M62" s="261">
        <f t="shared" si="4"/>
        <v>0</v>
      </c>
      <c r="N62" s="262">
        <f t="shared" si="5"/>
        <v>0</v>
      </c>
      <c r="O62" s="261">
        <f t="shared" si="6"/>
        <v>2</v>
      </c>
      <c r="P62" s="263">
        <f t="shared" si="7"/>
        <v>50</v>
      </c>
    </row>
    <row r="63" spans="1:16" ht="15" customHeight="1" x14ac:dyDescent="0.25">
      <c r="A63" s="388">
        <v>16</v>
      </c>
      <c r="B63" s="373">
        <v>40840</v>
      </c>
      <c r="C63" s="374" t="s">
        <v>51</v>
      </c>
      <c r="D63" s="375">
        <v>3</v>
      </c>
      <c r="E63" s="375">
        <v>2</v>
      </c>
      <c r="F63" s="375">
        <v>1</v>
      </c>
      <c r="G63" s="375"/>
      <c r="H63" s="375"/>
      <c r="I63" s="375"/>
      <c r="J63" s="389">
        <v>34</v>
      </c>
      <c r="L63" s="260">
        <f t="shared" si="3"/>
        <v>3</v>
      </c>
      <c r="M63" s="261">
        <f t="shared" si="4"/>
        <v>0</v>
      </c>
      <c r="N63" s="262">
        <f t="shared" si="5"/>
        <v>0</v>
      </c>
      <c r="O63" s="261">
        <f t="shared" si="6"/>
        <v>2</v>
      </c>
      <c r="P63" s="263">
        <f t="shared" si="7"/>
        <v>66.666666666666671</v>
      </c>
    </row>
    <row r="64" spans="1:16" ht="15" customHeight="1" x14ac:dyDescent="0.25">
      <c r="A64" s="388">
        <v>17</v>
      </c>
      <c r="B64" s="373">
        <v>40950</v>
      </c>
      <c r="C64" s="374" t="s">
        <v>52</v>
      </c>
      <c r="D64" s="375">
        <v>3</v>
      </c>
      <c r="E64" s="375">
        <v>1</v>
      </c>
      <c r="F64" s="375">
        <v>2</v>
      </c>
      <c r="G64" s="375"/>
      <c r="H64" s="375"/>
      <c r="I64" s="375"/>
      <c r="J64" s="389">
        <v>38.9</v>
      </c>
      <c r="L64" s="260">
        <f t="shared" si="3"/>
        <v>3</v>
      </c>
      <c r="M64" s="261">
        <f t="shared" si="4"/>
        <v>0</v>
      </c>
      <c r="N64" s="262">
        <f t="shared" si="5"/>
        <v>0</v>
      </c>
      <c r="O64" s="110">
        <f t="shared" si="6"/>
        <v>1</v>
      </c>
      <c r="P64" s="263">
        <f t="shared" si="7"/>
        <v>33.333333333333336</v>
      </c>
    </row>
    <row r="65" spans="1:16" ht="15" customHeight="1" x14ac:dyDescent="0.25">
      <c r="A65" s="388">
        <v>18</v>
      </c>
      <c r="B65" s="373">
        <v>40990</v>
      </c>
      <c r="C65" s="374" t="s">
        <v>53</v>
      </c>
      <c r="D65" s="375">
        <v>4</v>
      </c>
      <c r="E65" s="375"/>
      <c r="F65" s="375">
        <v>4</v>
      </c>
      <c r="G65" s="375"/>
      <c r="H65" s="375"/>
      <c r="I65" s="375"/>
      <c r="J65" s="389">
        <v>54.8</v>
      </c>
      <c r="L65" s="260">
        <f t="shared" si="3"/>
        <v>4</v>
      </c>
      <c r="M65" s="261">
        <f t="shared" si="4"/>
        <v>0</v>
      </c>
      <c r="N65" s="262">
        <f t="shared" si="5"/>
        <v>0</v>
      </c>
      <c r="O65" s="261">
        <f t="shared" si="6"/>
        <v>0</v>
      </c>
      <c r="P65" s="263">
        <f t="shared" si="7"/>
        <v>0</v>
      </c>
    </row>
    <row r="66" spans="1:16" ht="15" customHeight="1" thickBot="1" x14ac:dyDescent="0.3">
      <c r="A66" s="388">
        <v>19</v>
      </c>
      <c r="B66" s="373">
        <v>40133</v>
      </c>
      <c r="C66" s="374" t="s">
        <v>168</v>
      </c>
      <c r="D66" s="375">
        <v>4</v>
      </c>
      <c r="E66" s="375">
        <v>1</v>
      </c>
      <c r="F66" s="375">
        <v>3</v>
      </c>
      <c r="G66" s="375"/>
      <c r="H66" s="375"/>
      <c r="I66" s="375"/>
      <c r="J66" s="389">
        <v>52.3</v>
      </c>
      <c r="L66" s="264">
        <f t="shared" si="3"/>
        <v>4</v>
      </c>
      <c r="M66" s="265">
        <f t="shared" si="4"/>
        <v>0</v>
      </c>
      <c r="N66" s="266">
        <f t="shared" si="5"/>
        <v>0</v>
      </c>
      <c r="O66" s="265">
        <f t="shared" si="6"/>
        <v>1</v>
      </c>
      <c r="P66" s="267">
        <f t="shared" si="7"/>
        <v>25</v>
      </c>
    </row>
    <row r="67" spans="1:16" ht="15" customHeight="1" thickBot="1" x14ac:dyDescent="0.3">
      <c r="A67" s="391"/>
      <c r="B67" s="382"/>
      <c r="C67" s="383" t="s">
        <v>105</v>
      </c>
      <c r="D67" s="384">
        <f t="shared" ref="D67:I67" si="11">SUM(D68:D81)</f>
        <v>99</v>
      </c>
      <c r="E67" s="384">
        <f t="shared" si="11"/>
        <v>17</v>
      </c>
      <c r="F67" s="384">
        <f t="shared" si="11"/>
        <v>60</v>
      </c>
      <c r="G67" s="384">
        <f t="shared" si="11"/>
        <v>11</v>
      </c>
      <c r="H67" s="384">
        <f t="shared" si="11"/>
        <v>11</v>
      </c>
      <c r="I67" s="384">
        <f t="shared" si="11"/>
        <v>0</v>
      </c>
      <c r="J67" s="385">
        <f>AVERAGE(J68:J81)</f>
        <v>51.530769230769231</v>
      </c>
      <c r="L67" s="335">
        <f t="shared" si="3"/>
        <v>99</v>
      </c>
      <c r="M67" s="336">
        <f t="shared" si="4"/>
        <v>22</v>
      </c>
      <c r="N67" s="340">
        <f t="shared" si="5"/>
        <v>22.222222222222221</v>
      </c>
      <c r="O67" s="336">
        <f t="shared" si="6"/>
        <v>17</v>
      </c>
      <c r="P67" s="338">
        <f t="shared" si="7"/>
        <v>17.171717171717173</v>
      </c>
    </row>
    <row r="68" spans="1:16" ht="15" customHeight="1" x14ac:dyDescent="0.25">
      <c r="A68" s="398">
        <v>1</v>
      </c>
      <c r="B68" s="373">
        <v>50040</v>
      </c>
      <c r="C68" s="374" t="s">
        <v>54</v>
      </c>
      <c r="D68" s="375">
        <v>6</v>
      </c>
      <c r="E68" s="375"/>
      <c r="F68" s="375">
        <v>4</v>
      </c>
      <c r="G68" s="375">
        <v>2</v>
      </c>
      <c r="H68" s="375"/>
      <c r="I68" s="375"/>
      <c r="J68" s="389">
        <v>56</v>
      </c>
      <c r="L68" s="256">
        <f t="shared" si="3"/>
        <v>6</v>
      </c>
      <c r="M68" s="257">
        <f t="shared" si="4"/>
        <v>2</v>
      </c>
      <c r="N68" s="258">
        <f t="shared" si="5"/>
        <v>33.333333333333336</v>
      </c>
      <c r="O68" s="257">
        <f t="shared" si="6"/>
        <v>0</v>
      </c>
      <c r="P68" s="259">
        <f t="shared" si="7"/>
        <v>0</v>
      </c>
    </row>
    <row r="69" spans="1:16" ht="15" customHeight="1" x14ac:dyDescent="0.25">
      <c r="A69" s="388">
        <v>2</v>
      </c>
      <c r="B69" s="373">
        <v>50003</v>
      </c>
      <c r="C69" s="374" t="s">
        <v>97</v>
      </c>
      <c r="D69" s="375">
        <v>15</v>
      </c>
      <c r="E69" s="375"/>
      <c r="F69" s="375">
        <v>5</v>
      </c>
      <c r="G69" s="375">
        <v>4</v>
      </c>
      <c r="H69" s="375">
        <v>6</v>
      </c>
      <c r="I69" s="375"/>
      <c r="J69" s="389">
        <v>74.3</v>
      </c>
      <c r="L69" s="260">
        <f t="shared" si="3"/>
        <v>15</v>
      </c>
      <c r="M69" s="261">
        <f t="shared" si="4"/>
        <v>10</v>
      </c>
      <c r="N69" s="262">
        <f t="shared" si="5"/>
        <v>66.666666666666671</v>
      </c>
      <c r="O69" s="261">
        <f t="shared" si="6"/>
        <v>0</v>
      </c>
      <c r="P69" s="263">
        <f t="shared" si="7"/>
        <v>0</v>
      </c>
    </row>
    <row r="70" spans="1:16" ht="15" customHeight="1" x14ac:dyDescent="0.25">
      <c r="A70" s="388">
        <v>3</v>
      </c>
      <c r="B70" s="373">
        <v>50060</v>
      </c>
      <c r="C70" s="374" t="s">
        <v>169</v>
      </c>
      <c r="D70" s="375">
        <v>8</v>
      </c>
      <c r="E70" s="375"/>
      <c r="F70" s="375">
        <v>8</v>
      </c>
      <c r="G70" s="375"/>
      <c r="H70" s="375"/>
      <c r="I70" s="375"/>
      <c r="J70" s="389">
        <v>57.5</v>
      </c>
      <c r="L70" s="260">
        <f t="shared" si="3"/>
        <v>8</v>
      </c>
      <c r="M70" s="261">
        <f t="shared" si="4"/>
        <v>0</v>
      </c>
      <c r="N70" s="262">
        <f t="shared" si="5"/>
        <v>0</v>
      </c>
      <c r="O70" s="261">
        <f t="shared" si="6"/>
        <v>0</v>
      </c>
      <c r="P70" s="263">
        <f t="shared" si="7"/>
        <v>0</v>
      </c>
    </row>
    <row r="71" spans="1:16" ht="15" customHeight="1" x14ac:dyDescent="0.25">
      <c r="A71" s="388">
        <v>4</v>
      </c>
      <c r="B71" s="373">
        <v>50170</v>
      </c>
      <c r="C71" s="374" t="s">
        <v>170</v>
      </c>
      <c r="D71" s="375">
        <v>1</v>
      </c>
      <c r="E71" s="375"/>
      <c r="F71" s="375">
        <v>1</v>
      </c>
      <c r="G71" s="375"/>
      <c r="H71" s="375"/>
      <c r="I71" s="375"/>
      <c r="J71" s="389">
        <v>45</v>
      </c>
      <c r="L71" s="260">
        <f t="shared" si="3"/>
        <v>1</v>
      </c>
      <c r="M71" s="261">
        <f t="shared" si="4"/>
        <v>0</v>
      </c>
      <c r="N71" s="262">
        <f t="shared" si="5"/>
        <v>0</v>
      </c>
      <c r="O71" s="274">
        <f t="shared" si="6"/>
        <v>0</v>
      </c>
      <c r="P71" s="263">
        <f t="shared" si="7"/>
        <v>0</v>
      </c>
    </row>
    <row r="72" spans="1:16" ht="15" customHeight="1" x14ac:dyDescent="0.25">
      <c r="A72" s="388">
        <v>5</v>
      </c>
      <c r="B72" s="373">
        <v>50230</v>
      </c>
      <c r="C72" s="374" t="s">
        <v>58</v>
      </c>
      <c r="D72" s="375">
        <v>8</v>
      </c>
      <c r="E72" s="375"/>
      <c r="F72" s="375">
        <v>5</v>
      </c>
      <c r="G72" s="375">
        <v>3</v>
      </c>
      <c r="H72" s="375"/>
      <c r="I72" s="375"/>
      <c r="J72" s="389">
        <v>62</v>
      </c>
      <c r="L72" s="260">
        <f t="shared" ref="L72:L122" si="12">D72</f>
        <v>8</v>
      </c>
      <c r="M72" s="261">
        <f t="shared" ref="M72:M122" si="13">I72+H72+G72</f>
        <v>3</v>
      </c>
      <c r="N72" s="262">
        <f t="shared" ref="N72:N122" si="14">M72*100/L72</f>
        <v>37.5</v>
      </c>
      <c r="O72" s="261">
        <f t="shared" ref="O72:O122" si="15">E72</f>
        <v>0</v>
      </c>
      <c r="P72" s="263">
        <f t="shared" ref="P72:P122" si="16">O72*100/L72</f>
        <v>0</v>
      </c>
    </row>
    <row r="73" spans="1:16" ht="15" customHeight="1" x14ac:dyDescent="0.25">
      <c r="A73" s="388">
        <v>6</v>
      </c>
      <c r="B73" s="373">
        <v>50340</v>
      </c>
      <c r="C73" s="374" t="s">
        <v>59</v>
      </c>
      <c r="D73" s="375"/>
      <c r="E73" s="375"/>
      <c r="F73" s="375"/>
      <c r="G73" s="375"/>
      <c r="H73" s="375"/>
      <c r="I73" s="375"/>
      <c r="J73" s="389"/>
      <c r="L73" s="260"/>
      <c r="M73" s="261"/>
      <c r="N73" s="262"/>
      <c r="O73" s="261"/>
      <c r="P73" s="263"/>
    </row>
    <row r="74" spans="1:16" ht="15" customHeight="1" x14ac:dyDescent="0.25">
      <c r="A74" s="388">
        <v>7</v>
      </c>
      <c r="B74" s="373">
        <v>50420</v>
      </c>
      <c r="C74" s="374" t="s">
        <v>171</v>
      </c>
      <c r="D74" s="375">
        <v>5</v>
      </c>
      <c r="E74" s="375">
        <v>2</v>
      </c>
      <c r="F74" s="375">
        <v>3</v>
      </c>
      <c r="G74" s="375"/>
      <c r="H74" s="375"/>
      <c r="I74" s="375"/>
      <c r="J74" s="389">
        <v>40</v>
      </c>
      <c r="L74" s="260">
        <f t="shared" si="12"/>
        <v>5</v>
      </c>
      <c r="M74" s="261">
        <f t="shared" si="13"/>
        <v>0</v>
      </c>
      <c r="N74" s="262">
        <f t="shared" si="14"/>
        <v>0</v>
      </c>
      <c r="O74" s="261">
        <f t="shared" si="15"/>
        <v>2</v>
      </c>
      <c r="P74" s="263">
        <f t="shared" si="16"/>
        <v>40</v>
      </c>
    </row>
    <row r="75" spans="1:16" ht="15" customHeight="1" x14ac:dyDescent="0.25">
      <c r="A75" s="388">
        <v>8</v>
      </c>
      <c r="B75" s="373">
        <v>50450</v>
      </c>
      <c r="C75" s="374" t="s">
        <v>172</v>
      </c>
      <c r="D75" s="375">
        <v>11</v>
      </c>
      <c r="E75" s="375">
        <v>3</v>
      </c>
      <c r="F75" s="375">
        <v>8</v>
      </c>
      <c r="G75" s="375"/>
      <c r="H75" s="375"/>
      <c r="I75" s="375"/>
      <c r="J75" s="389">
        <v>41.2</v>
      </c>
      <c r="L75" s="260">
        <f t="shared" si="12"/>
        <v>11</v>
      </c>
      <c r="M75" s="261">
        <f t="shared" si="13"/>
        <v>0</v>
      </c>
      <c r="N75" s="262">
        <f t="shared" si="14"/>
        <v>0</v>
      </c>
      <c r="O75" s="261">
        <f t="shared" si="15"/>
        <v>3</v>
      </c>
      <c r="P75" s="263">
        <f t="shared" si="16"/>
        <v>27.272727272727273</v>
      </c>
    </row>
    <row r="76" spans="1:16" ht="15" customHeight="1" x14ac:dyDescent="0.25">
      <c r="A76" s="388">
        <v>9</v>
      </c>
      <c r="B76" s="373">
        <v>50620</v>
      </c>
      <c r="C76" s="374" t="s">
        <v>62</v>
      </c>
      <c r="D76" s="375">
        <v>7</v>
      </c>
      <c r="E76" s="375">
        <v>2</v>
      </c>
      <c r="F76" s="375">
        <v>3</v>
      </c>
      <c r="G76" s="375"/>
      <c r="H76" s="375">
        <v>2</v>
      </c>
      <c r="I76" s="375"/>
      <c r="J76" s="389">
        <v>52</v>
      </c>
      <c r="L76" s="260">
        <f t="shared" si="12"/>
        <v>7</v>
      </c>
      <c r="M76" s="261">
        <f t="shared" si="13"/>
        <v>2</v>
      </c>
      <c r="N76" s="262">
        <f t="shared" si="14"/>
        <v>28.571428571428573</v>
      </c>
      <c r="O76" s="261">
        <f t="shared" si="15"/>
        <v>2</v>
      </c>
      <c r="P76" s="263">
        <f t="shared" si="16"/>
        <v>28.571428571428573</v>
      </c>
    </row>
    <row r="77" spans="1:16" ht="15" customHeight="1" x14ac:dyDescent="0.25">
      <c r="A77" s="388">
        <v>10</v>
      </c>
      <c r="B77" s="373">
        <v>50760</v>
      </c>
      <c r="C77" s="374" t="s">
        <v>173</v>
      </c>
      <c r="D77" s="375">
        <v>6</v>
      </c>
      <c r="E77" s="375">
        <v>2</v>
      </c>
      <c r="F77" s="375">
        <v>3</v>
      </c>
      <c r="G77" s="375"/>
      <c r="H77" s="375">
        <v>1</v>
      </c>
      <c r="I77" s="375"/>
      <c r="J77" s="389">
        <v>50</v>
      </c>
      <c r="L77" s="260">
        <f t="shared" si="12"/>
        <v>6</v>
      </c>
      <c r="M77" s="261">
        <f t="shared" si="13"/>
        <v>1</v>
      </c>
      <c r="N77" s="262">
        <f t="shared" si="14"/>
        <v>16.666666666666668</v>
      </c>
      <c r="O77" s="261">
        <f t="shared" si="15"/>
        <v>2</v>
      </c>
      <c r="P77" s="263">
        <f t="shared" si="16"/>
        <v>33.333333333333336</v>
      </c>
    </row>
    <row r="78" spans="1:16" ht="15" customHeight="1" x14ac:dyDescent="0.25">
      <c r="A78" s="388">
        <v>11</v>
      </c>
      <c r="B78" s="373">
        <v>50780</v>
      </c>
      <c r="C78" s="374" t="s">
        <v>174</v>
      </c>
      <c r="D78" s="375">
        <v>5</v>
      </c>
      <c r="E78" s="375">
        <v>2</v>
      </c>
      <c r="F78" s="375">
        <v>3</v>
      </c>
      <c r="G78" s="375"/>
      <c r="H78" s="375"/>
      <c r="I78" s="375"/>
      <c r="J78" s="389">
        <v>35</v>
      </c>
      <c r="L78" s="260">
        <f t="shared" si="12"/>
        <v>5</v>
      </c>
      <c r="M78" s="261">
        <f t="shared" si="13"/>
        <v>0</v>
      </c>
      <c r="N78" s="262">
        <f t="shared" si="14"/>
        <v>0</v>
      </c>
      <c r="O78" s="274">
        <f t="shared" si="15"/>
        <v>2</v>
      </c>
      <c r="P78" s="263">
        <f t="shared" si="16"/>
        <v>40</v>
      </c>
    </row>
    <row r="79" spans="1:16" ht="15" customHeight="1" x14ac:dyDescent="0.25">
      <c r="A79" s="388">
        <v>12</v>
      </c>
      <c r="B79" s="373">
        <v>50930</v>
      </c>
      <c r="C79" s="374" t="s">
        <v>175</v>
      </c>
      <c r="D79" s="375">
        <v>3</v>
      </c>
      <c r="E79" s="375"/>
      <c r="F79" s="375">
        <v>3</v>
      </c>
      <c r="G79" s="375"/>
      <c r="H79" s="375"/>
      <c r="I79" s="375"/>
      <c r="J79" s="389">
        <v>47.3</v>
      </c>
      <c r="L79" s="260">
        <f t="shared" si="12"/>
        <v>3</v>
      </c>
      <c r="M79" s="261">
        <f t="shared" si="13"/>
        <v>0</v>
      </c>
      <c r="N79" s="262">
        <f t="shared" si="14"/>
        <v>0</v>
      </c>
      <c r="O79" s="274">
        <f t="shared" si="15"/>
        <v>0</v>
      </c>
      <c r="P79" s="263">
        <f t="shared" si="16"/>
        <v>0</v>
      </c>
    </row>
    <row r="80" spans="1:16" ht="15" customHeight="1" x14ac:dyDescent="0.25">
      <c r="A80" s="388">
        <v>13</v>
      </c>
      <c r="B80" s="399">
        <v>51370</v>
      </c>
      <c r="C80" s="400" t="s">
        <v>66</v>
      </c>
      <c r="D80" s="375">
        <v>4</v>
      </c>
      <c r="E80" s="375">
        <v>1</v>
      </c>
      <c r="F80" s="375">
        <v>1</v>
      </c>
      <c r="G80" s="375"/>
      <c r="H80" s="375">
        <v>2</v>
      </c>
      <c r="I80" s="375"/>
      <c r="J80" s="389">
        <v>62</v>
      </c>
      <c r="L80" s="260">
        <f t="shared" si="12"/>
        <v>4</v>
      </c>
      <c r="M80" s="261">
        <f t="shared" si="13"/>
        <v>2</v>
      </c>
      <c r="N80" s="262">
        <f t="shared" si="14"/>
        <v>50</v>
      </c>
      <c r="O80" s="274">
        <f t="shared" si="15"/>
        <v>1</v>
      </c>
      <c r="P80" s="263">
        <f t="shared" si="16"/>
        <v>25</v>
      </c>
    </row>
    <row r="81" spans="1:16" ht="15" customHeight="1" thickBot="1" x14ac:dyDescent="0.3">
      <c r="A81" s="388">
        <v>14</v>
      </c>
      <c r="B81" s="394">
        <v>52580</v>
      </c>
      <c r="C81" s="395" t="s">
        <v>143</v>
      </c>
      <c r="D81" s="375">
        <v>20</v>
      </c>
      <c r="E81" s="375">
        <v>5</v>
      </c>
      <c r="F81" s="375">
        <v>13</v>
      </c>
      <c r="G81" s="375">
        <v>2</v>
      </c>
      <c r="H81" s="375"/>
      <c r="I81" s="375"/>
      <c r="J81" s="389">
        <v>47.6</v>
      </c>
      <c r="L81" s="264">
        <f t="shared" si="12"/>
        <v>20</v>
      </c>
      <c r="M81" s="265">
        <f t="shared" si="13"/>
        <v>2</v>
      </c>
      <c r="N81" s="266">
        <f t="shared" si="14"/>
        <v>10</v>
      </c>
      <c r="O81" s="276">
        <f t="shared" si="15"/>
        <v>5</v>
      </c>
      <c r="P81" s="267">
        <f t="shared" si="16"/>
        <v>25</v>
      </c>
    </row>
    <row r="82" spans="1:16" ht="15" customHeight="1" thickBot="1" x14ac:dyDescent="0.3">
      <c r="A82" s="391"/>
      <c r="B82" s="382"/>
      <c r="C82" s="383" t="s">
        <v>106</v>
      </c>
      <c r="D82" s="384">
        <f t="shared" ref="D82:I82" si="17">SUM(D83:D112)</f>
        <v>349</v>
      </c>
      <c r="E82" s="384">
        <f t="shared" si="17"/>
        <v>72</v>
      </c>
      <c r="F82" s="384">
        <f t="shared" si="17"/>
        <v>219</v>
      </c>
      <c r="G82" s="384">
        <f t="shared" si="17"/>
        <v>40</v>
      </c>
      <c r="H82" s="384">
        <f t="shared" si="17"/>
        <v>18</v>
      </c>
      <c r="I82" s="384">
        <f t="shared" si="17"/>
        <v>0</v>
      </c>
      <c r="J82" s="385">
        <f>AVERAGE(J83:J112)</f>
        <v>50.191698184168779</v>
      </c>
      <c r="L82" s="335">
        <f t="shared" si="12"/>
        <v>349</v>
      </c>
      <c r="M82" s="336">
        <f t="shared" si="13"/>
        <v>58</v>
      </c>
      <c r="N82" s="340">
        <f t="shared" si="14"/>
        <v>16.618911174785101</v>
      </c>
      <c r="O82" s="336">
        <f t="shared" si="15"/>
        <v>72</v>
      </c>
      <c r="P82" s="338">
        <f t="shared" si="16"/>
        <v>20.630372492836678</v>
      </c>
    </row>
    <row r="83" spans="1:16" ht="15" customHeight="1" x14ac:dyDescent="0.25">
      <c r="A83" s="398">
        <v>1</v>
      </c>
      <c r="B83" s="373">
        <v>60010</v>
      </c>
      <c r="C83" s="374" t="s">
        <v>176</v>
      </c>
      <c r="D83" s="375">
        <v>9</v>
      </c>
      <c r="E83" s="375">
        <v>1</v>
      </c>
      <c r="F83" s="375">
        <v>8</v>
      </c>
      <c r="G83" s="375"/>
      <c r="H83" s="375"/>
      <c r="I83" s="375"/>
      <c r="J83" s="389">
        <v>45.444444444444443</v>
      </c>
      <c r="L83" s="256">
        <f t="shared" si="12"/>
        <v>9</v>
      </c>
      <c r="M83" s="257">
        <f t="shared" si="13"/>
        <v>0</v>
      </c>
      <c r="N83" s="258">
        <f t="shared" si="14"/>
        <v>0</v>
      </c>
      <c r="O83" s="257">
        <f t="shared" si="15"/>
        <v>1</v>
      </c>
      <c r="P83" s="259">
        <f t="shared" si="16"/>
        <v>11.111111111111111</v>
      </c>
    </row>
    <row r="84" spans="1:16" ht="15" customHeight="1" x14ac:dyDescent="0.25">
      <c r="A84" s="388">
        <v>2</v>
      </c>
      <c r="B84" s="373">
        <v>60020</v>
      </c>
      <c r="C84" s="374" t="s">
        <v>69</v>
      </c>
      <c r="D84" s="375">
        <v>3</v>
      </c>
      <c r="E84" s="375">
        <v>1</v>
      </c>
      <c r="F84" s="375">
        <v>2</v>
      </c>
      <c r="G84" s="375"/>
      <c r="H84" s="375"/>
      <c r="I84" s="375"/>
      <c r="J84" s="389">
        <v>35</v>
      </c>
      <c r="L84" s="260">
        <f t="shared" si="12"/>
        <v>3</v>
      </c>
      <c r="M84" s="261">
        <f t="shared" si="13"/>
        <v>0</v>
      </c>
      <c r="N84" s="262">
        <f t="shared" si="14"/>
        <v>0</v>
      </c>
      <c r="O84" s="261">
        <f t="shared" si="15"/>
        <v>1</v>
      </c>
      <c r="P84" s="263">
        <f t="shared" si="16"/>
        <v>33.333333333333336</v>
      </c>
    </row>
    <row r="85" spans="1:16" ht="15" customHeight="1" x14ac:dyDescent="0.25">
      <c r="A85" s="388">
        <v>3</v>
      </c>
      <c r="B85" s="373">
        <v>60050</v>
      </c>
      <c r="C85" s="374" t="s">
        <v>177</v>
      </c>
      <c r="D85" s="375">
        <v>11</v>
      </c>
      <c r="E85" s="375">
        <v>3</v>
      </c>
      <c r="F85" s="375">
        <v>8</v>
      </c>
      <c r="G85" s="375"/>
      <c r="H85" s="375"/>
      <c r="I85" s="375"/>
      <c r="J85" s="389">
        <v>40.18181818181818</v>
      </c>
      <c r="L85" s="260">
        <f t="shared" si="12"/>
        <v>11</v>
      </c>
      <c r="M85" s="261">
        <f t="shared" si="13"/>
        <v>0</v>
      </c>
      <c r="N85" s="262">
        <f t="shared" si="14"/>
        <v>0</v>
      </c>
      <c r="O85" s="261">
        <f t="shared" si="15"/>
        <v>3</v>
      </c>
      <c r="P85" s="263">
        <f t="shared" si="16"/>
        <v>27.272727272727273</v>
      </c>
    </row>
    <row r="86" spans="1:16" ht="15" customHeight="1" x14ac:dyDescent="0.25">
      <c r="A86" s="388">
        <v>4</v>
      </c>
      <c r="B86" s="373">
        <v>60070</v>
      </c>
      <c r="C86" s="374" t="s">
        <v>178</v>
      </c>
      <c r="D86" s="375">
        <v>11</v>
      </c>
      <c r="E86" s="375">
        <v>2</v>
      </c>
      <c r="F86" s="375">
        <v>7</v>
      </c>
      <c r="G86" s="375">
        <v>2</v>
      </c>
      <c r="H86" s="375"/>
      <c r="I86" s="375"/>
      <c r="J86" s="389">
        <v>49.272727272727273</v>
      </c>
      <c r="L86" s="260">
        <f t="shared" si="12"/>
        <v>11</v>
      </c>
      <c r="M86" s="261">
        <f t="shared" si="13"/>
        <v>2</v>
      </c>
      <c r="N86" s="262">
        <f t="shared" si="14"/>
        <v>18.181818181818183</v>
      </c>
      <c r="O86" s="261">
        <f t="shared" si="15"/>
        <v>2</v>
      </c>
      <c r="P86" s="263">
        <f t="shared" si="16"/>
        <v>18.181818181818183</v>
      </c>
    </row>
    <row r="87" spans="1:16" ht="15" customHeight="1" x14ac:dyDescent="0.25">
      <c r="A87" s="388">
        <v>5</v>
      </c>
      <c r="B87" s="373">
        <v>60180</v>
      </c>
      <c r="C87" s="374" t="s">
        <v>179</v>
      </c>
      <c r="D87" s="375">
        <v>7</v>
      </c>
      <c r="E87" s="375"/>
      <c r="F87" s="375">
        <v>4</v>
      </c>
      <c r="G87" s="375">
        <v>1</v>
      </c>
      <c r="H87" s="375">
        <v>2</v>
      </c>
      <c r="I87" s="375"/>
      <c r="J87" s="389">
        <v>66.714285714285708</v>
      </c>
      <c r="L87" s="260">
        <f t="shared" si="12"/>
        <v>7</v>
      </c>
      <c r="M87" s="261">
        <f t="shared" si="13"/>
        <v>3</v>
      </c>
      <c r="N87" s="262">
        <f t="shared" si="14"/>
        <v>42.857142857142854</v>
      </c>
      <c r="O87" s="261">
        <f t="shared" si="15"/>
        <v>0</v>
      </c>
      <c r="P87" s="263">
        <f t="shared" si="16"/>
        <v>0</v>
      </c>
    </row>
    <row r="88" spans="1:16" ht="15" customHeight="1" x14ac:dyDescent="0.25">
      <c r="A88" s="388">
        <v>6</v>
      </c>
      <c r="B88" s="373">
        <v>60240</v>
      </c>
      <c r="C88" s="374" t="s">
        <v>180</v>
      </c>
      <c r="D88" s="375">
        <v>18</v>
      </c>
      <c r="E88" s="375">
        <v>3</v>
      </c>
      <c r="F88" s="375">
        <v>11</v>
      </c>
      <c r="G88" s="375">
        <v>3</v>
      </c>
      <c r="H88" s="375">
        <v>1</v>
      </c>
      <c r="I88" s="375"/>
      <c r="J88" s="389">
        <v>51.722222222222221</v>
      </c>
      <c r="L88" s="260">
        <f t="shared" si="12"/>
        <v>18</v>
      </c>
      <c r="M88" s="261">
        <f t="shared" si="13"/>
        <v>4</v>
      </c>
      <c r="N88" s="262">
        <f t="shared" si="14"/>
        <v>22.222222222222221</v>
      </c>
      <c r="O88" s="110">
        <f t="shared" si="15"/>
        <v>3</v>
      </c>
      <c r="P88" s="263">
        <f t="shared" si="16"/>
        <v>16.666666666666668</v>
      </c>
    </row>
    <row r="89" spans="1:16" ht="15" customHeight="1" x14ac:dyDescent="0.25">
      <c r="A89" s="388">
        <v>7</v>
      </c>
      <c r="B89" s="373">
        <v>60560</v>
      </c>
      <c r="C89" s="374" t="s">
        <v>74</v>
      </c>
      <c r="D89" s="375">
        <v>4</v>
      </c>
      <c r="E89" s="375">
        <v>1</v>
      </c>
      <c r="F89" s="375">
        <v>3</v>
      </c>
      <c r="G89" s="375"/>
      <c r="H89" s="375"/>
      <c r="I89" s="375"/>
      <c r="J89" s="389">
        <v>44.25</v>
      </c>
      <c r="L89" s="260">
        <f t="shared" si="12"/>
        <v>4</v>
      </c>
      <c r="M89" s="261">
        <f t="shared" si="13"/>
        <v>0</v>
      </c>
      <c r="N89" s="262">
        <f t="shared" si="14"/>
        <v>0</v>
      </c>
      <c r="O89" s="261">
        <f t="shared" si="15"/>
        <v>1</v>
      </c>
      <c r="P89" s="263">
        <f t="shared" si="16"/>
        <v>25</v>
      </c>
    </row>
    <row r="90" spans="1:16" ht="15" customHeight="1" x14ac:dyDescent="0.25">
      <c r="A90" s="388">
        <v>8</v>
      </c>
      <c r="B90" s="373">
        <v>60660</v>
      </c>
      <c r="C90" s="374" t="s">
        <v>181</v>
      </c>
      <c r="D90" s="375">
        <v>5</v>
      </c>
      <c r="E90" s="375">
        <v>1</v>
      </c>
      <c r="F90" s="375">
        <v>3</v>
      </c>
      <c r="G90" s="375">
        <v>1</v>
      </c>
      <c r="H90" s="375"/>
      <c r="I90" s="375"/>
      <c r="J90" s="389">
        <v>46</v>
      </c>
      <c r="L90" s="260">
        <f t="shared" si="12"/>
        <v>5</v>
      </c>
      <c r="M90" s="261">
        <f t="shared" si="13"/>
        <v>1</v>
      </c>
      <c r="N90" s="262">
        <f t="shared" si="14"/>
        <v>20</v>
      </c>
      <c r="O90" s="274">
        <f t="shared" si="15"/>
        <v>1</v>
      </c>
      <c r="P90" s="263">
        <f t="shared" si="16"/>
        <v>20</v>
      </c>
    </row>
    <row r="91" spans="1:16" ht="15" customHeight="1" x14ac:dyDescent="0.25">
      <c r="A91" s="388">
        <v>9</v>
      </c>
      <c r="B91" s="373">
        <v>60001</v>
      </c>
      <c r="C91" s="374" t="s">
        <v>182</v>
      </c>
      <c r="D91" s="375">
        <v>5</v>
      </c>
      <c r="E91" s="375"/>
      <c r="F91" s="375">
        <v>3</v>
      </c>
      <c r="G91" s="375">
        <v>2</v>
      </c>
      <c r="H91" s="375"/>
      <c r="I91" s="375"/>
      <c r="J91" s="389">
        <v>62</v>
      </c>
      <c r="L91" s="260">
        <f t="shared" si="12"/>
        <v>5</v>
      </c>
      <c r="M91" s="261">
        <f t="shared" si="13"/>
        <v>2</v>
      </c>
      <c r="N91" s="262">
        <f t="shared" si="14"/>
        <v>40</v>
      </c>
      <c r="O91" s="110">
        <f t="shared" si="15"/>
        <v>0</v>
      </c>
      <c r="P91" s="263">
        <f t="shared" si="16"/>
        <v>0</v>
      </c>
    </row>
    <row r="92" spans="1:16" ht="15" customHeight="1" x14ac:dyDescent="0.25">
      <c r="A92" s="388">
        <v>10</v>
      </c>
      <c r="B92" s="373">
        <v>60850</v>
      </c>
      <c r="C92" s="374" t="s">
        <v>183</v>
      </c>
      <c r="D92" s="375">
        <v>5</v>
      </c>
      <c r="E92" s="375">
        <v>1</v>
      </c>
      <c r="F92" s="375">
        <v>3</v>
      </c>
      <c r="G92" s="375">
        <v>1</v>
      </c>
      <c r="H92" s="375"/>
      <c r="I92" s="375"/>
      <c r="J92" s="389">
        <v>46.8</v>
      </c>
      <c r="L92" s="260">
        <f t="shared" si="12"/>
        <v>5</v>
      </c>
      <c r="M92" s="261">
        <f t="shared" si="13"/>
        <v>1</v>
      </c>
      <c r="N92" s="262">
        <f t="shared" si="14"/>
        <v>20</v>
      </c>
      <c r="O92" s="261">
        <f t="shared" si="15"/>
        <v>1</v>
      </c>
      <c r="P92" s="263">
        <f t="shared" si="16"/>
        <v>20</v>
      </c>
    </row>
    <row r="93" spans="1:16" ht="15" customHeight="1" x14ac:dyDescent="0.25">
      <c r="A93" s="388">
        <v>11</v>
      </c>
      <c r="B93" s="373">
        <v>60910</v>
      </c>
      <c r="C93" s="374" t="s">
        <v>78</v>
      </c>
      <c r="D93" s="375">
        <v>2</v>
      </c>
      <c r="E93" s="375"/>
      <c r="F93" s="375">
        <v>1</v>
      </c>
      <c r="G93" s="375"/>
      <c r="H93" s="375">
        <v>1</v>
      </c>
      <c r="I93" s="375"/>
      <c r="J93" s="389">
        <v>66.5</v>
      </c>
      <c r="L93" s="260">
        <f t="shared" si="12"/>
        <v>2</v>
      </c>
      <c r="M93" s="261">
        <f t="shared" si="13"/>
        <v>1</v>
      </c>
      <c r="N93" s="262">
        <f t="shared" si="14"/>
        <v>50</v>
      </c>
      <c r="O93" s="261">
        <f t="shared" si="15"/>
        <v>0</v>
      </c>
      <c r="P93" s="263">
        <f t="shared" si="16"/>
        <v>0</v>
      </c>
    </row>
    <row r="94" spans="1:16" ht="15" customHeight="1" x14ac:dyDescent="0.25">
      <c r="A94" s="388">
        <v>12</v>
      </c>
      <c r="B94" s="373">
        <v>60980</v>
      </c>
      <c r="C94" s="374" t="s">
        <v>79</v>
      </c>
      <c r="D94" s="375">
        <v>4</v>
      </c>
      <c r="E94" s="375"/>
      <c r="F94" s="375">
        <v>3</v>
      </c>
      <c r="G94" s="375">
        <v>1</v>
      </c>
      <c r="H94" s="375"/>
      <c r="I94" s="375"/>
      <c r="J94" s="389">
        <v>55.75</v>
      </c>
      <c r="L94" s="260">
        <f t="shared" si="12"/>
        <v>4</v>
      </c>
      <c r="M94" s="261">
        <f t="shared" si="13"/>
        <v>1</v>
      </c>
      <c r="N94" s="262">
        <f t="shared" si="14"/>
        <v>25</v>
      </c>
      <c r="O94" s="261">
        <f t="shared" si="15"/>
        <v>0</v>
      </c>
      <c r="P94" s="263">
        <f t="shared" si="16"/>
        <v>0</v>
      </c>
    </row>
    <row r="95" spans="1:16" ht="15" customHeight="1" x14ac:dyDescent="0.25">
      <c r="A95" s="388">
        <v>13</v>
      </c>
      <c r="B95" s="373">
        <v>61080</v>
      </c>
      <c r="C95" s="374" t="s">
        <v>184</v>
      </c>
      <c r="D95" s="375">
        <v>10</v>
      </c>
      <c r="E95" s="375">
        <v>3</v>
      </c>
      <c r="F95" s="375">
        <v>6</v>
      </c>
      <c r="G95" s="375"/>
      <c r="H95" s="375">
        <v>1</v>
      </c>
      <c r="I95" s="375"/>
      <c r="J95" s="389">
        <v>46.3</v>
      </c>
      <c r="L95" s="260">
        <f t="shared" si="12"/>
        <v>10</v>
      </c>
      <c r="M95" s="261">
        <f t="shared" si="13"/>
        <v>1</v>
      </c>
      <c r="N95" s="262">
        <f t="shared" si="14"/>
        <v>10</v>
      </c>
      <c r="O95" s="261">
        <f t="shared" si="15"/>
        <v>3</v>
      </c>
      <c r="P95" s="263">
        <f t="shared" si="16"/>
        <v>30</v>
      </c>
    </row>
    <row r="96" spans="1:16" ht="15" customHeight="1" x14ac:dyDescent="0.25">
      <c r="A96" s="388">
        <v>14</v>
      </c>
      <c r="B96" s="373">
        <v>61150</v>
      </c>
      <c r="C96" s="374" t="s">
        <v>185</v>
      </c>
      <c r="D96" s="375">
        <v>12</v>
      </c>
      <c r="E96" s="375">
        <v>5</v>
      </c>
      <c r="F96" s="375">
        <v>6</v>
      </c>
      <c r="G96" s="375">
        <v>1</v>
      </c>
      <c r="H96" s="375"/>
      <c r="I96" s="375"/>
      <c r="J96" s="389">
        <v>42.583333333333336</v>
      </c>
      <c r="L96" s="260">
        <f t="shared" si="12"/>
        <v>12</v>
      </c>
      <c r="M96" s="261">
        <f t="shared" si="13"/>
        <v>1</v>
      </c>
      <c r="N96" s="262">
        <f t="shared" si="14"/>
        <v>8.3333333333333339</v>
      </c>
      <c r="O96" s="261">
        <f t="shared" si="15"/>
        <v>5</v>
      </c>
      <c r="P96" s="263">
        <f t="shared" si="16"/>
        <v>41.666666666666664</v>
      </c>
    </row>
    <row r="97" spans="1:16" ht="15" customHeight="1" x14ac:dyDescent="0.25">
      <c r="A97" s="388">
        <v>15</v>
      </c>
      <c r="B97" s="373">
        <v>61210</v>
      </c>
      <c r="C97" s="374" t="s">
        <v>186</v>
      </c>
      <c r="D97" s="375">
        <v>1</v>
      </c>
      <c r="E97" s="375"/>
      <c r="F97" s="375"/>
      <c r="G97" s="375">
        <v>1</v>
      </c>
      <c r="H97" s="375"/>
      <c r="I97" s="375"/>
      <c r="J97" s="389">
        <v>74</v>
      </c>
      <c r="L97" s="260">
        <f t="shared" si="12"/>
        <v>1</v>
      </c>
      <c r="M97" s="261">
        <f t="shared" si="13"/>
        <v>1</v>
      </c>
      <c r="N97" s="262">
        <f t="shared" si="14"/>
        <v>100</v>
      </c>
      <c r="O97" s="261">
        <f t="shared" si="15"/>
        <v>0</v>
      </c>
      <c r="P97" s="263">
        <f t="shared" si="16"/>
        <v>0</v>
      </c>
    </row>
    <row r="98" spans="1:16" ht="15" customHeight="1" x14ac:dyDescent="0.25">
      <c r="A98" s="388">
        <v>16</v>
      </c>
      <c r="B98" s="373">
        <v>61290</v>
      </c>
      <c r="C98" s="374" t="s">
        <v>83</v>
      </c>
      <c r="D98" s="375">
        <v>3</v>
      </c>
      <c r="E98" s="375"/>
      <c r="F98" s="375">
        <v>3</v>
      </c>
      <c r="G98" s="375"/>
      <c r="H98" s="375"/>
      <c r="I98" s="375"/>
      <c r="J98" s="389">
        <v>53</v>
      </c>
      <c r="L98" s="260">
        <f t="shared" si="12"/>
        <v>3</v>
      </c>
      <c r="M98" s="261">
        <f t="shared" si="13"/>
        <v>0</v>
      </c>
      <c r="N98" s="262">
        <f t="shared" si="14"/>
        <v>0</v>
      </c>
      <c r="O98" s="261">
        <f t="shared" si="15"/>
        <v>0</v>
      </c>
      <c r="P98" s="263">
        <f t="shared" si="16"/>
        <v>0</v>
      </c>
    </row>
    <row r="99" spans="1:16" ht="15" customHeight="1" x14ac:dyDescent="0.25">
      <c r="A99" s="388">
        <v>17</v>
      </c>
      <c r="B99" s="373">
        <v>61340</v>
      </c>
      <c r="C99" s="374" t="s">
        <v>187</v>
      </c>
      <c r="D99" s="375">
        <v>12</v>
      </c>
      <c r="E99" s="375">
        <v>3</v>
      </c>
      <c r="F99" s="375">
        <v>9</v>
      </c>
      <c r="G99" s="375"/>
      <c r="H99" s="375"/>
      <c r="I99" s="375"/>
      <c r="J99" s="389">
        <v>43.666666666666664</v>
      </c>
      <c r="L99" s="260">
        <f t="shared" si="12"/>
        <v>12</v>
      </c>
      <c r="M99" s="261">
        <f t="shared" si="13"/>
        <v>0</v>
      </c>
      <c r="N99" s="262">
        <f t="shared" si="14"/>
        <v>0</v>
      </c>
      <c r="O99" s="261">
        <f t="shared" si="15"/>
        <v>3</v>
      </c>
      <c r="P99" s="263">
        <f t="shared" si="16"/>
        <v>25</v>
      </c>
    </row>
    <row r="100" spans="1:16" ht="15" customHeight="1" x14ac:dyDescent="0.25">
      <c r="A100" s="388">
        <v>18</v>
      </c>
      <c r="B100" s="373">
        <v>61390</v>
      </c>
      <c r="C100" s="374" t="s">
        <v>188</v>
      </c>
      <c r="D100" s="375">
        <v>9</v>
      </c>
      <c r="E100" s="375">
        <v>7</v>
      </c>
      <c r="F100" s="375">
        <v>2</v>
      </c>
      <c r="G100" s="375"/>
      <c r="H100" s="375"/>
      <c r="I100" s="375"/>
      <c r="J100" s="389">
        <v>29.333333333333332</v>
      </c>
      <c r="L100" s="260">
        <f t="shared" si="12"/>
        <v>9</v>
      </c>
      <c r="M100" s="261">
        <f t="shared" si="13"/>
        <v>0</v>
      </c>
      <c r="N100" s="262">
        <f t="shared" si="14"/>
        <v>0</v>
      </c>
      <c r="O100" s="261">
        <f t="shared" si="15"/>
        <v>7</v>
      </c>
      <c r="P100" s="263">
        <f t="shared" si="16"/>
        <v>77.777777777777771</v>
      </c>
    </row>
    <row r="101" spans="1:16" ht="15" customHeight="1" x14ac:dyDescent="0.25">
      <c r="A101" s="388">
        <v>19</v>
      </c>
      <c r="B101" s="373">
        <v>61410</v>
      </c>
      <c r="C101" s="374" t="s">
        <v>189</v>
      </c>
      <c r="D101" s="375">
        <v>9</v>
      </c>
      <c r="E101" s="375">
        <v>2</v>
      </c>
      <c r="F101" s="375">
        <v>5</v>
      </c>
      <c r="G101" s="375">
        <v>1</v>
      </c>
      <c r="H101" s="375">
        <v>1</v>
      </c>
      <c r="I101" s="375"/>
      <c r="J101" s="389">
        <v>54.125</v>
      </c>
      <c r="L101" s="260">
        <f t="shared" si="12"/>
        <v>9</v>
      </c>
      <c r="M101" s="261">
        <f t="shared" si="13"/>
        <v>2</v>
      </c>
      <c r="N101" s="262">
        <f t="shared" si="14"/>
        <v>22.222222222222221</v>
      </c>
      <c r="O101" s="261">
        <f t="shared" si="15"/>
        <v>2</v>
      </c>
      <c r="P101" s="263">
        <f t="shared" si="16"/>
        <v>22.222222222222221</v>
      </c>
    </row>
    <row r="102" spans="1:16" ht="15" customHeight="1" x14ac:dyDescent="0.25">
      <c r="A102" s="388">
        <v>20</v>
      </c>
      <c r="B102" s="373">
        <v>61430</v>
      </c>
      <c r="C102" s="374" t="s">
        <v>114</v>
      </c>
      <c r="D102" s="375">
        <v>17</v>
      </c>
      <c r="E102" s="375">
        <v>4</v>
      </c>
      <c r="F102" s="375">
        <v>11</v>
      </c>
      <c r="G102" s="375">
        <v>2</v>
      </c>
      <c r="H102" s="375"/>
      <c r="I102" s="375"/>
      <c r="J102" s="389">
        <v>45.411764705882355</v>
      </c>
      <c r="L102" s="260">
        <f t="shared" si="12"/>
        <v>17</v>
      </c>
      <c r="M102" s="261">
        <f t="shared" si="13"/>
        <v>2</v>
      </c>
      <c r="N102" s="262">
        <f t="shared" si="14"/>
        <v>11.764705882352942</v>
      </c>
      <c r="O102" s="261">
        <f t="shared" si="15"/>
        <v>4</v>
      </c>
      <c r="P102" s="263">
        <f t="shared" si="16"/>
        <v>23.529411764705884</v>
      </c>
    </row>
    <row r="103" spans="1:16" ht="15" customHeight="1" x14ac:dyDescent="0.25">
      <c r="A103" s="388">
        <v>21</v>
      </c>
      <c r="B103" s="373">
        <v>61440</v>
      </c>
      <c r="C103" s="374" t="s">
        <v>190</v>
      </c>
      <c r="D103" s="375">
        <v>58</v>
      </c>
      <c r="E103" s="375">
        <v>1</v>
      </c>
      <c r="F103" s="375">
        <v>34</v>
      </c>
      <c r="G103" s="375">
        <v>15</v>
      </c>
      <c r="H103" s="375">
        <v>8</v>
      </c>
      <c r="I103" s="375"/>
      <c r="J103" s="389">
        <v>66</v>
      </c>
      <c r="L103" s="260">
        <f t="shared" si="12"/>
        <v>58</v>
      </c>
      <c r="M103" s="261">
        <f t="shared" si="13"/>
        <v>23</v>
      </c>
      <c r="N103" s="262">
        <f t="shared" si="14"/>
        <v>39.655172413793103</v>
      </c>
      <c r="O103" s="261">
        <f t="shared" si="15"/>
        <v>1</v>
      </c>
      <c r="P103" s="263">
        <f t="shared" si="16"/>
        <v>1.7241379310344827</v>
      </c>
    </row>
    <row r="104" spans="1:16" ht="15" customHeight="1" x14ac:dyDescent="0.25">
      <c r="A104" s="388">
        <v>22</v>
      </c>
      <c r="B104" s="373">
        <v>61450</v>
      </c>
      <c r="C104" s="374" t="s">
        <v>115</v>
      </c>
      <c r="D104" s="375">
        <v>10</v>
      </c>
      <c r="E104" s="375">
        <v>2</v>
      </c>
      <c r="F104" s="375">
        <v>6</v>
      </c>
      <c r="G104" s="375">
        <v>1</v>
      </c>
      <c r="H104" s="375">
        <v>1</v>
      </c>
      <c r="I104" s="375"/>
      <c r="J104" s="389">
        <v>53.3</v>
      </c>
      <c r="L104" s="260">
        <f t="shared" si="12"/>
        <v>10</v>
      </c>
      <c r="M104" s="261">
        <f t="shared" si="13"/>
        <v>2</v>
      </c>
      <c r="N104" s="262">
        <f t="shared" si="14"/>
        <v>20</v>
      </c>
      <c r="O104" s="261">
        <f t="shared" si="15"/>
        <v>2</v>
      </c>
      <c r="P104" s="263">
        <f t="shared" si="16"/>
        <v>20</v>
      </c>
    </row>
    <row r="105" spans="1:16" ht="15" customHeight="1" x14ac:dyDescent="0.25">
      <c r="A105" s="388">
        <v>23</v>
      </c>
      <c r="B105" s="373">
        <v>61470</v>
      </c>
      <c r="C105" s="374" t="s">
        <v>88</v>
      </c>
      <c r="D105" s="375">
        <v>15</v>
      </c>
      <c r="E105" s="375">
        <v>7</v>
      </c>
      <c r="F105" s="375">
        <v>7</v>
      </c>
      <c r="G105" s="375">
        <v>1</v>
      </c>
      <c r="H105" s="375"/>
      <c r="I105" s="375"/>
      <c r="J105" s="389">
        <v>42</v>
      </c>
      <c r="L105" s="260">
        <f t="shared" si="12"/>
        <v>15</v>
      </c>
      <c r="M105" s="261">
        <f t="shared" si="13"/>
        <v>1</v>
      </c>
      <c r="N105" s="262">
        <f t="shared" si="14"/>
        <v>6.666666666666667</v>
      </c>
      <c r="O105" s="261">
        <f t="shared" si="15"/>
        <v>7</v>
      </c>
      <c r="P105" s="263">
        <f t="shared" si="16"/>
        <v>46.666666666666664</v>
      </c>
    </row>
    <row r="106" spans="1:16" ht="15" customHeight="1" x14ac:dyDescent="0.25">
      <c r="A106" s="388">
        <v>24</v>
      </c>
      <c r="B106" s="373">
        <v>61490</v>
      </c>
      <c r="C106" s="374" t="s">
        <v>116</v>
      </c>
      <c r="D106" s="375">
        <v>11</v>
      </c>
      <c r="E106" s="375"/>
      <c r="F106" s="375">
        <v>11</v>
      </c>
      <c r="G106" s="375"/>
      <c r="H106" s="375"/>
      <c r="I106" s="375"/>
      <c r="J106" s="389">
        <v>48.727272727272727</v>
      </c>
      <c r="L106" s="260">
        <f t="shared" si="12"/>
        <v>11</v>
      </c>
      <c r="M106" s="261">
        <f t="shared" si="13"/>
        <v>0</v>
      </c>
      <c r="N106" s="262">
        <f t="shared" si="14"/>
        <v>0</v>
      </c>
      <c r="O106" s="261">
        <f t="shared" si="15"/>
        <v>0</v>
      </c>
      <c r="P106" s="263">
        <f t="shared" si="16"/>
        <v>0</v>
      </c>
    </row>
    <row r="107" spans="1:16" ht="15" customHeight="1" x14ac:dyDescent="0.25">
      <c r="A107" s="388">
        <v>25</v>
      </c>
      <c r="B107" s="373">
        <v>61500</v>
      </c>
      <c r="C107" s="374" t="s">
        <v>117</v>
      </c>
      <c r="D107" s="375">
        <v>29</v>
      </c>
      <c r="E107" s="375">
        <v>8</v>
      </c>
      <c r="F107" s="375">
        <v>19</v>
      </c>
      <c r="G107" s="375">
        <v>1</v>
      </c>
      <c r="H107" s="375">
        <v>1</v>
      </c>
      <c r="I107" s="375"/>
      <c r="J107" s="389">
        <v>48</v>
      </c>
      <c r="L107" s="260">
        <f t="shared" si="12"/>
        <v>29</v>
      </c>
      <c r="M107" s="261">
        <f t="shared" si="13"/>
        <v>2</v>
      </c>
      <c r="N107" s="262">
        <f t="shared" si="14"/>
        <v>6.8965517241379306</v>
      </c>
      <c r="O107" s="261">
        <f t="shared" si="15"/>
        <v>8</v>
      </c>
      <c r="P107" s="263">
        <f t="shared" si="16"/>
        <v>27.586206896551722</v>
      </c>
    </row>
    <row r="108" spans="1:16" ht="15" customHeight="1" x14ac:dyDescent="0.25">
      <c r="A108" s="388">
        <v>26</v>
      </c>
      <c r="B108" s="373">
        <v>61510</v>
      </c>
      <c r="C108" s="374" t="s">
        <v>89</v>
      </c>
      <c r="D108" s="375">
        <v>29</v>
      </c>
      <c r="E108" s="375">
        <v>3</v>
      </c>
      <c r="F108" s="375">
        <v>20</v>
      </c>
      <c r="G108" s="375">
        <v>4</v>
      </c>
      <c r="H108" s="375">
        <v>2</v>
      </c>
      <c r="I108" s="375"/>
      <c r="J108" s="389">
        <v>65.67</v>
      </c>
      <c r="L108" s="260">
        <f t="shared" si="12"/>
        <v>29</v>
      </c>
      <c r="M108" s="261">
        <f t="shared" si="13"/>
        <v>6</v>
      </c>
      <c r="N108" s="262">
        <f t="shared" si="14"/>
        <v>20.689655172413794</v>
      </c>
      <c r="O108" s="261">
        <f t="shared" si="15"/>
        <v>3</v>
      </c>
      <c r="P108" s="263">
        <f t="shared" si="16"/>
        <v>10.344827586206897</v>
      </c>
    </row>
    <row r="109" spans="1:16" ht="15" customHeight="1" x14ac:dyDescent="0.25">
      <c r="A109" s="388">
        <v>27</v>
      </c>
      <c r="B109" s="373">
        <v>61520</v>
      </c>
      <c r="C109" s="374" t="s">
        <v>118</v>
      </c>
      <c r="D109" s="375">
        <v>5</v>
      </c>
      <c r="E109" s="375"/>
      <c r="F109" s="375">
        <v>5</v>
      </c>
      <c r="G109" s="375"/>
      <c r="H109" s="375"/>
      <c r="I109" s="401"/>
      <c r="J109" s="389">
        <v>61.2</v>
      </c>
      <c r="L109" s="260">
        <f t="shared" si="12"/>
        <v>5</v>
      </c>
      <c r="M109" s="261">
        <f t="shared" si="13"/>
        <v>0</v>
      </c>
      <c r="N109" s="262">
        <f t="shared" si="14"/>
        <v>0</v>
      </c>
      <c r="O109" s="261">
        <f t="shared" si="15"/>
        <v>0</v>
      </c>
      <c r="P109" s="263">
        <f t="shared" si="16"/>
        <v>0</v>
      </c>
    </row>
    <row r="110" spans="1:16" ht="15" customHeight="1" x14ac:dyDescent="0.25">
      <c r="A110" s="388">
        <v>28</v>
      </c>
      <c r="B110" s="399">
        <v>61540</v>
      </c>
      <c r="C110" s="400" t="s">
        <v>191</v>
      </c>
      <c r="D110" s="375">
        <v>14</v>
      </c>
      <c r="E110" s="375">
        <v>4</v>
      </c>
      <c r="F110" s="375">
        <v>9</v>
      </c>
      <c r="G110" s="375">
        <v>1</v>
      </c>
      <c r="H110" s="375"/>
      <c r="I110" s="375"/>
      <c r="J110" s="389">
        <v>45.153846153846153</v>
      </c>
      <c r="L110" s="260">
        <f t="shared" si="12"/>
        <v>14</v>
      </c>
      <c r="M110" s="261">
        <f t="shared" si="13"/>
        <v>1</v>
      </c>
      <c r="N110" s="262">
        <f t="shared" si="14"/>
        <v>7.1428571428571432</v>
      </c>
      <c r="O110" s="261">
        <f t="shared" si="15"/>
        <v>4</v>
      </c>
      <c r="P110" s="263">
        <f t="shared" si="16"/>
        <v>28.571428571428573</v>
      </c>
    </row>
    <row r="111" spans="1:16" ht="15" customHeight="1" x14ac:dyDescent="0.25">
      <c r="A111" s="388">
        <v>29</v>
      </c>
      <c r="B111" s="399">
        <v>61560</v>
      </c>
      <c r="C111" s="400" t="s">
        <v>192</v>
      </c>
      <c r="D111" s="402">
        <v>8</v>
      </c>
      <c r="E111" s="402">
        <v>4</v>
      </c>
      <c r="F111" s="402">
        <v>4</v>
      </c>
      <c r="G111" s="402"/>
      <c r="H111" s="402"/>
      <c r="I111" s="402"/>
      <c r="J111" s="403">
        <v>35.875</v>
      </c>
      <c r="L111" s="260">
        <f t="shared" si="12"/>
        <v>8</v>
      </c>
      <c r="M111" s="261">
        <f t="shared" si="13"/>
        <v>0</v>
      </c>
      <c r="N111" s="262">
        <f t="shared" si="14"/>
        <v>0</v>
      </c>
      <c r="O111" s="110">
        <f t="shared" si="15"/>
        <v>4</v>
      </c>
      <c r="P111" s="263">
        <f t="shared" si="16"/>
        <v>50</v>
      </c>
    </row>
    <row r="112" spans="1:16" ht="15" customHeight="1" thickBot="1" x14ac:dyDescent="0.3">
      <c r="A112" s="388">
        <v>30</v>
      </c>
      <c r="B112" s="399">
        <v>61570</v>
      </c>
      <c r="C112" s="400" t="s">
        <v>193</v>
      </c>
      <c r="D112" s="402">
        <v>13</v>
      </c>
      <c r="E112" s="402">
        <v>6</v>
      </c>
      <c r="F112" s="402">
        <v>6</v>
      </c>
      <c r="G112" s="402">
        <v>1</v>
      </c>
      <c r="H112" s="402"/>
      <c r="I112" s="402"/>
      <c r="J112" s="403">
        <v>41.769230769230766</v>
      </c>
      <c r="L112" s="264">
        <f t="shared" si="12"/>
        <v>13</v>
      </c>
      <c r="M112" s="265">
        <f t="shared" si="13"/>
        <v>1</v>
      </c>
      <c r="N112" s="266">
        <f t="shared" si="14"/>
        <v>7.6923076923076925</v>
      </c>
      <c r="O112" s="265">
        <f t="shared" si="15"/>
        <v>6</v>
      </c>
      <c r="P112" s="267">
        <f t="shared" si="16"/>
        <v>46.153846153846153</v>
      </c>
    </row>
    <row r="113" spans="1:16" ht="15" customHeight="1" thickBot="1" x14ac:dyDescent="0.3">
      <c r="A113" s="391"/>
      <c r="B113" s="382"/>
      <c r="C113" s="383" t="s">
        <v>107</v>
      </c>
      <c r="D113" s="384">
        <f t="shared" ref="D113:I113" si="18">SUM(D114:D122)</f>
        <v>113</v>
      </c>
      <c r="E113" s="384">
        <f t="shared" si="18"/>
        <v>24</v>
      </c>
      <c r="F113" s="384">
        <f t="shared" si="18"/>
        <v>72</v>
      </c>
      <c r="G113" s="384">
        <f t="shared" si="18"/>
        <v>14</v>
      </c>
      <c r="H113" s="384">
        <f t="shared" si="18"/>
        <v>3</v>
      </c>
      <c r="I113" s="384">
        <f t="shared" si="18"/>
        <v>0</v>
      </c>
      <c r="J113" s="385">
        <f>AVERAGE(J114:J122)</f>
        <v>48.566071428571433</v>
      </c>
      <c r="L113" s="335">
        <f t="shared" si="12"/>
        <v>113</v>
      </c>
      <c r="M113" s="336">
        <f t="shared" si="13"/>
        <v>17</v>
      </c>
      <c r="N113" s="340">
        <f t="shared" si="14"/>
        <v>15.044247787610619</v>
      </c>
      <c r="O113" s="336">
        <f t="shared" si="15"/>
        <v>24</v>
      </c>
      <c r="P113" s="338">
        <f t="shared" si="16"/>
        <v>21.238938053097346</v>
      </c>
    </row>
    <row r="114" spans="1:16" ht="15" customHeight="1" x14ac:dyDescent="0.25">
      <c r="A114" s="398">
        <v>1</v>
      </c>
      <c r="B114" s="404">
        <v>70020</v>
      </c>
      <c r="C114" s="405" t="s">
        <v>90</v>
      </c>
      <c r="D114" s="406">
        <v>10</v>
      </c>
      <c r="E114" s="406"/>
      <c r="F114" s="406">
        <v>6</v>
      </c>
      <c r="G114" s="406">
        <v>4</v>
      </c>
      <c r="H114" s="406"/>
      <c r="I114" s="406"/>
      <c r="J114" s="407">
        <v>59.3</v>
      </c>
      <c r="L114" s="256">
        <f t="shared" si="12"/>
        <v>10</v>
      </c>
      <c r="M114" s="257">
        <f t="shared" si="13"/>
        <v>4</v>
      </c>
      <c r="N114" s="258">
        <f t="shared" si="14"/>
        <v>40</v>
      </c>
      <c r="O114" s="257">
        <f t="shared" si="15"/>
        <v>0</v>
      </c>
      <c r="P114" s="259">
        <f t="shared" si="16"/>
        <v>0</v>
      </c>
    </row>
    <row r="115" spans="1:16" ht="15" customHeight="1" x14ac:dyDescent="0.25">
      <c r="A115" s="386">
        <v>2</v>
      </c>
      <c r="B115" s="373">
        <v>70110</v>
      </c>
      <c r="C115" s="374" t="s">
        <v>194</v>
      </c>
      <c r="D115" s="375">
        <v>15</v>
      </c>
      <c r="E115" s="375">
        <v>1</v>
      </c>
      <c r="F115" s="375">
        <v>9</v>
      </c>
      <c r="G115" s="375">
        <v>5</v>
      </c>
      <c r="H115" s="375"/>
      <c r="I115" s="375"/>
      <c r="J115" s="389">
        <v>55.1</v>
      </c>
      <c r="L115" s="260">
        <f t="shared" si="12"/>
        <v>15</v>
      </c>
      <c r="M115" s="261">
        <f t="shared" si="13"/>
        <v>5</v>
      </c>
      <c r="N115" s="262">
        <f t="shared" si="14"/>
        <v>33.333333333333336</v>
      </c>
      <c r="O115" s="261">
        <f t="shared" si="15"/>
        <v>1</v>
      </c>
      <c r="P115" s="263">
        <f t="shared" si="16"/>
        <v>6.666666666666667</v>
      </c>
    </row>
    <row r="116" spans="1:16" ht="15" customHeight="1" x14ac:dyDescent="0.25">
      <c r="A116" s="388">
        <v>3</v>
      </c>
      <c r="B116" s="373">
        <v>70021</v>
      </c>
      <c r="C116" s="374" t="s">
        <v>91</v>
      </c>
      <c r="D116" s="375">
        <v>17</v>
      </c>
      <c r="E116" s="375"/>
      <c r="F116" s="375">
        <v>13</v>
      </c>
      <c r="G116" s="375">
        <v>2</v>
      </c>
      <c r="H116" s="375">
        <v>2</v>
      </c>
      <c r="I116" s="375"/>
      <c r="J116" s="389">
        <v>59.6</v>
      </c>
      <c r="L116" s="260">
        <f t="shared" si="12"/>
        <v>17</v>
      </c>
      <c r="M116" s="261">
        <f t="shared" si="13"/>
        <v>4</v>
      </c>
      <c r="N116" s="262">
        <f t="shared" si="14"/>
        <v>23.529411764705884</v>
      </c>
      <c r="O116" s="261">
        <f t="shared" si="15"/>
        <v>0</v>
      </c>
      <c r="P116" s="263">
        <f t="shared" si="16"/>
        <v>0</v>
      </c>
    </row>
    <row r="117" spans="1:16" ht="15" customHeight="1" x14ac:dyDescent="0.25">
      <c r="A117" s="388">
        <v>4</v>
      </c>
      <c r="B117" s="373">
        <v>70040</v>
      </c>
      <c r="C117" s="374" t="s">
        <v>92</v>
      </c>
      <c r="D117" s="375"/>
      <c r="E117" s="375"/>
      <c r="F117" s="375"/>
      <c r="G117" s="375"/>
      <c r="H117" s="375"/>
      <c r="I117" s="375"/>
      <c r="J117" s="389"/>
      <c r="L117" s="260"/>
      <c r="M117" s="261"/>
      <c r="N117" s="262"/>
      <c r="O117" s="261"/>
      <c r="P117" s="263"/>
    </row>
    <row r="118" spans="1:16" ht="15" customHeight="1" x14ac:dyDescent="0.25">
      <c r="A118" s="388">
        <v>5</v>
      </c>
      <c r="B118" s="373">
        <v>70100</v>
      </c>
      <c r="C118" s="414" t="s">
        <v>199</v>
      </c>
      <c r="D118" s="375">
        <v>16</v>
      </c>
      <c r="E118" s="375">
        <v>5</v>
      </c>
      <c r="F118" s="375">
        <v>10</v>
      </c>
      <c r="G118" s="375">
        <v>1</v>
      </c>
      <c r="H118" s="375"/>
      <c r="I118" s="375"/>
      <c r="J118" s="389">
        <v>47.5625</v>
      </c>
      <c r="L118" s="260">
        <f t="shared" si="12"/>
        <v>16</v>
      </c>
      <c r="M118" s="261">
        <f t="shared" si="13"/>
        <v>1</v>
      </c>
      <c r="N118" s="262">
        <f t="shared" si="14"/>
        <v>6.25</v>
      </c>
      <c r="O118" s="261">
        <f t="shared" si="15"/>
        <v>5</v>
      </c>
      <c r="P118" s="263">
        <f t="shared" si="16"/>
        <v>31.25</v>
      </c>
    </row>
    <row r="119" spans="1:16" ht="15" customHeight="1" x14ac:dyDescent="0.25">
      <c r="A119" s="388">
        <v>6</v>
      </c>
      <c r="B119" s="373">
        <v>70270</v>
      </c>
      <c r="C119" s="374" t="s">
        <v>94</v>
      </c>
      <c r="D119" s="375">
        <v>6</v>
      </c>
      <c r="E119" s="375">
        <v>2</v>
      </c>
      <c r="F119" s="375">
        <v>4</v>
      </c>
      <c r="G119" s="375"/>
      <c r="H119" s="375"/>
      <c r="I119" s="375"/>
      <c r="J119" s="389">
        <v>45</v>
      </c>
      <c r="L119" s="260">
        <f t="shared" si="12"/>
        <v>6</v>
      </c>
      <c r="M119" s="261">
        <f t="shared" si="13"/>
        <v>0</v>
      </c>
      <c r="N119" s="262">
        <f t="shared" si="14"/>
        <v>0</v>
      </c>
      <c r="O119" s="261">
        <f t="shared" si="15"/>
        <v>2</v>
      </c>
      <c r="P119" s="263">
        <f t="shared" si="16"/>
        <v>33.333333333333336</v>
      </c>
    </row>
    <row r="120" spans="1:16" ht="15" customHeight="1" x14ac:dyDescent="0.25">
      <c r="A120" s="408">
        <v>7</v>
      </c>
      <c r="B120" s="399">
        <v>70510</v>
      </c>
      <c r="C120" s="400" t="s">
        <v>95</v>
      </c>
      <c r="D120" s="402"/>
      <c r="E120" s="402"/>
      <c r="F120" s="402"/>
      <c r="G120" s="402"/>
      <c r="H120" s="402"/>
      <c r="I120" s="402"/>
      <c r="J120" s="403"/>
      <c r="L120" s="260"/>
      <c r="M120" s="261"/>
      <c r="N120" s="262"/>
      <c r="O120" s="261"/>
      <c r="P120" s="268"/>
    </row>
    <row r="121" spans="1:16" ht="15" customHeight="1" x14ac:dyDescent="0.25">
      <c r="A121" s="408">
        <v>8</v>
      </c>
      <c r="B121" s="399">
        <v>10880</v>
      </c>
      <c r="C121" s="400" t="s">
        <v>120</v>
      </c>
      <c r="D121" s="402">
        <v>43</v>
      </c>
      <c r="E121" s="402">
        <v>12</v>
      </c>
      <c r="F121" s="402">
        <v>28</v>
      </c>
      <c r="G121" s="402">
        <v>2</v>
      </c>
      <c r="H121" s="402">
        <v>1</v>
      </c>
      <c r="I121" s="402"/>
      <c r="J121" s="403">
        <v>44.1</v>
      </c>
      <c r="L121" s="260">
        <f t="shared" si="12"/>
        <v>43</v>
      </c>
      <c r="M121" s="261">
        <f t="shared" si="13"/>
        <v>3</v>
      </c>
      <c r="N121" s="262">
        <f t="shared" si="14"/>
        <v>6.9767441860465116</v>
      </c>
      <c r="O121" s="261">
        <f t="shared" si="15"/>
        <v>12</v>
      </c>
      <c r="P121" s="263">
        <f t="shared" si="16"/>
        <v>27.906976744186046</v>
      </c>
    </row>
    <row r="122" spans="1:16" ht="15" customHeight="1" thickBot="1" x14ac:dyDescent="0.3">
      <c r="A122" s="409">
        <v>9</v>
      </c>
      <c r="B122" s="394">
        <v>10890</v>
      </c>
      <c r="C122" s="395" t="s">
        <v>122</v>
      </c>
      <c r="D122" s="396">
        <v>6</v>
      </c>
      <c r="E122" s="396">
        <v>4</v>
      </c>
      <c r="F122" s="396">
        <v>2</v>
      </c>
      <c r="G122" s="396"/>
      <c r="H122" s="396"/>
      <c r="I122" s="396"/>
      <c r="J122" s="397">
        <v>29.3</v>
      </c>
      <c r="L122" s="269">
        <f t="shared" si="12"/>
        <v>6</v>
      </c>
      <c r="M122" s="270">
        <f t="shared" si="13"/>
        <v>0</v>
      </c>
      <c r="N122" s="271">
        <f t="shared" si="14"/>
        <v>0</v>
      </c>
      <c r="O122" s="270">
        <f t="shared" si="15"/>
        <v>4</v>
      </c>
      <c r="P122" s="272">
        <f t="shared" si="16"/>
        <v>66.666666666666671</v>
      </c>
    </row>
    <row r="123" spans="1:16" ht="15" x14ac:dyDescent="0.2">
      <c r="D123" s="486" t="s">
        <v>195</v>
      </c>
      <c r="E123" s="486"/>
      <c r="F123" s="486"/>
      <c r="G123" s="486"/>
      <c r="H123" s="486"/>
      <c r="I123" s="486"/>
      <c r="J123" s="410">
        <f>AVERAGE(J8:J15,J17:J28,J30:J46,J48:J66,J68:J81,J83:J112,J114:J122)</f>
        <v>47.903198423725151</v>
      </c>
    </row>
    <row r="124" spans="1:16" ht="15" x14ac:dyDescent="0.25">
      <c r="D124" s="487"/>
      <c r="E124" s="487"/>
      <c r="F124" s="487"/>
      <c r="G124" s="487"/>
      <c r="H124" s="487"/>
      <c r="I124" s="488"/>
      <c r="J124" s="411"/>
    </row>
    <row r="127" spans="1:16" ht="15" x14ac:dyDescent="0.25">
      <c r="L127" s="412"/>
    </row>
  </sheetData>
  <mergeCells count="9">
    <mergeCell ref="J4:J5"/>
    <mergeCell ref="D123:I123"/>
    <mergeCell ref="D124:I124"/>
    <mergeCell ref="C2:D2"/>
    <mergeCell ref="A4:A5"/>
    <mergeCell ref="B4:B5"/>
    <mergeCell ref="C4:C5"/>
    <mergeCell ref="D4:D5"/>
    <mergeCell ref="E4:I4"/>
  </mergeCells>
  <conditionalFormatting sqref="J6:J123">
    <cfRule type="containsBlanks" dxfId="69" priority="10">
      <formula>LEN(TRIM(J6))=0</formula>
    </cfRule>
    <cfRule type="cellIs" dxfId="68" priority="11" stopIfTrue="1" operator="lessThan">
      <formula>50</formula>
    </cfRule>
    <cfRule type="cellIs" dxfId="67" priority="12" stopIfTrue="1" operator="between">
      <formula>50</formula>
      <formula>50.005</formula>
    </cfRule>
    <cfRule type="cellIs" dxfId="66" priority="13" stopIfTrue="1" operator="between">
      <formula>74.99</formula>
      <formula>50</formula>
    </cfRule>
    <cfRule type="cellIs" dxfId="65" priority="14" stopIfTrue="1" operator="greaterThanOrEqual">
      <formula>75</formula>
    </cfRule>
  </conditionalFormatting>
  <conditionalFormatting sqref="O7:P122">
    <cfRule type="containsBlanks" dxfId="64" priority="2">
      <formula>LEN(TRIM(O7))=0</formula>
    </cfRule>
    <cfRule type="cellIs" dxfId="63" priority="3" operator="equal">
      <formula>0</formula>
    </cfRule>
    <cfRule type="cellIs" dxfId="62" priority="4" operator="between">
      <formula>0.09</formula>
      <formula>9.99</formula>
    </cfRule>
    <cfRule type="cellIs" dxfId="61" priority="5" operator="greaterThanOrEqual">
      <formula>9.99</formula>
    </cfRule>
  </conditionalFormatting>
  <conditionalFormatting sqref="N7:N122">
    <cfRule type="containsBlanks" dxfId="60" priority="1">
      <formula>LEN(TRIM(N7))=0</formula>
    </cfRule>
    <cfRule type="cellIs" dxfId="59" priority="6" operator="lessThan">
      <formula>50</formula>
    </cfRule>
    <cfRule type="cellIs" dxfId="58" priority="7" operator="between">
      <formula>50</formula>
      <formula>50.004</formula>
    </cfRule>
    <cfRule type="cellIs" dxfId="57" priority="8" operator="between">
      <formula>50.004</formula>
      <formula>90</formula>
    </cfRule>
    <cfRule type="cellIs" dxfId="56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L3" sqref="L3:M4"/>
    </sheetView>
  </sheetViews>
  <sheetFormatPr defaultColWidth="9.140625" defaultRowHeight="12.75" x14ac:dyDescent="0.2"/>
  <cols>
    <col min="1" max="1" width="4.7109375" style="353" customWidth="1"/>
    <col min="2" max="2" width="10.5703125" style="354" customWidth="1"/>
    <col min="3" max="3" width="31.7109375" style="354" customWidth="1"/>
    <col min="4" max="4" width="8.7109375" style="354" customWidth="1"/>
    <col min="5" max="9" width="6.7109375" style="354" customWidth="1"/>
    <col min="10" max="10" width="8.7109375" style="354" customWidth="1"/>
    <col min="11" max="11" width="6.7109375" style="353" customWidth="1"/>
    <col min="12" max="16" width="10.7109375" style="353" customWidth="1"/>
    <col min="17" max="16384" width="9.140625" style="353"/>
  </cols>
  <sheetData>
    <row r="1" spans="1:16" ht="15" x14ac:dyDescent="0.25">
      <c r="L1" s="355"/>
      <c r="M1" s="315" t="s">
        <v>133</v>
      </c>
    </row>
    <row r="2" spans="1:16" ht="15.75" x14ac:dyDescent="0.25">
      <c r="C2" s="489" t="s">
        <v>144</v>
      </c>
      <c r="D2" s="489"/>
      <c r="E2" s="356"/>
      <c r="F2" s="356"/>
      <c r="G2" s="356"/>
      <c r="J2" s="357">
        <v>2024</v>
      </c>
      <c r="L2" s="358"/>
      <c r="M2" s="315" t="s">
        <v>134</v>
      </c>
    </row>
    <row r="3" spans="1:16" ht="15.75" thickBot="1" x14ac:dyDescent="0.3">
      <c r="L3" s="413"/>
      <c r="M3" s="315" t="s">
        <v>135</v>
      </c>
    </row>
    <row r="4" spans="1:16" ht="15" customHeight="1" thickBot="1" x14ac:dyDescent="0.3">
      <c r="A4" s="490" t="s">
        <v>0</v>
      </c>
      <c r="B4" s="492" t="s">
        <v>1</v>
      </c>
      <c r="C4" s="492" t="s">
        <v>2</v>
      </c>
      <c r="D4" s="494" t="s">
        <v>3</v>
      </c>
      <c r="E4" s="496" t="s">
        <v>145</v>
      </c>
      <c r="F4" s="497"/>
      <c r="G4" s="497"/>
      <c r="H4" s="497"/>
      <c r="I4" s="498"/>
      <c r="J4" s="484" t="s">
        <v>99</v>
      </c>
      <c r="L4" s="359"/>
      <c r="M4" s="315" t="s">
        <v>136</v>
      </c>
    </row>
    <row r="5" spans="1:16" ht="43.5" customHeight="1" thickBot="1" x14ac:dyDescent="0.25">
      <c r="A5" s="491"/>
      <c r="B5" s="493" t="s">
        <v>146</v>
      </c>
      <c r="C5" s="493"/>
      <c r="D5" s="495"/>
      <c r="E5" s="360" t="s">
        <v>147</v>
      </c>
      <c r="F5" s="360" t="s">
        <v>148</v>
      </c>
      <c r="G5" s="360" t="s">
        <v>149</v>
      </c>
      <c r="H5" s="361" t="s">
        <v>126</v>
      </c>
      <c r="I5" s="361">
        <v>100</v>
      </c>
      <c r="J5" s="485"/>
      <c r="L5" s="254" t="s">
        <v>124</v>
      </c>
      <c r="M5" s="255" t="s">
        <v>137</v>
      </c>
      <c r="N5" s="255" t="s">
        <v>139</v>
      </c>
      <c r="O5" s="255" t="s">
        <v>127</v>
      </c>
      <c r="P5" s="255" t="s">
        <v>128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D7+D16+D29+D47+D68+D83+D114</f>
        <v>890</v>
      </c>
      <c r="E6" s="364">
        <f t="shared" si="0"/>
        <v>147</v>
      </c>
      <c r="F6" s="364">
        <f t="shared" si="0"/>
        <v>505</v>
      </c>
      <c r="G6" s="364">
        <f t="shared" si="0"/>
        <v>153</v>
      </c>
      <c r="H6" s="365">
        <f t="shared" si="0"/>
        <v>85</v>
      </c>
      <c r="I6" s="365">
        <f t="shared" si="0"/>
        <v>0</v>
      </c>
      <c r="J6" s="366">
        <v>54.43</v>
      </c>
      <c r="L6" s="329">
        <f t="shared" ref="L6:L16" si="1">D6</f>
        <v>890</v>
      </c>
      <c r="M6" s="330">
        <f>M7+M16+M29+M47+M68+M83+M114</f>
        <v>238</v>
      </c>
      <c r="N6" s="166">
        <f>M6*100/L6</f>
        <v>26.741573033707866</v>
      </c>
      <c r="O6" s="330">
        <f>O7+O16+O29+O47+O68+O83+O114</f>
        <v>147</v>
      </c>
      <c r="P6" s="339">
        <f>O6*100/L6</f>
        <v>16.516853932584269</v>
      </c>
    </row>
    <row r="7" spans="1:16" ht="15" customHeight="1" thickBot="1" x14ac:dyDescent="0.3">
      <c r="A7" s="367"/>
      <c r="B7" s="368"/>
      <c r="C7" s="369" t="s">
        <v>101</v>
      </c>
      <c r="D7" s="370">
        <f t="shared" ref="D7:I7" si="2">SUM(D8:D15)</f>
        <v>69</v>
      </c>
      <c r="E7" s="369">
        <f t="shared" si="2"/>
        <v>7</v>
      </c>
      <c r="F7" s="369">
        <f t="shared" si="2"/>
        <v>45</v>
      </c>
      <c r="G7" s="369">
        <f t="shared" si="2"/>
        <v>12</v>
      </c>
      <c r="H7" s="370">
        <f t="shared" si="2"/>
        <v>5</v>
      </c>
      <c r="I7" s="370">
        <f t="shared" si="2"/>
        <v>0</v>
      </c>
      <c r="J7" s="371">
        <f>AVERAGE(J8:J15)</f>
        <v>48.709145021645014</v>
      </c>
      <c r="L7" s="335">
        <f t="shared" si="1"/>
        <v>69</v>
      </c>
      <c r="M7" s="336">
        <f>I7+H7+G7</f>
        <v>17</v>
      </c>
      <c r="N7" s="340">
        <f>M7*100/L7</f>
        <v>24.637681159420289</v>
      </c>
      <c r="O7" s="336">
        <f>E7</f>
        <v>7</v>
      </c>
      <c r="P7" s="338">
        <f>O7*100/L7</f>
        <v>10.144927536231885</v>
      </c>
    </row>
    <row r="8" spans="1:16" ht="15" customHeight="1" x14ac:dyDescent="0.25">
      <c r="A8" s="372">
        <v>1</v>
      </c>
      <c r="B8" s="373">
        <v>10002</v>
      </c>
      <c r="C8" s="374" t="s">
        <v>150</v>
      </c>
      <c r="D8" s="375">
        <v>11</v>
      </c>
      <c r="E8" s="375">
        <v>1</v>
      </c>
      <c r="F8" s="375">
        <v>10</v>
      </c>
      <c r="G8" s="375"/>
      <c r="H8" s="375"/>
      <c r="I8" s="375"/>
      <c r="J8" s="376">
        <v>49.363636363636367</v>
      </c>
      <c r="L8" s="423">
        <f t="shared" si="1"/>
        <v>11</v>
      </c>
      <c r="M8" s="424">
        <f t="shared" ref="M8:M16" si="3">I8+H8+G8</f>
        <v>0</v>
      </c>
      <c r="N8" s="425">
        <f t="shared" ref="N8:N16" si="4">M8*100/L8</f>
        <v>0</v>
      </c>
      <c r="O8" s="424">
        <f t="shared" ref="O8:O16" si="5">E8</f>
        <v>1</v>
      </c>
      <c r="P8" s="426">
        <f t="shared" ref="P8:P16" si="6">O8*100/L8</f>
        <v>9.0909090909090917</v>
      </c>
    </row>
    <row r="9" spans="1:16" ht="15" customHeight="1" x14ac:dyDescent="0.25">
      <c r="A9" s="372">
        <v>2</v>
      </c>
      <c r="B9" s="373">
        <v>10090</v>
      </c>
      <c r="C9" s="374" t="s">
        <v>151</v>
      </c>
      <c r="D9" s="375">
        <v>14</v>
      </c>
      <c r="E9" s="375">
        <v>2</v>
      </c>
      <c r="F9" s="375">
        <v>9</v>
      </c>
      <c r="G9" s="375">
        <v>3</v>
      </c>
      <c r="H9" s="375"/>
      <c r="I9" s="375"/>
      <c r="J9" s="376">
        <v>50.142857142857146</v>
      </c>
      <c r="L9" s="423">
        <f t="shared" si="1"/>
        <v>14</v>
      </c>
      <c r="M9" s="424">
        <f t="shared" si="3"/>
        <v>3</v>
      </c>
      <c r="N9" s="425">
        <f t="shared" si="4"/>
        <v>21.428571428571427</v>
      </c>
      <c r="O9" s="424">
        <f t="shared" si="5"/>
        <v>2</v>
      </c>
      <c r="P9" s="426">
        <f t="shared" si="6"/>
        <v>14.285714285714286</v>
      </c>
    </row>
    <row r="10" spans="1:16" ht="15" customHeight="1" x14ac:dyDescent="0.25">
      <c r="A10" s="372">
        <v>3</v>
      </c>
      <c r="B10" s="373">
        <v>10004</v>
      </c>
      <c r="C10" s="374" t="s">
        <v>152</v>
      </c>
      <c r="D10" s="375">
        <v>21</v>
      </c>
      <c r="E10" s="375"/>
      <c r="F10" s="375">
        <v>10</v>
      </c>
      <c r="G10" s="375">
        <v>7</v>
      </c>
      <c r="H10" s="375">
        <v>4</v>
      </c>
      <c r="I10" s="375"/>
      <c r="J10" s="376">
        <v>67</v>
      </c>
      <c r="L10" s="423">
        <f t="shared" si="1"/>
        <v>21</v>
      </c>
      <c r="M10" s="424">
        <f t="shared" si="3"/>
        <v>11</v>
      </c>
      <c r="N10" s="425">
        <f t="shared" si="4"/>
        <v>52.38095238095238</v>
      </c>
      <c r="O10" s="424">
        <f t="shared" si="5"/>
        <v>0</v>
      </c>
      <c r="P10" s="426">
        <f t="shared" si="6"/>
        <v>0</v>
      </c>
    </row>
    <row r="11" spans="1:16" ht="15" customHeight="1" x14ac:dyDescent="0.25">
      <c r="A11" s="372">
        <v>4</v>
      </c>
      <c r="B11" s="377">
        <v>10001</v>
      </c>
      <c r="C11" s="378" t="s">
        <v>200</v>
      </c>
      <c r="D11" s="379">
        <v>4</v>
      </c>
      <c r="E11" s="379"/>
      <c r="F11" s="379">
        <v>4</v>
      </c>
      <c r="G11" s="379"/>
      <c r="H11" s="379"/>
      <c r="I11" s="379"/>
      <c r="J11" s="380">
        <v>51.5</v>
      </c>
      <c r="L11" s="423">
        <f t="shared" si="1"/>
        <v>4</v>
      </c>
      <c r="M11" s="424">
        <f t="shared" si="3"/>
        <v>0</v>
      </c>
      <c r="N11" s="425">
        <f t="shared" si="4"/>
        <v>0</v>
      </c>
      <c r="O11" s="424">
        <f t="shared" si="5"/>
        <v>0</v>
      </c>
      <c r="P11" s="426">
        <f t="shared" si="6"/>
        <v>0</v>
      </c>
    </row>
    <row r="12" spans="1:16" ht="15" customHeight="1" x14ac:dyDescent="0.25">
      <c r="A12" s="372">
        <v>5</v>
      </c>
      <c r="B12" s="373">
        <v>10120</v>
      </c>
      <c r="C12" s="374" t="s">
        <v>153</v>
      </c>
      <c r="D12" s="375">
        <v>2</v>
      </c>
      <c r="E12" s="375">
        <v>1</v>
      </c>
      <c r="F12" s="375">
        <v>1</v>
      </c>
      <c r="G12" s="375"/>
      <c r="H12" s="375"/>
      <c r="I12" s="375"/>
      <c r="J12" s="376">
        <v>33.5</v>
      </c>
      <c r="L12" s="423">
        <f t="shared" si="1"/>
        <v>2</v>
      </c>
      <c r="M12" s="424">
        <f t="shared" si="3"/>
        <v>0</v>
      </c>
      <c r="N12" s="425">
        <f t="shared" si="4"/>
        <v>0</v>
      </c>
      <c r="O12" s="424">
        <f t="shared" si="5"/>
        <v>1</v>
      </c>
      <c r="P12" s="426">
        <f t="shared" si="6"/>
        <v>50</v>
      </c>
    </row>
    <row r="13" spans="1:16" ht="15" customHeight="1" x14ac:dyDescent="0.25">
      <c r="A13" s="372">
        <v>6</v>
      </c>
      <c r="B13" s="373">
        <v>10190</v>
      </c>
      <c r="C13" s="374" t="s">
        <v>154</v>
      </c>
      <c r="D13" s="375">
        <v>2</v>
      </c>
      <c r="E13" s="375">
        <v>1</v>
      </c>
      <c r="F13" s="375">
        <v>1</v>
      </c>
      <c r="G13" s="375"/>
      <c r="H13" s="375"/>
      <c r="I13" s="375"/>
      <c r="J13" s="376">
        <v>40.5</v>
      </c>
      <c r="L13" s="423">
        <f t="shared" si="1"/>
        <v>2</v>
      </c>
      <c r="M13" s="424">
        <f t="shared" si="3"/>
        <v>0</v>
      </c>
      <c r="N13" s="425">
        <f t="shared" si="4"/>
        <v>0</v>
      </c>
      <c r="O13" s="424">
        <f t="shared" si="5"/>
        <v>1</v>
      </c>
      <c r="P13" s="426">
        <f t="shared" si="6"/>
        <v>50</v>
      </c>
    </row>
    <row r="14" spans="1:16" ht="15" customHeight="1" x14ac:dyDescent="0.25">
      <c r="A14" s="372">
        <v>7</v>
      </c>
      <c r="B14" s="373">
        <v>10320</v>
      </c>
      <c r="C14" s="374" t="s">
        <v>10</v>
      </c>
      <c r="D14" s="375">
        <v>9</v>
      </c>
      <c r="E14" s="375">
        <v>1</v>
      </c>
      <c r="F14" s="375">
        <v>5</v>
      </c>
      <c r="G14" s="375">
        <v>2</v>
      </c>
      <c r="H14" s="375">
        <v>1</v>
      </c>
      <c r="I14" s="375"/>
      <c r="J14" s="376">
        <v>55.333333333333336</v>
      </c>
      <c r="L14" s="423">
        <f t="shared" si="1"/>
        <v>9</v>
      </c>
      <c r="M14" s="424">
        <f t="shared" si="3"/>
        <v>3</v>
      </c>
      <c r="N14" s="425">
        <f t="shared" si="4"/>
        <v>33.333333333333336</v>
      </c>
      <c r="O14" s="424">
        <f t="shared" si="5"/>
        <v>1</v>
      </c>
      <c r="P14" s="426">
        <f t="shared" si="6"/>
        <v>11.111111111111111</v>
      </c>
    </row>
    <row r="15" spans="1:16" ht="15" customHeight="1" thickBot="1" x14ac:dyDescent="0.3">
      <c r="A15" s="372">
        <v>8</v>
      </c>
      <c r="B15" s="373">
        <v>10860</v>
      </c>
      <c r="C15" s="374" t="s">
        <v>112</v>
      </c>
      <c r="D15" s="375">
        <v>6</v>
      </c>
      <c r="E15" s="375">
        <v>1</v>
      </c>
      <c r="F15" s="375">
        <v>5</v>
      </c>
      <c r="G15" s="375"/>
      <c r="H15" s="375"/>
      <c r="I15" s="375"/>
      <c r="J15" s="376">
        <v>42.333333333333336</v>
      </c>
      <c r="L15" s="427">
        <f t="shared" ref="L15" si="7">D15</f>
        <v>6</v>
      </c>
      <c r="M15" s="428">
        <f t="shared" ref="M15" si="8">I15+H15+G15</f>
        <v>0</v>
      </c>
      <c r="N15" s="429">
        <f t="shared" ref="N15" si="9">M15*100/L15</f>
        <v>0</v>
      </c>
      <c r="O15" s="428">
        <f t="shared" ref="O15" si="10">E15</f>
        <v>1</v>
      </c>
      <c r="P15" s="430">
        <f t="shared" ref="P15" si="11">O15*100/L15</f>
        <v>16.666666666666668</v>
      </c>
    </row>
    <row r="16" spans="1:16" ht="15" customHeight="1" thickBot="1" x14ac:dyDescent="0.3">
      <c r="A16" s="381"/>
      <c r="B16" s="382"/>
      <c r="C16" s="383" t="s">
        <v>102</v>
      </c>
      <c r="D16" s="384">
        <f t="shared" ref="D16:I16" si="12">SUM(D17:D28)</f>
        <v>71</v>
      </c>
      <c r="E16" s="384">
        <f t="shared" si="12"/>
        <v>13</v>
      </c>
      <c r="F16" s="384">
        <f t="shared" si="12"/>
        <v>40</v>
      </c>
      <c r="G16" s="384">
        <f t="shared" si="12"/>
        <v>9</v>
      </c>
      <c r="H16" s="384">
        <f t="shared" si="12"/>
        <v>9</v>
      </c>
      <c r="I16" s="384">
        <f t="shared" si="12"/>
        <v>0</v>
      </c>
      <c r="J16" s="385">
        <f>AVERAGE(J17:J28)</f>
        <v>49.56</v>
      </c>
      <c r="L16" s="419">
        <f t="shared" si="1"/>
        <v>71</v>
      </c>
      <c r="M16" s="420">
        <f t="shared" si="3"/>
        <v>18</v>
      </c>
      <c r="N16" s="421">
        <f t="shared" si="4"/>
        <v>25.35211267605634</v>
      </c>
      <c r="O16" s="420">
        <f t="shared" si="5"/>
        <v>13</v>
      </c>
      <c r="P16" s="422">
        <f t="shared" si="6"/>
        <v>18.309859154929576</v>
      </c>
    </row>
    <row r="17" spans="1:16" ht="15" customHeight="1" x14ac:dyDescent="0.25">
      <c r="A17" s="386">
        <v>1</v>
      </c>
      <c r="B17" s="377">
        <v>20040</v>
      </c>
      <c r="C17" s="378" t="s">
        <v>11</v>
      </c>
      <c r="D17" s="379">
        <v>2</v>
      </c>
      <c r="E17" s="379">
        <v>2</v>
      </c>
      <c r="F17" s="379"/>
      <c r="G17" s="379"/>
      <c r="H17" s="379"/>
      <c r="I17" s="379"/>
      <c r="J17" s="387">
        <v>24</v>
      </c>
      <c r="L17" s="431">
        <f t="shared" ref="L17:L80" si="13">D17</f>
        <v>2</v>
      </c>
      <c r="M17" s="432">
        <f t="shared" ref="M17:M80" si="14">I17+H17+G17</f>
        <v>0</v>
      </c>
      <c r="N17" s="433">
        <f t="shared" ref="N17:N80" si="15">M17*100/L17</f>
        <v>0</v>
      </c>
      <c r="O17" s="432">
        <f t="shared" ref="O17:O80" si="16">E17</f>
        <v>2</v>
      </c>
      <c r="P17" s="434">
        <f t="shared" ref="P17:P80" si="17">O17*100/L17</f>
        <v>100</v>
      </c>
    </row>
    <row r="18" spans="1:16" ht="15" customHeight="1" x14ac:dyDescent="0.25">
      <c r="A18" s="388">
        <v>2</v>
      </c>
      <c r="B18" s="373">
        <v>20061</v>
      </c>
      <c r="C18" s="374" t="s">
        <v>13</v>
      </c>
      <c r="D18" s="375">
        <v>7</v>
      </c>
      <c r="E18" s="375">
        <v>4</v>
      </c>
      <c r="F18" s="375">
        <v>3</v>
      </c>
      <c r="G18" s="375"/>
      <c r="H18" s="375"/>
      <c r="I18" s="375"/>
      <c r="J18" s="389">
        <v>33</v>
      </c>
      <c r="L18" s="435">
        <f t="shared" si="13"/>
        <v>7</v>
      </c>
      <c r="M18" s="436">
        <f t="shared" si="14"/>
        <v>0</v>
      </c>
      <c r="N18" s="437">
        <f t="shared" si="15"/>
        <v>0</v>
      </c>
      <c r="O18" s="436">
        <f t="shared" si="16"/>
        <v>4</v>
      </c>
      <c r="P18" s="438">
        <f t="shared" si="17"/>
        <v>57.142857142857146</v>
      </c>
    </row>
    <row r="19" spans="1:16" ht="15" customHeight="1" x14ac:dyDescent="0.25">
      <c r="A19" s="388">
        <v>3</v>
      </c>
      <c r="B19" s="373">
        <v>21020</v>
      </c>
      <c r="C19" s="374" t="s">
        <v>21</v>
      </c>
      <c r="D19" s="375">
        <v>17</v>
      </c>
      <c r="E19" s="375">
        <v>2</v>
      </c>
      <c r="F19" s="375">
        <v>9</v>
      </c>
      <c r="G19" s="375">
        <v>4</v>
      </c>
      <c r="H19" s="375">
        <v>2</v>
      </c>
      <c r="I19" s="375"/>
      <c r="J19" s="389">
        <v>58</v>
      </c>
      <c r="L19" s="435">
        <f t="shared" si="13"/>
        <v>17</v>
      </c>
      <c r="M19" s="436">
        <f t="shared" si="14"/>
        <v>6</v>
      </c>
      <c r="N19" s="437">
        <f t="shared" si="15"/>
        <v>35.294117647058826</v>
      </c>
      <c r="O19" s="436">
        <f t="shared" si="16"/>
        <v>2</v>
      </c>
      <c r="P19" s="438">
        <f t="shared" si="17"/>
        <v>11.764705882352942</v>
      </c>
    </row>
    <row r="20" spans="1:16" ht="15" customHeight="1" x14ac:dyDescent="0.25">
      <c r="A20" s="388">
        <v>4</v>
      </c>
      <c r="B20" s="373">
        <v>20060</v>
      </c>
      <c r="C20" s="374" t="s">
        <v>12</v>
      </c>
      <c r="D20" s="375">
        <v>11</v>
      </c>
      <c r="E20" s="375">
        <v>2</v>
      </c>
      <c r="F20" s="375">
        <v>4</v>
      </c>
      <c r="G20" s="375">
        <v>1</v>
      </c>
      <c r="H20" s="375">
        <v>4</v>
      </c>
      <c r="I20" s="375"/>
      <c r="J20" s="389">
        <v>59.4</v>
      </c>
      <c r="L20" s="435">
        <f t="shared" si="13"/>
        <v>11</v>
      </c>
      <c r="M20" s="436">
        <f t="shared" si="14"/>
        <v>5</v>
      </c>
      <c r="N20" s="437">
        <f t="shared" si="15"/>
        <v>45.454545454545453</v>
      </c>
      <c r="O20" s="436">
        <f t="shared" si="16"/>
        <v>2</v>
      </c>
      <c r="P20" s="438">
        <f t="shared" si="17"/>
        <v>18.181818181818183</v>
      </c>
    </row>
    <row r="21" spans="1:16" ht="15" customHeight="1" x14ac:dyDescent="0.25">
      <c r="A21" s="388">
        <v>5</v>
      </c>
      <c r="B21" s="373">
        <v>20400</v>
      </c>
      <c r="C21" s="374" t="s">
        <v>15</v>
      </c>
      <c r="D21" s="375">
        <v>10</v>
      </c>
      <c r="E21" s="375">
        <v>2</v>
      </c>
      <c r="F21" s="375">
        <v>7</v>
      </c>
      <c r="G21" s="375"/>
      <c r="H21" s="375">
        <v>1</v>
      </c>
      <c r="I21" s="375"/>
      <c r="J21" s="389">
        <v>50.7</v>
      </c>
      <c r="L21" s="435">
        <f t="shared" si="13"/>
        <v>10</v>
      </c>
      <c r="M21" s="436">
        <f t="shared" si="14"/>
        <v>1</v>
      </c>
      <c r="N21" s="437">
        <f t="shared" si="15"/>
        <v>10</v>
      </c>
      <c r="O21" s="436">
        <f t="shared" si="16"/>
        <v>2</v>
      </c>
      <c r="P21" s="438">
        <f t="shared" si="17"/>
        <v>20</v>
      </c>
    </row>
    <row r="22" spans="1:16" ht="15" customHeight="1" x14ac:dyDescent="0.25">
      <c r="A22" s="388">
        <v>6</v>
      </c>
      <c r="B22" s="373">
        <v>20080</v>
      </c>
      <c r="C22" s="374" t="s">
        <v>156</v>
      </c>
      <c r="D22" s="375">
        <v>5</v>
      </c>
      <c r="E22" s="375"/>
      <c r="F22" s="375">
        <v>4</v>
      </c>
      <c r="G22" s="375">
        <v>1</v>
      </c>
      <c r="H22" s="375"/>
      <c r="I22" s="375"/>
      <c r="J22" s="389">
        <v>50.4</v>
      </c>
      <c r="L22" s="435">
        <f t="shared" si="13"/>
        <v>5</v>
      </c>
      <c r="M22" s="436">
        <f t="shared" si="14"/>
        <v>1</v>
      </c>
      <c r="N22" s="437">
        <f t="shared" si="15"/>
        <v>20</v>
      </c>
      <c r="O22" s="436">
        <f t="shared" si="16"/>
        <v>0</v>
      </c>
      <c r="P22" s="438">
        <f t="shared" si="17"/>
        <v>0</v>
      </c>
    </row>
    <row r="23" spans="1:16" ht="15" customHeight="1" x14ac:dyDescent="0.25">
      <c r="A23" s="388">
        <v>7</v>
      </c>
      <c r="B23" s="373">
        <v>20460</v>
      </c>
      <c r="C23" s="374" t="s">
        <v>157</v>
      </c>
      <c r="D23" s="375">
        <v>6</v>
      </c>
      <c r="E23" s="375"/>
      <c r="F23" s="375">
        <v>4</v>
      </c>
      <c r="G23" s="375">
        <v>2</v>
      </c>
      <c r="H23" s="375"/>
      <c r="I23" s="375"/>
      <c r="J23" s="389">
        <v>58.8</v>
      </c>
      <c r="L23" s="435">
        <f t="shared" si="13"/>
        <v>6</v>
      </c>
      <c r="M23" s="436">
        <f t="shared" si="14"/>
        <v>2</v>
      </c>
      <c r="N23" s="437">
        <f t="shared" si="15"/>
        <v>33.333333333333336</v>
      </c>
      <c r="O23" s="436">
        <f t="shared" si="16"/>
        <v>0</v>
      </c>
      <c r="P23" s="438">
        <f t="shared" si="17"/>
        <v>0</v>
      </c>
    </row>
    <row r="24" spans="1:16" ht="15" customHeight="1" x14ac:dyDescent="0.25">
      <c r="A24" s="388">
        <v>8</v>
      </c>
      <c r="B24" s="373">
        <v>20550</v>
      </c>
      <c r="C24" s="374" t="s">
        <v>17</v>
      </c>
      <c r="D24" s="375"/>
      <c r="E24" s="375"/>
      <c r="F24" s="375"/>
      <c r="G24" s="375"/>
      <c r="H24" s="375"/>
      <c r="I24" s="375"/>
      <c r="J24" s="389"/>
      <c r="L24" s="435"/>
      <c r="M24" s="436"/>
      <c r="N24" s="437"/>
      <c r="O24" s="436"/>
      <c r="P24" s="438"/>
    </row>
    <row r="25" spans="1:16" ht="15" customHeight="1" x14ac:dyDescent="0.25">
      <c r="A25" s="388">
        <v>9</v>
      </c>
      <c r="B25" s="373">
        <v>20630</v>
      </c>
      <c r="C25" s="374" t="s">
        <v>209</v>
      </c>
      <c r="D25" s="375"/>
      <c r="E25" s="375"/>
      <c r="F25" s="375"/>
      <c r="G25" s="375"/>
      <c r="H25" s="375"/>
      <c r="I25" s="375"/>
      <c r="J25" s="389"/>
      <c r="L25" s="435"/>
      <c r="M25" s="436"/>
      <c r="N25" s="437"/>
      <c r="O25" s="436"/>
      <c r="P25" s="438"/>
    </row>
    <row r="26" spans="1:16" ht="15" customHeight="1" x14ac:dyDescent="0.25">
      <c r="A26" s="388">
        <v>10</v>
      </c>
      <c r="B26" s="373">
        <v>20810</v>
      </c>
      <c r="C26" s="374" t="s">
        <v>196</v>
      </c>
      <c r="D26" s="375">
        <v>3</v>
      </c>
      <c r="E26" s="375"/>
      <c r="F26" s="375">
        <v>2</v>
      </c>
      <c r="G26" s="375"/>
      <c r="H26" s="375">
        <v>1</v>
      </c>
      <c r="I26" s="375"/>
      <c r="J26" s="389">
        <v>58</v>
      </c>
      <c r="L26" s="435">
        <f t="shared" si="13"/>
        <v>3</v>
      </c>
      <c r="M26" s="436">
        <f t="shared" si="14"/>
        <v>1</v>
      </c>
      <c r="N26" s="437">
        <f t="shared" si="15"/>
        <v>33.333333333333336</v>
      </c>
      <c r="O26" s="436">
        <f t="shared" si="16"/>
        <v>0</v>
      </c>
      <c r="P26" s="438">
        <f t="shared" si="17"/>
        <v>0</v>
      </c>
    </row>
    <row r="27" spans="1:16" ht="15" customHeight="1" x14ac:dyDescent="0.25">
      <c r="A27" s="388">
        <v>11</v>
      </c>
      <c r="B27" s="373">
        <v>20900</v>
      </c>
      <c r="C27" s="374" t="s">
        <v>158</v>
      </c>
      <c r="D27" s="375">
        <v>6</v>
      </c>
      <c r="E27" s="375">
        <v>1</v>
      </c>
      <c r="F27" s="375">
        <v>4</v>
      </c>
      <c r="G27" s="375"/>
      <c r="H27" s="375">
        <v>1</v>
      </c>
      <c r="I27" s="375"/>
      <c r="J27" s="389">
        <v>50.8</v>
      </c>
      <c r="L27" s="435">
        <f t="shared" si="13"/>
        <v>6</v>
      </c>
      <c r="M27" s="436">
        <f t="shared" si="14"/>
        <v>1</v>
      </c>
      <c r="N27" s="437">
        <f t="shared" si="15"/>
        <v>16.666666666666668</v>
      </c>
      <c r="O27" s="436">
        <f t="shared" si="16"/>
        <v>1</v>
      </c>
      <c r="P27" s="438">
        <f t="shared" si="17"/>
        <v>16.666666666666668</v>
      </c>
    </row>
    <row r="28" spans="1:16" ht="15" customHeight="1" thickBot="1" x14ac:dyDescent="0.3">
      <c r="A28" s="388">
        <v>12</v>
      </c>
      <c r="B28" s="373">
        <v>21350</v>
      </c>
      <c r="C28" s="390" t="s">
        <v>159</v>
      </c>
      <c r="D28" s="375">
        <v>4</v>
      </c>
      <c r="E28" s="375"/>
      <c r="F28" s="375">
        <v>3</v>
      </c>
      <c r="G28" s="375">
        <v>1</v>
      </c>
      <c r="H28" s="375"/>
      <c r="I28" s="375"/>
      <c r="J28" s="389">
        <v>52.5</v>
      </c>
      <c r="L28" s="439">
        <f t="shared" si="13"/>
        <v>4</v>
      </c>
      <c r="M28" s="440">
        <f t="shared" si="14"/>
        <v>1</v>
      </c>
      <c r="N28" s="441">
        <f t="shared" si="15"/>
        <v>25</v>
      </c>
      <c r="O28" s="440">
        <f t="shared" si="16"/>
        <v>0</v>
      </c>
      <c r="P28" s="442">
        <f t="shared" si="17"/>
        <v>0</v>
      </c>
    </row>
    <row r="29" spans="1:16" ht="15" customHeight="1" thickBot="1" x14ac:dyDescent="0.3">
      <c r="A29" s="391"/>
      <c r="B29" s="382"/>
      <c r="C29" s="383" t="s">
        <v>103</v>
      </c>
      <c r="D29" s="384">
        <f t="shared" ref="D29:I29" si="18">SUM(D30:D46)</f>
        <v>76</v>
      </c>
      <c r="E29" s="384">
        <f t="shared" si="18"/>
        <v>6</v>
      </c>
      <c r="F29" s="384">
        <f t="shared" si="18"/>
        <v>55</v>
      </c>
      <c r="G29" s="384">
        <f t="shared" si="18"/>
        <v>6</v>
      </c>
      <c r="H29" s="384">
        <f t="shared" si="18"/>
        <v>9</v>
      </c>
      <c r="I29" s="384">
        <f t="shared" si="18"/>
        <v>0</v>
      </c>
      <c r="J29" s="385">
        <f>AVERAGE(J30:J46)</f>
        <v>52.646666666666661</v>
      </c>
      <c r="L29" s="443">
        <f t="shared" si="13"/>
        <v>76</v>
      </c>
      <c r="M29" s="384">
        <f t="shared" si="14"/>
        <v>15</v>
      </c>
      <c r="N29" s="444">
        <f t="shared" si="15"/>
        <v>19.736842105263158</v>
      </c>
      <c r="O29" s="384">
        <f t="shared" si="16"/>
        <v>6</v>
      </c>
      <c r="P29" s="385">
        <f t="shared" si="17"/>
        <v>7.8947368421052628</v>
      </c>
    </row>
    <row r="30" spans="1:16" ht="15" customHeight="1" x14ac:dyDescent="0.25">
      <c r="A30" s="388">
        <v>1</v>
      </c>
      <c r="B30" s="373">
        <v>30070</v>
      </c>
      <c r="C30" s="374" t="s">
        <v>24</v>
      </c>
      <c r="D30" s="375">
        <v>11</v>
      </c>
      <c r="E30" s="375">
        <v>1</v>
      </c>
      <c r="F30" s="375">
        <v>4</v>
      </c>
      <c r="G30" s="375"/>
      <c r="H30" s="375">
        <v>6</v>
      </c>
      <c r="I30" s="375"/>
      <c r="J30" s="389">
        <v>72</v>
      </c>
      <c r="L30" s="445">
        <f t="shared" si="13"/>
        <v>11</v>
      </c>
      <c r="M30" s="446">
        <f t="shared" si="14"/>
        <v>6</v>
      </c>
      <c r="N30" s="447">
        <f t="shared" si="15"/>
        <v>54.545454545454547</v>
      </c>
      <c r="O30" s="446">
        <f t="shared" si="16"/>
        <v>1</v>
      </c>
      <c r="P30" s="448">
        <f t="shared" si="17"/>
        <v>9.0909090909090917</v>
      </c>
    </row>
    <row r="31" spans="1:16" ht="15" customHeight="1" x14ac:dyDescent="0.25">
      <c r="A31" s="388">
        <v>2</v>
      </c>
      <c r="B31" s="373">
        <v>30480</v>
      </c>
      <c r="C31" s="374" t="s">
        <v>111</v>
      </c>
      <c r="D31" s="375">
        <v>6</v>
      </c>
      <c r="E31" s="375"/>
      <c r="F31" s="375">
        <v>6</v>
      </c>
      <c r="G31" s="375"/>
      <c r="H31" s="375"/>
      <c r="I31" s="375"/>
      <c r="J31" s="389">
        <v>54</v>
      </c>
      <c r="L31" s="435">
        <f t="shared" si="13"/>
        <v>6</v>
      </c>
      <c r="M31" s="436">
        <f t="shared" si="14"/>
        <v>0</v>
      </c>
      <c r="N31" s="437">
        <f t="shared" si="15"/>
        <v>0</v>
      </c>
      <c r="O31" s="436">
        <f t="shared" si="16"/>
        <v>0</v>
      </c>
      <c r="P31" s="438">
        <f t="shared" si="17"/>
        <v>0</v>
      </c>
    </row>
    <row r="32" spans="1:16" ht="15" customHeight="1" x14ac:dyDescent="0.25">
      <c r="A32" s="388">
        <v>3</v>
      </c>
      <c r="B32" s="373">
        <v>30460</v>
      </c>
      <c r="C32" s="374" t="s">
        <v>29</v>
      </c>
      <c r="D32" s="375">
        <v>7</v>
      </c>
      <c r="E32" s="375"/>
      <c r="F32" s="375">
        <v>5</v>
      </c>
      <c r="G32" s="375">
        <v>1</v>
      </c>
      <c r="H32" s="375">
        <v>1</v>
      </c>
      <c r="I32" s="375"/>
      <c r="J32" s="389">
        <v>58.7</v>
      </c>
      <c r="L32" s="435">
        <f t="shared" si="13"/>
        <v>7</v>
      </c>
      <c r="M32" s="436">
        <f t="shared" si="14"/>
        <v>2</v>
      </c>
      <c r="N32" s="437">
        <f t="shared" si="15"/>
        <v>28.571428571428573</v>
      </c>
      <c r="O32" s="436">
        <f t="shared" si="16"/>
        <v>0</v>
      </c>
      <c r="P32" s="438">
        <f t="shared" si="17"/>
        <v>0</v>
      </c>
    </row>
    <row r="33" spans="1:16" ht="15" customHeight="1" x14ac:dyDescent="0.25">
      <c r="A33" s="388">
        <v>4</v>
      </c>
      <c r="B33" s="377">
        <v>30030</v>
      </c>
      <c r="C33" s="392" t="s">
        <v>160</v>
      </c>
      <c r="D33" s="379">
        <v>8</v>
      </c>
      <c r="E33" s="379">
        <v>1</v>
      </c>
      <c r="F33" s="379">
        <v>6</v>
      </c>
      <c r="G33" s="379"/>
      <c r="H33" s="379">
        <v>1</v>
      </c>
      <c r="I33" s="379"/>
      <c r="J33" s="387">
        <v>51.3</v>
      </c>
      <c r="L33" s="435">
        <f t="shared" si="13"/>
        <v>8</v>
      </c>
      <c r="M33" s="436">
        <f t="shared" si="14"/>
        <v>1</v>
      </c>
      <c r="N33" s="437">
        <f t="shared" si="15"/>
        <v>12.5</v>
      </c>
      <c r="O33" s="436">
        <f t="shared" si="16"/>
        <v>1</v>
      </c>
      <c r="P33" s="438">
        <f t="shared" si="17"/>
        <v>12.5</v>
      </c>
    </row>
    <row r="34" spans="1:16" ht="15" customHeight="1" x14ac:dyDescent="0.25">
      <c r="A34" s="388">
        <v>5</v>
      </c>
      <c r="B34" s="373">
        <v>31000</v>
      </c>
      <c r="C34" s="374" t="s">
        <v>37</v>
      </c>
      <c r="D34" s="375">
        <v>9</v>
      </c>
      <c r="E34" s="375">
        <v>1</v>
      </c>
      <c r="F34" s="375">
        <v>6</v>
      </c>
      <c r="G34" s="375">
        <v>1</v>
      </c>
      <c r="H34" s="375">
        <v>1</v>
      </c>
      <c r="I34" s="375"/>
      <c r="J34" s="389">
        <v>56.6</v>
      </c>
      <c r="L34" s="435">
        <f t="shared" si="13"/>
        <v>9</v>
      </c>
      <c r="M34" s="436">
        <f t="shared" si="14"/>
        <v>2</v>
      </c>
      <c r="N34" s="437">
        <f t="shared" si="15"/>
        <v>22.222222222222221</v>
      </c>
      <c r="O34" s="436">
        <f t="shared" si="16"/>
        <v>1</v>
      </c>
      <c r="P34" s="438">
        <f t="shared" si="17"/>
        <v>11.111111111111111</v>
      </c>
    </row>
    <row r="35" spans="1:16" ht="15" customHeight="1" x14ac:dyDescent="0.25">
      <c r="A35" s="388">
        <v>6</v>
      </c>
      <c r="B35" s="373">
        <v>30130</v>
      </c>
      <c r="C35" s="374" t="s">
        <v>25</v>
      </c>
      <c r="D35" s="375">
        <v>4</v>
      </c>
      <c r="E35" s="375">
        <v>1</v>
      </c>
      <c r="F35" s="375">
        <v>3</v>
      </c>
      <c r="G35" s="375"/>
      <c r="H35" s="375"/>
      <c r="I35" s="375"/>
      <c r="J35" s="389">
        <v>43.3</v>
      </c>
      <c r="L35" s="435">
        <f t="shared" si="13"/>
        <v>4</v>
      </c>
      <c r="M35" s="436">
        <f t="shared" si="14"/>
        <v>0</v>
      </c>
      <c r="N35" s="437">
        <f t="shared" si="15"/>
        <v>0</v>
      </c>
      <c r="O35" s="436">
        <f t="shared" si="16"/>
        <v>1</v>
      </c>
      <c r="P35" s="438">
        <f t="shared" si="17"/>
        <v>25</v>
      </c>
    </row>
    <row r="36" spans="1:16" ht="15" customHeight="1" x14ac:dyDescent="0.25">
      <c r="A36" s="388">
        <v>7</v>
      </c>
      <c r="B36" s="373">
        <v>30160</v>
      </c>
      <c r="C36" s="374" t="s">
        <v>197</v>
      </c>
      <c r="D36" s="375"/>
      <c r="E36" s="375"/>
      <c r="F36" s="375"/>
      <c r="G36" s="375"/>
      <c r="H36" s="375"/>
      <c r="I36" s="375"/>
      <c r="J36" s="389"/>
      <c r="L36" s="435"/>
      <c r="M36" s="436"/>
      <c r="N36" s="437"/>
      <c r="O36" s="436"/>
      <c r="P36" s="438"/>
    </row>
    <row r="37" spans="1:16" ht="15" customHeight="1" x14ac:dyDescent="0.25">
      <c r="A37" s="388">
        <v>8</v>
      </c>
      <c r="B37" s="373">
        <v>30310</v>
      </c>
      <c r="C37" s="374" t="s">
        <v>27</v>
      </c>
      <c r="D37" s="375">
        <v>4</v>
      </c>
      <c r="E37" s="375"/>
      <c r="F37" s="375">
        <v>4</v>
      </c>
      <c r="G37" s="375"/>
      <c r="H37" s="375"/>
      <c r="I37" s="375"/>
      <c r="J37" s="389">
        <v>49</v>
      </c>
      <c r="L37" s="435">
        <f t="shared" si="13"/>
        <v>4</v>
      </c>
      <c r="M37" s="436">
        <f t="shared" si="14"/>
        <v>0</v>
      </c>
      <c r="N37" s="437">
        <f t="shared" si="15"/>
        <v>0</v>
      </c>
      <c r="O37" s="436">
        <f t="shared" si="16"/>
        <v>0</v>
      </c>
      <c r="P37" s="438">
        <f t="shared" si="17"/>
        <v>0</v>
      </c>
    </row>
    <row r="38" spans="1:16" ht="15" customHeight="1" x14ac:dyDescent="0.25">
      <c r="A38" s="388">
        <v>9</v>
      </c>
      <c r="B38" s="373">
        <v>30440</v>
      </c>
      <c r="C38" s="393" t="s">
        <v>28</v>
      </c>
      <c r="D38" s="375">
        <v>2</v>
      </c>
      <c r="E38" s="375"/>
      <c r="F38" s="375">
        <v>2</v>
      </c>
      <c r="G38" s="375"/>
      <c r="H38" s="375"/>
      <c r="I38" s="375"/>
      <c r="J38" s="389">
        <v>54</v>
      </c>
      <c r="L38" s="435">
        <f t="shared" si="13"/>
        <v>2</v>
      </c>
      <c r="M38" s="436">
        <f t="shared" si="14"/>
        <v>0</v>
      </c>
      <c r="N38" s="437">
        <f t="shared" si="15"/>
        <v>0</v>
      </c>
      <c r="O38" s="436">
        <f t="shared" si="16"/>
        <v>0</v>
      </c>
      <c r="P38" s="438">
        <f t="shared" si="17"/>
        <v>0</v>
      </c>
    </row>
    <row r="39" spans="1:16" ht="15" customHeight="1" x14ac:dyDescent="0.25">
      <c r="A39" s="388">
        <v>10</v>
      </c>
      <c r="B39" s="373">
        <v>30500</v>
      </c>
      <c r="C39" s="393" t="s">
        <v>198</v>
      </c>
      <c r="D39" s="375"/>
      <c r="E39" s="375"/>
      <c r="F39" s="375"/>
      <c r="G39" s="375"/>
      <c r="H39" s="375"/>
      <c r="I39" s="375"/>
      <c r="J39" s="389"/>
      <c r="L39" s="435"/>
      <c r="M39" s="436"/>
      <c r="N39" s="437"/>
      <c r="O39" s="436"/>
      <c r="P39" s="438"/>
    </row>
    <row r="40" spans="1:16" ht="15" customHeight="1" x14ac:dyDescent="0.25">
      <c r="A40" s="388">
        <v>11</v>
      </c>
      <c r="B40" s="373">
        <v>30530</v>
      </c>
      <c r="C40" s="374" t="s">
        <v>161</v>
      </c>
      <c r="D40" s="375">
        <v>5</v>
      </c>
      <c r="E40" s="375"/>
      <c r="F40" s="375">
        <v>3</v>
      </c>
      <c r="G40" s="375">
        <v>2</v>
      </c>
      <c r="H40" s="375"/>
      <c r="I40" s="375"/>
      <c r="J40" s="389">
        <v>54.2</v>
      </c>
      <c r="L40" s="435">
        <f t="shared" si="13"/>
        <v>5</v>
      </c>
      <c r="M40" s="436">
        <f t="shared" si="14"/>
        <v>2</v>
      </c>
      <c r="N40" s="437">
        <f t="shared" si="15"/>
        <v>40</v>
      </c>
      <c r="O40" s="436">
        <f t="shared" si="16"/>
        <v>0</v>
      </c>
      <c r="P40" s="438">
        <f t="shared" si="17"/>
        <v>0</v>
      </c>
    </row>
    <row r="41" spans="1:16" ht="15" customHeight="1" x14ac:dyDescent="0.25">
      <c r="A41" s="388">
        <v>12</v>
      </c>
      <c r="B41" s="373">
        <v>30640</v>
      </c>
      <c r="C41" s="374" t="s">
        <v>32</v>
      </c>
      <c r="D41" s="375">
        <v>3</v>
      </c>
      <c r="E41" s="375"/>
      <c r="F41" s="375">
        <v>3</v>
      </c>
      <c r="G41" s="375"/>
      <c r="H41" s="375"/>
      <c r="I41" s="375"/>
      <c r="J41" s="389">
        <v>46.3</v>
      </c>
      <c r="L41" s="435">
        <f t="shared" si="13"/>
        <v>3</v>
      </c>
      <c r="M41" s="436">
        <f t="shared" si="14"/>
        <v>0</v>
      </c>
      <c r="N41" s="437">
        <f t="shared" si="15"/>
        <v>0</v>
      </c>
      <c r="O41" s="436">
        <f t="shared" si="16"/>
        <v>0</v>
      </c>
      <c r="P41" s="438">
        <f t="shared" si="17"/>
        <v>0</v>
      </c>
    </row>
    <row r="42" spans="1:16" ht="15" customHeight="1" x14ac:dyDescent="0.25">
      <c r="A42" s="388">
        <v>13</v>
      </c>
      <c r="B42" s="373">
        <v>30650</v>
      </c>
      <c r="C42" s="374" t="s">
        <v>162</v>
      </c>
      <c r="D42" s="375">
        <v>3</v>
      </c>
      <c r="E42" s="375"/>
      <c r="F42" s="375">
        <v>3</v>
      </c>
      <c r="G42" s="375"/>
      <c r="H42" s="375"/>
      <c r="I42" s="375"/>
      <c r="J42" s="389">
        <v>48</v>
      </c>
      <c r="L42" s="435">
        <f t="shared" si="13"/>
        <v>3</v>
      </c>
      <c r="M42" s="436">
        <f t="shared" si="14"/>
        <v>0</v>
      </c>
      <c r="N42" s="437">
        <f t="shared" si="15"/>
        <v>0</v>
      </c>
      <c r="O42" s="436">
        <f t="shared" si="16"/>
        <v>0</v>
      </c>
      <c r="P42" s="438">
        <f t="shared" si="17"/>
        <v>0</v>
      </c>
    </row>
    <row r="43" spans="1:16" ht="15" customHeight="1" x14ac:dyDescent="0.25">
      <c r="A43" s="388">
        <v>14</v>
      </c>
      <c r="B43" s="373">
        <v>30790</v>
      </c>
      <c r="C43" s="374" t="s">
        <v>34</v>
      </c>
      <c r="D43" s="375">
        <v>2</v>
      </c>
      <c r="E43" s="375">
        <v>1</v>
      </c>
      <c r="F43" s="375">
        <v>1</v>
      </c>
      <c r="G43" s="375"/>
      <c r="H43" s="375"/>
      <c r="I43" s="375"/>
      <c r="J43" s="389">
        <v>40</v>
      </c>
      <c r="L43" s="435">
        <f t="shared" si="13"/>
        <v>2</v>
      </c>
      <c r="M43" s="436">
        <f t="shared" si="14"/>
        <v>0</v>
      </c>
      <c r="N43" s="437">
        <f t="shared" si="15"/>
        <v>0</v>
      </c>
      <c r="O43" s="436">
        <f t="shared" si="16"/>
        <v>1</v>
      </c>
      <c r="P43" s="438">
        <f t="shared" si="17"/>
        <v>50</v>
      </c>
    </row>
    <row r="44" spans="1:16" ht="15" customHeight="1" x14ac:dyDescent="0.25">
      <c r="A44" s="388">
        <v>15</v>
      </c>
      <c r="B44" s="373">
        <v>30890</v>
      </c>
      <c r="C44" s="374" t="s">
        <v>163</v>
      </c>
      <c r="D44" s="375">
        <v>2</v>
      </c>
      <c r="E44" s="375"/>
      <c r="F44" s="375">
        <v>2</v>
      </c>
      <c r="G44" s="375"/>
      <c r="H44" s="375"/>
      <c r="I44" s="375"/>
      <c r="J44" s="389">
        <v>62</v>
      </c>
      <c r="L44" s="435">
        <f t="shared" si="13"/>
        <v>2</v>
      </c>
      <c r="M44" s="436">
        <f t="shared" si="14"/>
        <v>0</v>
      </c>
      <c r="N44" s="437">
        <f t="shared" si="15"/>
        <v>0</v>
      </c>
      <c r="O44" s="436">
        <f t="shared" si="16"/>
        <v>0</v>
      </c>
      <c r="P44" s="438">
        <f t="shared" si="17"/>
        <v>0</v>
      </c>
    </row>
    <row r="45" spans="1:16" ht="15" customHeight="1" x14ac:dyDescent="0.25">
      <c r="A45" s="388">
        <v>16</v>
      </c>
      <c r="B45" s="373">
        <v>30940</v>
      </c>
      <c r="C45" s="374" t="s">
        <v>36</v>
      </c>
      <c r="D45" s="375">
        <v>4</v>
      </c>
      <c r="E45" s="375">
        <v>1</v>
      </c>
      <c r="F45" s="375">
        <v>2</v>
      </c>
      <c r="G45" s="375">
        <v>1</v>
      </c>
      <c r="H45" s="375"/>
      <c r="I45" s="375"/>
      <c r="J45" s="389">
        <v>42.8</v>
      </c>
      <c r="L45" s="435">
        <f t="shared" si="13"/>
        <v>4</v>
      </c>
      <c r="M45" s="436">
        <f t="shared" si="14"/>
        <v>1</v>
      </c>
      <c r="N45" s="437">
        <f t="shared" si="15"/>
        <v>25</v>
      </c>
      <c r="O45" s="436">
        <f t="shared" si="16"/>
        <v>1</v>
      </c>
      <c r="P45" s="438">
        <f t="shared" si="17"/>
        <v>25</v>
      </c>
    </row>
    <row r="46" spans="1:16" ht="15" customHeight="1" thickBot="1" x14ac:dyDescent="0.3">
      <c r="A46" s="388">
        <v>17</v>
      </c>
      <c r="B46" s="394">
        <v>31480</v>
      </c>
      <c r="C46" s="395" t="s">
        <v>38</v>
      </c>
      <c r="D46" s="396">
        <v>6</v>
      </c>
      <c r="E46" s="396"/>
      <c r="F46" s="396">
        <v>5</v>
      </c>
      <c r="G46" s="396">
        <v>1</v>
      </c>
      <c r="H46" s="396"/>
      <c r="I46" s="396"/>
      <c r="J46" s="397">
        <v>57.5</v>
      </c>
      <c r="L46" s="439">
        <f t="shared" si="13"/>
        <v>6</v>
      </c>
      <c r="M46" s="440">
        <f t="shared" si="14"/>
        <v>1</v>
      </c>
      <c r="N46" s="441">
        <f t="shared" si="15"/>
        <v>16.666666666666668</v>
      </c>
      <c r="O46" s="440">
        <f t="shared" si="16"/>
        <v>0</v>
      </c>
      <c r="P46" s="442">
        <f t="shared" si="17"/>
        <v>0</v>
      </c>
    </row>
    <row r="47" spans="1:16" ht="15" customHeight="1" thickBot="1" x14ac:dyDescent="0.3">
      <c r="A47" s="391"/>
      <c r="B47" s="382"/>
      <c r="C47" s="383" t="s">
        <v>104</v>
      </c>
      <c r="D47" s="384">
        <f t="shared" ref="D47:I47" si="19">SUM(D48:D67)</f>
        <v>141</v>
      </c>
      <c r="E47" s="384">
        <f t="shared" si="19"/>
        <v>32</v>
      </c>
      <c r="F47" s="384">
        <f t="shared" si="19"/>
        <v>69</v>
      </c>
      <c r="G47" s="384">
        <f t="shared" si="19"/>
        <v>28</v>
      </c>
      <c r="H47" s="384">
        <f t="shared" si="19"/>
        <v>12</v>
      </c>
      <c r="I47" s="384">
        <f t="shared" si="19"/>
        <v>0</v>
      </c>
      <c r="J47" s="385">
        <f>AVERAGE(J48:J67)</f>
        <v>47.794375000000002</v>
      </c>
      <c r="L47" s="443">
        <f t="shared" si="13"/>
        <v>141</v>
      </c>
      <c r="M47" s="384">
        <f t="shared" si="14"/>
        <v>40</v>
      </c>
      <c r="N47" s="444">
        <f t="shared" si="15"/>
        <v>28.368794326241133</v>
      </c>
      <c r="O47" s="384">
        <f t="shared" si="16"/>
        <v>32</v>
      </c>
      <c r="P47" s="385">
        <f t="shared" si="17"/>
        <v>22.695035460992909</v>
      </c>
    </row>
    <row r="48" spans="1:16" ht="15" customHeight="1" x14ac:dyDescent="0.25">
      <c r="A48" s="386">
        <v>1</v>
      </c>
      <c r="B48" s="377">
        <v>40010</v>
      </c>
      <c r="C48" s="378" t="s">
        <v>164</v>
      </c>
      <c r="D48" s="379">
        <v>19</v>
      </c>
      <c r="E48" s="379">
        <v>1</v>
      </c>
      <c r="F48" s="379">
        <v>7</v>
      </c>
      <c r="G48" s="379">
        <v>9</v>
      </c>
      <c r="H48" s="379">
        <v>2</v>
      </c>
      <c r="I48" s="379"/>
      <c r="J48" s="387">
        <v>67.400000000000006</v>
      </c>
      <c r="L48" s="445">
        <f t="shared" si="13"/>
        <v>19</v>
      </c>
      <c r="M48" s="446">
        <f t="shared" si="14"/>
        <v>11</v>
      </c>
      <c r="N48" s="447">
        <f t="shared" si="15"/>
        <v>57.89473684210526</v>
      </c>
      <c r="O48" s="446">
        <f t="shared" si="16"/>
        <v>1</v>
      </c>
      <c r="P48" s="448">
        <f t="shared" si="17"/>
        <v>5.2631578947368425</v>
      </c>
    </row>
    <row r="49" spans="1:16" ht="15" customHeight="1" x14ac:dyDescent="0.25">
      <c r="A49" s="386">
        <v>2</v>
      </c>
      <c r="B49" s="373">
        <v>40030</v>
      </c>
      <c r="C49" s="374" t="s">
        <v>41</v>
      </c>
      <c r="D49" s="375">
        <v>5</v>
      </c>
      <c r="E49" s="375">
        <v>2</v>
      </c>
      <c r="F49" s="375">
        <v>3</v>
      </c>
      <c r="G49" s="375"/>
      <c r="H49" s="375"/>
      <c r="I49" s="375"/>
      <c r="J49" s="389">
        <v>38</v>
      </c>
      <c r="L49" s="435">
        <f t="shared" si="13"/>
        <v>5</v>
      </c>
      <c r="M49" s="436">
        <f t="shared" si="14"/>
        <v>0</v>
      </c>
      <c r="N49" s="437">
        <f t="shared" si="15"/>
        <v>0</v>
      </c>
      <c r="O49" s="436">
        <f t="shared" si="16"/>
        <v>2</v>
      </c>
      <c r="P49" s="438">
        <f t="shared" si="17"/>
        <v>40</v>
      </c>
    </row>
    <row r="50" spans="1:16" ht="15" customHeight="1" x14ac:dyDescent="0.25">
      <c r="A50" s="386">
        <v>3</v>
      </c>
      <c r="B50" s="373">
        <v>40410</v>
      </c>
      <c r="C50" s="374" t="s">
        <v>48</v>
      </c>
      <c r="D50" s="375">
        <v>11</v>
      </c>
      <c r="E50" s="375">
        <v>2</v>
      </c>
      <c r="F50" s="375">
        <v>7</v>
      </c>
      <c r="G50" s="375">
        <v>1</v>
      </c>
      <c r="H50" s="375">
        <v>1</v>
      </c>
      <c r="I50" s="375"/>
      <c r="J50" s="389">
        <v>54</v>
      </c>
      <c r="L50" s="435">
        <f t="shared" si="13"/>
        <v>11</v>
      </c>
      <c r="M50" s="436">
        <f t="shared" si="14"/>
        <v>2</v>
      </c>
      <c r="N50" s="437">
        <f t="shared" si="15"/>
        <v>18.181818181818183</v>
      </c>
      <c r="O50" s="436">
        <f t="shared" si="16"/>
        <v>2</v>
      </c>
      <c r="P50" s="438">
        <f t="shared" si="17"/>
        <v>18.181818181818183</v>
      </c>
    </row>
    <row r="51" spans="1:16" ht="15" customHeight="1" x14ac:dyDescent="0.25">
      <c r="A51" s="388">
        <v>4</v>
      </c>
      <c r="B51" s="373">
        <v>40011</v>
      </c>
      <c r="C51" s="374" t="s">
        <v>40</v>
      </c>
      <c r="D51" s="375">
        <v>30</v>
      </c>
      <c r="E51" s="375">
        <v>4</v>
      </c>
      <c r="F51" s="375">
        <v>12</v>
      </c>
      <c r="G51" s="375">
        <v>9</v>
      </c>
      <c r="H51" s="375">
        <v>5</v>
      </c>
      <c r="I51" s="375"/>
      <c r="J51" s="389">
        <v>61.2</v>
      </c>
      <c r="L51" s="435">
        <f t="shared" si="13"/>
        <v>30</v>
      </c>
      <c r="M51" s="436">
        <f t="shared" si="14"/>
        <v>14</v>
      </c>
      <c r="N51" s="437">
        <f t="shared" si="15"/>
        <v>46.666666666666664</v>
      </c>
      <c r="O51" s="436">
        <f t="shared" si="16"/>
        <v>4</v>
      </c>
      <c r="P51" s="438">
        <f t="shared" si="17"/>
        <v>13.333333333333334</v>
      </c>
    </row>
    <row r="52" spans="1:16" ht="15" customHeight="1" x14ac:dyDescent="0.25">
      <c r="A52" s="388">
        <v>5</v>
      </c>
      <c r="B52" s="373">
        <v>40080</v>
      </c>
      <c r="C52" s="374" t="s">
        <v>96</v>
      </c>
      <c r="D52" s="375">
        <v>6</v>
      </c>
      <c r="E52" s="375">
        <v>2</v>
      </c>
      <c r="F52" s="375">
        <v>4</v>
      </c>
      <c r="G52" s="375"/>
      <c r="H52" s="375"/>
      <c r="I52" s="375"/>
      <c r="J52" s="389">
        <v>35</v>
      </c>
      <c r="L52" s="435">
        <f t="shared" si="13"/>
        <v>6</v>
      </c>
      <c r="M52" s="436">
        <f t="shared" si="14"/>
        <v>0</v>
      </c>
      <c r="N52" s="437">
        <f t="shared" si="15"/>
        <v>0</v>
      </c>
      <c r="O52" s="436">
        <f t="shared" si="16"/>
        <v>2</v>
      </c>
      <c r="P52" s="438">
        <f t="shared" si="17"/>
        <v>33.333333333333336</v>
      </c>
    </row>
    <row r="53" spans="1:16" ht="15" customHeight="1" x14ac:dyDescent="0.25">
      <c r="A53" s="388">
        <v>6</v>
      </c>
      <c r="B53" s="373">
        <v>40100</v>
      </c>
      <c r="C53" s="374" t="s">
        <v>42</v>
      </c>
      <c r="D53" s="375">
        <v>8</v>
      </c>
      <c r="E53" s="375">
        <v>2</v>
      </c>
      <c r="F53" s="375">
        <v>5</v>
      </c>
      <c r="G53" s="375">
        <v>1</v>
      </c>
      <c r="H53" s="375"/>
      <c r="I53" s="375"/>
      <c r="J53" s="389">
        <v>50.5</v>
      </c>
      <c r="L53" s="435">
        <f t="shared" si="13"/>
        <v>8</v>
      </c>
      <c r="M53" s="436">
        <f t="shared" si="14"/>
        <v>1</v>
      </c>
      <c r="N53" s="437">
        <f t="shared" si="15"/>
        <v>12.5</v>
      </c>
      <c r="O53" s="436">
        <f t="shared" si="16"/>
        <v>2</v>
      </c>
      <c r="P53" s="438">
        <f t="shared" si="17"/>
        <v>25</v>
      </c>
    </row>
    <row r="54" spans="1:16" ht="15" customHeight="1" x14ac:dyDescent="0.25">
      <c r="A54" s="388">
        <v>7</v>
      </c>
      <c r="B54" s="373">
        <v>40020</v>
      </c>
      <c r="C54" s="374" t="s">
        <v>165</v>
      </c>
      <c r="D54" s="375">
        <v>7</v>
      </c>
      <c r="E54" s="375">
        <v>1</v>
      </c>
      <c r="F54" s="375">
        <v>4</v>
      </c>
      <c r="G54" s="375">
        <v>2</v>
      </c>
      <c r="H54" s="375"/>
      <c r="I54" s="375"/>
      <c r="J54" s="389">
        <v>55.6</v>
      </c>
      <c r="L54" s="435">
        <f t="shared" si="13"/>
        <v>7</v>
      </c>
      <c r="M54" s="436">
        <f t="shared" si="14"/>
        <v>2</v>
      </c>
      <c r="N54" s="437">
        <f t="shared" si="15"/>
        <v>28.571428571428573</v>
      </c>
      <c r="O54" s="436">
        <f t="shared" si="16"/>
        <v>1</v>
      </c>
      <c r="P54" s="438">
        <f t="shared" si="17"/>
        <v>14.285714285714286</v>
      </c>
    </row>
    <row r="55" spans="1:16" ht="15" customHeight="1" x14ac:dyDescent="0.25">
      <c r="A55" s="388">
        <v>8</v>
      </c>
      <c r="B55" s="373">
        <v>40031</v>
      </c>
      <c r="C55" s="374" t="s">
        <v>113</v>
      </c>
      <c r="D55" s="375">
        <v>5</v>
      </c>
      <c r="E55" s="375">
        <v>3</v>
      </c>
      <c r="F55" s="375">
        <v>1</v>
      </c>
      <c r="G55" s="375">
        <v>1</v>
      </c>
      <c r="H55" s="375"/>
      <c r="I55" s="375"/>
      <c r="J55" s="389">
        <v>40.6</v>
      </c>
      <c r="L55" s="435">
        <f t="shared" si="13"/>
        <v>5</v>
      </c>
      <c r="M55" s="436">
        <f t="shared" si="14"/>
        <v>1</v>
      </c>
      <c r="N55" s="437">
        <f t="shared" si="15"/>
        <v>20</v>
      </c>
      <c r="O55" s="436">
        <f t="shared" si="16"/>
        <v>3</v>
      </c>
      <c r="P55" s="438">
        <f t="shared" si="17"/>
        <v>60</v>
      </c>
    </row>
    <row r="56" spans="1:16" ht="15" customHeight="1" x14ac:dyDescent="0.25">
      <c r="A56" s="388">
        <v>9</v>
      </c>
      <c r="B56" s="373">
        <v>40210</v>
      </c>
      <c r="C56" s="374" t="s">
        <v>44</v>
      </c>
      <c r="D56" s="375"/>
      <c r="E56" s="375"/>
      <c r="F56" s="375"/>
      <c r="G56" s="375"/>
      <c r="H56" s="375"/>
      <c r="I56" s="375"/>
      <c r="J56" s="389"/>
      <c r="L56" s="435"/>
      <c r="M56" s="436"/>
      <c r="N56" s="437"/>
      <c r="O56" s="436"/>
      <c r="P56" s="438"/>
    </row>
    <row r="57" spans="1:16" ht="15" customHeight="1" x14ac:dyDescent="0.25">
      <c r="A57" s="388">
        <v>10</v>
      </c>
      <c r="B57" s="373">
        <v>40300</v>
      </c>
      <c r="C57" s="374" t="s">
        <v>45</v>
      </c>
      <c r="D57" s="375">
        <v>6</v>
      </c>
      <c r="E57" s="375">
        <v>2</v>
      </c>
      <c r="F57" s="375">
        <v>4</v>
      </c>
      <c r="G57" s="375"/>
      <c r="H57" s="375"/>
      <c r="I57" s="375"/>
      <c r="J57" s="389">
        <v>42.8</v>
      </c>
      <c r="L57" s="435">
        <f t="shared" si="13"/>
        <v>6</v>
      </c>
      <c r="M57" s="436">
        <f t="shared" si="14"/>
        <v>0</v>
      </c>
      <c r="N57" s="437">
        <f t="shared" si="15"/>
        <v>0</v>
      </c>
      <c r="O57" s="436">
        <f t="shared" si="16"/>
        <v>2</v>
      </c>
      <c r="P57" s="438">
        <f t="shared" si="17"/>
        <v>33.333333333333336</v>
      </c>
    </row>
    <row r="58" spans="1:16" ht="15" customHeight="1" x14ac:dyDescent="0.25">
      <c r="A58" s="388">
        <v>11</v>
      </c>
      <c r="B58" s="373">
        <v>40360</v>
      </c>
      <c r="C58" s="374" t="s">
        <v>46</v>
      </c>
      <c r="D58" s="375">
        <v>5</v>
      </c>
      <c r="E58" s="375">
        <v>1</v>
      </c>
      <c r="F58" s="375">
        <v>4</v>
      </c>
      <c r="G58" s="375"/>
      <c r="H58" s="375"/>
      <c r="I58" s="375"/>
      <c r="J58" s="389">
        <v>36.6</v>
      </c>
      <c r="L58" s="435">
        <f t="shared" si="13"/>
        <v>5</v>
      </c>
      <c r="M58" s="436">
        <f t="shared" si="14"/>
        <v>0</v>
      </c>
      <c r="N58" s="437">
        <f t="shared" si="15"/>
        <v>0</v>
      </c>
      <c r="O58" s="436">
        <f t="shared" si="16"/>
        <v>1</v>
      </c>
      <c r="P58" s="438">
        <f t="shared" si="17"/>
        <v>20</v>
      </c>
    </row>
    <row r="59" spans="1:16" ht="15" customHeight="1" x14ac:dyDescent="0.25">
      <c r="A59" s="388">
        <v>12</v>
      </c>
      <c r="B59" s="373">
        <v>40390</v>
      </c>
      <c r="C59" s="374" t="s">
        <v>47</v>
      </c>
      <c r="D59" s="375"/>
      <c r="E59" s="375"/>
      <c r="F59" s="375"/>
      <c r="G59" s="375"/>
      <c r="H59" s="375"/>
      <c r="I59" s="375"/>
      <c r="J59" s="389"/>
      <c r="L59" s="435"/>
      <c r="M59" s="436"/>
      <c r="N59" s="437"/>
      <c r="O59" s="436"/>
      <c r="P59" s="438"/>
    </row>
    <row r="60" spans="1:16" ht="15" customHeight="1" x14ac:dyDescent="0.25">
      <c r="A60" s="388">
        <v>13</v>
      </c>
      <c r="B60" s="373">
        <v>40720</v>
      </c>
      <c r="C60" s="374" t="s">
        <v>204</v>
      </c>
      <c r="D60" s="375">
        <v>13</v>
      </c>
      <c r="E60" s="375">
        <v>3</v>
      </c>
      <c r="F60" s="375">
        <v>7</v>
      </c>
      <c r="G60" s="375">
        <v>2</v>
      </c>
      <c r="H60" s="375">
        <v>1</v>
      </c>
      <c r="I60" s="375"/>
      <c r="J60" s="389">
        <v>52</v>
      </c>
      <c r="L60" s="435">
        <f t="shared" si="13"/>
        <v>13</v>
      </c>
      <c r="M60" s="436">
        <f t="shared" si="14"/>
        <v>3</v>
      </c>
      <c r="N60" s="437">
        <f t="shared" si="15"/>
        <v>23.076923076923077</v>
      </c>
      <c r="O60" s="436">
        <f t="shared" si="16"/>
        <v>3</v>
      </c>
      <c r="P60" s="438">
        <f t="shared" si="17"/>
        <v>23.076923076923077</v>
      </c>
    </row>
    <row r="61" spans="1:16" ht="15" customHeight="1" x14ac:dyDescent="0.25">
      <c r="A61" s="388">
        <v>14</v>
      </c>
      <c r="B61" s="373">
        <v>40730</v>
      </c>
      <c r="C61" s="374" t="s">
        <v>49</v>
      </c>
      <c r="D61" s="375"/>
      <c r="E61" s="375"/>
      <c r="F61" s="375"/>
      <c r="G61" s="375"/>
      <c r="H61" s="375"/>
      <c r="I61" s="375"/>
      <c r="J61" s="389"/>
      <c r="L61" s="435"/>
      <c r="M61" s="436"/>
      <c r="N61" s="437"/>
      <c r="O61" s="436"/>
      <c r="P61" s="438"/>
    </row>
    <row r="62" spans="1:16" ht="15" customHeight="1" x14ac:dyDescent="0.25">
      <c r="A62" s="388">
        <v>15</v>
      </c>
      <c r="B62" s="373">
        <v>40820</v>
      </c>
      <c r="C62" s="374" t="s">
        <v>167</v>
      </c>
      <c r="D62" s="375">
        <v>2</v>
      </c>
      <c r="E62" s="375"/>
      <c r="F62" s="375"/>
      <c r="G62" s="375">
        <v>1</v>
      </c>
      <c r="H62" s="375">
        <v>1</v>
      </c>
      <c r="I62" s="375"/>
      <c r="J62" s="389">
        <v>78</v>
      </c>
      <c r="L62" s="435">
        <f t="shared" si="13"/>
        <v>2</v>
      </c>
      <c r="M62" s="436">
        <f t="shared" si="14"/>
        <v>2</v>
      </c>
      <c r="N62" s="437">
        <f t="shared" si="15"/>
        <v>100</v>
      </c>
      <c r="O62" s="436">
        <f t="shared" si="16"/>
        <v>0</v>
      </c>
      <c r="P62" s="438">
        <f t="shared" si="17"/>
        <v>0</v>
      </c>
    </row>
    <row r="63" spans="1:16" ht="15" customHeight="1" x14ac:dyDescent="0.25">
      <c r="A63" s="388">
        <v>16</v>
      </c>
      <c r="B63" s="373">
        <v>40840</v>
      </c>
      <c r="C63" s="374" t="s">
        <v>51</v>
      </c>
      <c r="D63" s="375">
        <v>5</v>
      </c>
      <c r="E63" s="375">
        <v>3</v>
      </c>
      <c r="F63" s="375">
        <v>2</v>
      </c>
      <c r="G63" s="375"/>
      <c r="H63" s="375"/>
      <c r="I63" s="375"/>
      <c r="J63" s="389">
        <v>31</v>
      </c>
      <c r="L63" s="435">
        <f t="shared" si="13"/>
        <v>5</v>
      </c>
      <c r="M63" s="436">
        <f t="shared" si="14"/>
        <v>0</v>
      </c>
      <c r="N63" s="437">
        <f t="shared" si="15"/>
        <v>0</v>
      </c>
      <c r="O63" s="436">
        <f t="shared" si="16"/>
        <v>3</v>
      </c>
      <c r="P63" s="438">
        <f t="shared" si="17"/>
        <v>60</v>
      </c>
    </row>
    <row r="64" spans="1:16" ht="15" customHeight="1" x14ac:dyDescent="0.25">
      <c r="A64" s="388">
        <v>17</v>
      </c>
      <c r="B64" s="373">
        <v>40950</v>
      </c>
      <c r="C64" s="374" t="s">
        <v>52</v>
      </c>
      <c r="D64" s="375"/>
      <c r="E64" s="375"/>
      <c r="F64" s="375"/>
      <c r="G64" s="375"/>
      <c r="H64" s="375"/>
      <c r="I64" s="375"/>
      <c r="J64" s="389"/>
      <c r="L64" s="435"/>
      <c r="M64" s="436"/>
      <c r="N64" s="437"/>
      <c r="O64" s="436"/>
      <c r="P64" s="438"/>
    </row>
    <row r="65" spans="1:16" ht="15" customHeight="1" x14ac:dyDescent="0.25">
      <c r="A65" s="388">
        <v>18</v>
      </c>
      <c r="B65" s="373">
        <v>40990</v>
      </c>
      <c r="C65" s="374" t="s">
        <v>53</v>
      </c>
      <c r="D65" s="375">
        <v>10</v>
      </c>
      <c r="E65" s="375"/>
      <c r="F65" s="375">
        <v>6</v>
      </c>
      <c r="G65" s="375">
        <v>2</v>
      </c>
      <c r="H65" s="375">
        <v>2</v>
      </c>
      <c r="I65" s="375"/>
      <c r="J65" s="389">
        <v>62.3</v>
      </c>
      <c r="L65" s="435">
        <f t="shared" si="13"/>
        <v>10</v>
      </c>
      <c r="M65" s="436">
        <f t="shared" si="14"/>
        <v>4</v>
      </c>
      <c r="N65" s="437">
        <f t="shared" si="15"/>
        <v>40</v>
      </c>
      <c r="O65" s="436">
        <f t="shared" si="16"/>
        <v>0</v>
      </c>
      <c r="P65" s="438">
        <f t="shared" si="17"/>
        <v>0</v>
      </c>
    </row>
    <row r="66" spans="1:16" ht="15" customHeight="1" x14ac:dyDescent="0.25">
      <c r="A66" s="388">
        <v>19</v>
      </c>
      <c r="B66" s="373">
        <v>40133</v>
      </c>
      <c r="C66" s="374" t="s">
        <v>168</v>
      </c>
      <c r="D66" s="375">
        <v>7</v>
      </c>
      <c r="E66" s="375">
        <v>4</v>
      </c>
      <c r="F66" s="375">
        <v>3</v>
      </c>
      <c r="G66" s="375"/>
      <c r="H66" s="375"/>
      <c r="I66" s="375"/>
      <c r="J66" s="389">
        <v>32.71</v>
      </c>
      <c r="L66" s="435">
        <f t="shared" si="13"/>
        <v>7</v>
      </c>
      <c r="M66" s="436">
        <f t="shared" si="14"/>
        <v>0</v>
      </c>
      <c r="N66" s="437">
        <f t="shared" si="15"/>
        <v>0</v>
      </c>
      <c r="O66" s="436">
        <f t="shared" si="16"/>
        <v>4</v>
      </c>
      <c r="P66" s="438">
        <f t="shared" si="17"/>
        <v>57.142857142857146</v>
      </c>
    </row>
    <row r="67" spans="1:16" ht="15" customHeight="1" thickBot="1" x14ac:dyDescent="0.3">
      <c r="A67" s="388">
        <v>20</v>
      </c>
      <c r="B67" s="373">
        <v>40159</v>
      </c>
      <c r="C67" s="374" t="s">
        <v>201</v>
      </c>
      <c r="D67" s="375">
        <v>2</v>
      </c>
      <c r="E67" s="375">
        <v>2</v>
      </c>
      <c r="F67" s="375"/>
      <c r="G67" s="375"/>
      <c r="H67" s="375"/>
      <c r="I67" s="375"/>
      <c r="J67" s="389">
        <v>27</v>
      </c>
      <c r="L67" s="439">
        <f t="shared" si="13"/>
        <v>2</v>
      </c>
      <c r="M67" s="440">
        <f t="shared" si="14"/>
        <v>0</v>
      </c>
      <c r="N67" s="441">
        <f t="shared" si="15"/>
        <v>0</v>
      </c>
      <c r="O67" s="440">
        <f t="shared" si="16"/>
        <v>2</v>
      </c>
      <c r="P67" s="442">
        <f t="shared" si="17"/>
        <v>100</v>
      </c>
    </row>
    <row r="68" spans="1:16" ht="15" customHeight="1" thickBot="1" x14ac:dyDescent="0.3">
      <c r="A68" s="391"/>
      <c r="B68" s="382"/>
      <c r="C68" s="383" t="s">
        <v>105</v>
      </c>
      <c r="D68" s="384">
        <f t="shared" ref="D68:I68" si="20">SUM(D69:D82)</f>
        <v>100</v>
      </c>
      <c r="E68" s="384">
        <f t="shared" si="20"/>
        <v>22</v>
      </c>
      <c r="F68" s="384">
        <f t="shared" si="20"/>
        <v>63</v>
      </c>
      <c r="G68" s="384">
        <f t="shared" si="20"/>
        <v>10</v>
      </c>
      <c r="H68" s="384">
        <f t="shared" si="20"/>
        <v>5</v>
      </c>
      <c r="I68" s="384">
        <f t="shared" si="20"/>
        <v>0</v>
      </c>
      <c r="J68" s="385">
        <f>AVERAGE(J69:J82)</f>
        <v>47.976923076923079</v>
      </c>
      <c r="L68" s="443">
        <f t="shared" si="13"/>
        <v>100</v>
      </c>
      <c r="M68" s="384">
        <f t="shared" si="14"/>
        <v>15</v>
      </c>
      <c r="N68" s="444">
        <f t="shared" si="15"/>
        <v>15</v>
      </c>
      <c r="O68" s="384">
        <f t="shared" si="16"/>
        <v>22</v>
      </c>
      <c r="P68" s="385">
        <f t="shared" si="17"/>
        <v>22</v>
      </c>
    </row>
    <row r="69" spans="1:16" ht="15" customHeight="1" x14ac:dyDescent="0.25">
      <c r="A69" s="398">
        <v>1</v>
      </c>
      <c r="B69" s="373">
        <v>50040</v>
      </c>
      <c r="C69" s="374" t="s">
        <v>54</v>
      </c>
      <c r="D69" s="375">
        <v>10</v>
      </c>
      <c r="E69" s="375">
        <v>2</v>
      </c>
      <c r="F69" s="375">
        <v>7</v>
      </c>
      <c r="G69" s="375">
        <v>1</v>
      </c>
      <c r="H69" s="375"/>
      <c r="I69" s="375"/>
      <c r="J69" s="389">
        <v>50</v>
      </c>
      <c r="L69" s="445">
        <f t="shared" si="13"/>
        <v>10</v>
      </c>
      <c r="M69" s="446">
        <f t="shared" si="14"/>
        <v>1</v>
      </c>
      <c r="N69" s="447">
        <f t="shared" si="15"/>
        <v>10</v>
      </c>
      <c r="O69" s="446">
        <f t="shared" si="16"/>
        <v>2</v>
      </c>
      <c r="P69" s="448">
        <f t="shared" si="17"/>
        <v>20</v>
      </c>
    </row>
    <row r="70" spans="1:16" ht="15" customHeight="1" x14ac:dyDescent="0.25">
      <c r="A70" s="388">
        <v>2</v>
      </c>
      <c r="B70" s="373">
        <v>50003</v>
      </c>
      <c r="C70" s="374" t="s">
        <v>97</v>
      </c>
      <c r="D70" s="375">
        <v>4</v>
      </c>
      <c r="E70" s="375">
        <v>1</v>
      </c>
      <c r="F70" s="375">
        <v>3</v>
      </c>
      <c r="G70" s="375"/>
      <c r="H70" s="375"/>
      <c r="I70" s="375"/>
      <c r="J70" s="389">
        <v>40.1</v>
      </c>
      <c r="L70" s="435">
        <f t="shared" si="13"/>
        <v>4</v>
      </c>
      <c r="M70" s="436">
        <f t="shared" si="14"/>
        <v>0</v>
      </c>
      <c r="N70" s="437">
        <f t="shared" si="15"/>
        <v>0</v>
      </c>
      <c r="O70" s="436">
        <f t="shared" si="16"/>
        <v>1</v>
      </c>
      <c r="P70" s="438">
        <f t="shared" si="17"/>
        <v>25</v>
      </c>
    </row>
    <row r="71" spans="1:16" ht="15" customHeight="1" x14ac:dyDescent="0.25">
      <c r="A71" s="388">
        <v>3</v>
      </c>
      <c r="B71" s="373">
        <v>50060</v>
      </c>
      <c r="C71" s="374" t="s">
        <v>169</v>
      </c>
      <c r="D71" s="375">
        <v>11</v>
      </c>
      <c r="E71" s="375">
        <v>2</v>
      </c>
      <c r="F71" s="375">
        <v>7</v>
      </c>
      <c r="G71" s="375">
        <v>1</v>
      </c>
      <c r="H71" s="375">
        <v>1</v>
      </c>
      <c r="I71" s="375"/>
      <c r="J71" s="389">
        <v>52</v>
      </c>
      <c r="L71" s="435">
        <f t="shared" si="13"/>
        <v>11</v>
      </c>
      <c r="M71" s="436">
        <f t="shared" si="14"/>
        <v>2</v>
      </c>
      <c r="N71" s="437">
        <f t="shared" si="15"/>
        <v>18.181818181818183</v>
      </c>
      <c r="O71" s="436">
        <f t="shared" si="16"/>
        <v>2</v>
      </c>
      <c r="P71" s="438">
        <f t="shared" si="17"/>
        <v>18.181818181818183</v>
      </c>
    </row>
    <row r="72" spans="1:16" ht="15" customHeight="1" x14ac:dyDescent="0.25">
      <c r="A72" s="388">
        <v>4</v>
      </c>
      <c r="B72" s="373">
        <v>50170</v>
      </c>
      <c r="C72" s="374" t="s">
        <v>170</v>
      </c>
      <c r="D72" s="375">
        <v>4</v>
      </c>
      <c r="E72" s="375">
        <v>1</v>
      </c>
      <c r="F72" s="375">
        <v>3</v>
      </c>
      <c r="G72" s="375"/>
      <c r="H72" s="375"/>
      <c r="I72" s="375"/>
      <c r="J72" s="389">
        <v>41.3</v>
      </c>
      <c r="L72" s="435">
        <f t="shared" si="13"/>
        <v>4</v>
      </c>
      <c r="M72" s="436">
        <f t="shared" si="14"/>
        <v>0</v>
      </c>
      <c r="N72" s="437">
        <f t="shared" si="15"/>
        <v>0</v>
      </c>
      <c r="O72" s="436">
        <f t="shared" si="16"/>
        <v>1</v>
      </c>
      <c r="P72" s="438">
        <f t="shared" si="17"/>
        <v>25</v>
      </c>
    </row>
    <row r="73" spans="1:16" ht="15" customHeight="1" x14ac:dyDescent="0.25">
      <c r="A73" s="388">
        <v>5</v>
      </c>
      <c r="B73" s="373">
        <v>50230</v>
      </c>
      <c r="C73" s="374" t="s">
        <v>58</v>
      </c>
      <c r="D73" s="375">
        <v>6</v>
      </c>
      <c r="E73" s="375"/>
      <c r="F73" s="375">
        <v>6</v>
      </c>
      <c r="G73" s="375"/>
      <c r="H73" s="375"/>
      <c r="I73" s="375"/>
      <c r="J73" s="389">
        <v>50.5</v>
      </c>
      <c r="L73" s="435">
        <f t="shared" si="13"/>
        <v>6</v>
      </c>
      <c r="M73" s="436">
        <f t="shared" si="14"/>
        <v>0</v>
      </c>
      <c r="N73" s="437">
        <f t="shared" si="15"/>
        <v>0</v>
      </c>
      <c r="O73" s="436">
        <f t="shared" si="16"/>
        <v>0</v>
      </c>
      <c r="P73" s="438">
        <f t="shared" si="17"/>
        <v>0</v>
      </c>
    </row>
    <row r="74" spans="1:16" ht="15" customHeight="1" x14ac:dyDescent="0.25">
      <c r="A74" s="388">
        <v>6</v>
      </c>
      <c r="B74" s="373">
        <v>50340</v>
      </c>
      <c r="C74" s="374" t="s">
        <v>202</v>
      </c>
      <c r="D74" s="375">
        <v>4</v>
      </c>
      <c r="E74" s="375">
        <v>1</v>
      </c>
      <c r="F74" s="375">
        <v>3</v>
      </c>
      <c r="G74" s="375"/>
      <c r="H74" s="375"/>
      <c r="I74" s="375"/>
      <c r="J74" s="389">
        <v>42</v>
      </c>
      <c r="L74" s="435">
        <f t="shared" si="13"/>
        <v>4</v>
      </c>
      <c r="M74" s="436">
        <f t="shared" si="14"/>
        <v>0</v>
      </c>
      <c r="N74" s="437">
        <f t="shared" si="15"/>
        <v>0</v>
      </c>
      <c r="O74" s="436">
        <f t="shared" si="16"/>
        <v>1</v>
      </c>
      <c r="P74" s="438">
        <f t="shared" si="17"/>
        <v>25</v>
      </c>
    </row>
    <row r="75" spans="1:16" ht="15" customHeight="1" x14ac:dyDescent="0.25">
      <c r="A75" s="388">
        <v>7</v>
      </c>
      <c r="B75" s="373">
        <v>50420</v>
      </c>
      <c r="C75" s="414" t="s">
        <v>171</v>
      </c>
      <c r="D75" s="375"/>
      <c r="E75" s="375"/>
      <c r="F75" s="375"/>
      <c r="G75" s="375"/>
      <c r="H75" s="375"/>
      <c r="I75" s="375"/>
      <c r="J75" s="389"/>
      <c r="L75" s="435"/>
      <c r="M75" s="436"/>
      <c r="N75" s="437"/>
      <c r="O75" s="436"/>
      <c r="P75" s="438"/>
    </row>
    <row r="76" spans="1:16" ht="15" customHeight="1" x14ac:dyDescent="0.25">
      <c r="A76" s="388">
        <v>8</v>
      </c>
      <c r="B76" s="373">
        <v>50450</v>
      </c>
      <c r="C76" s="374" t="s">
        <v>172</v>
      </c>
      <c r="D76" s="375">
        <v>10</v>
      </c>
      <c r="E76" s="375">
        <v>2</v>
      </c>
      <c r="F76" s="375">
        <v>4</v>
      </c>
      <c r="G76" s="375">
        <v>3</v>
      </c>
      <c r="H76" s="375">
        <v>1</v>
      </c>
      <c r="I76" s="375"/>
      <c r="J76" s="389">
        <v>57.1</v>
      </c>
      <c r="L76" s="435">
        <f t="shared" si="13"/>
        <v>10</v>
      </c>
      <c r="M76" s="436">
        <f t="shared" si="14"/>
        <v>4</v>
      </c>
      <c r="N76" s="437">
        <f t="shared" si="15"/>
        <v>40</v>
      </c>
      <c r="O76" s="436">
        <f t="shared" si="16"/>
        <v>2</v>
      </c>
      <c r="P76" s="438">
        <f t="shared" si="17"/>
        <v>20</v>
      </c>
    </row>
    <row r="77" spans="1:16" ht="15" customHeight="1" x14ac:dyDescent="0.25">
      <c r="A77" s="388">
        <v>9</v>
      </c>
      <c r="B77" s="373">
        <v>50620</v>
      </c>
      <c r="C77" s="374" t="s">
        <v>62</v>
      </c>
      <c r="D77" s="375">
        <v>8</v>
      </c>
      <c r="E77" s="375">
        <v>1</v>
      </c>
      <c r="F77" s="375">
        <v>5</v>
      </c>
      <c r="G77" s="375">
        <v>2</v>
      </c>
      <c r="H77" s="375"/>
      <c r="I77" s="375"/>
      <c r="J77" s="389">
        <v>50.3</v>
      </c>
      <c r="L77" s="435">
        <f t="shared" si="13"/>
        <v>8</v>
      </c>
      <c r="M77" s="436">
        <f t="shared" si="14"/>
        <v>2</v>
      </c>
      <c r="N77" s="437">
        <f t="shared" si="15"/>
        <v>25</v>
      </c>
      <c r="O77" s="436">
        <f t="shared" si="16"/>
        <v>1</v>
      </c>
      <c r="P77" s="438">
        <f t="shared" si="17"/>
        <v>12.5</v>
      </c>
    </row>
    <row r="78" spans="1:16" ht="15" customHeight="1" x14ac:dyDescent="0.25">
      <c r="A78" s="388">
        <v>10</v>
      </c>
      <c r="B78" s="373">
        <v>50760</v>
      </c>
      <c r="C78" s="374" t="s">
        <v>173</v>
      </c>
      <c r="D78" s="375">
        <v>14</v>
      </c>
      <c r="E78" s="375">
        <v>5</v>
      </c>
      <c r="F78" s="375">
        <v>7</v>
      </c>
      <c r="G78" s="375"/>
      <c r="H78" s="375">
        <v>2</v>
      </c>
      <c r="I78" s="375"/>
      <c r="J78" s="389">
        <v>46</v>
      </c>
      <c r="L78" s="435">
        <f t="shared" si="13"/>
        <v>14</v>
      </c>
      <c r="M78" s="436">
        <f t="shared" si="14"/>
        <v>2</v>
      </c>
      <c r="N78" s="437">
        <f t="shared" si="15"/>
        <v>14.285714285714286</v>
      </c>
      <c r="O78" s="436">
        <f t="shared" si="16"/>
        <v>5</v>
      </c>
      <c r="P78" s="438">
        <f t="shared" si="17"/>
        <v>35.714285714285715</v>
      </c>
    </row>
    <row r="79" spans="1:16" ht="15" customHeight="1" x14ac:dyDescent="0.25">
      <c r="A79" s="388">
        <v>11</v>
      </c>
      <c r="B79" s="373">
        <v>50780</v>
      </c>
      <c r="C79" s="374" t="s">
        <v>174</v>
      </c>
      <c r="D79" s="375">
        <v>7</v>
      </c>
      <c r="E79" s="375">
        <v>1</v>
      </c>
      <c r="F79" s="375">
        <v>6</v>
      </c>
      <c r="G79" s="375"/>
      <c r="H79" s="375"/>
      <c r="I79" s="375"/>
      <c r="J79" s="389">
        <v>45.1</v>
      </c>
      <c r="L79" s="435">
        <f t="shared" si="13"/>
        <v>7</v>
      </c>
      <c r="M79" s="436">
        <f t="shared" si="14"/>
        <v>0</v>
      </c>
      <c r="N79" s="437">
        <f t="shared" si="15"/>
        <v>0</v>
      </c>
      <c r="O79" s="436">
        <f t="shared" si="16"/>
        <v>1</v>
      </c>
      <c r="P79" s="438">
        <f t="shared" si="17"/>
        <v>14.285714285714286</v>
      </c>
    </row>
    <row r="80" spans="1:16" ht="15" customHeight="1" x14ac:dyDescent="0.25">
      <c r="A80" s="388">
        <v>12</v>
      </c>
      <c r="B80" s="373">
        <v>50930</v>
      </c>
      <c r="C80" s="374" t="s">
        <v>175</v>
      </c>
      <c r="D80" s="375">
        <v>2</v>
      </c>
      <c r="E80" s="375">
        <v>1</v>
      </c>
      <c r="F80" s="375">
        <v>1</v>
      </c>
      <c r="G80" s="375"/>
      <c r="H80" s="375"/>
      <c r="I80" s="375"/>
      <c r="J80" s="389">
        <v>42</v>
      </c>
      <c r="L80" s="435">
        <f t="shared" si="13"/>
        <v>2</v>
      </c>
      <c r="M80" s="436">
        <f t="shared" si="14"/>
        <v>0</v>
      </c>
      <c r="N80" s="437">
        <f t="shared" si="15"/>
        <v>0</v>
      </c>
      <c r="O80" s="436">
        <f t="shared" si="16"/>
        <v>1</v>
      </c>
      <c r="P80" s="438">
        <f t="shared" si="17"/>
        <v>50</v>
      </c>
    </row>
    <row r="81" spans="1:16" ht="15" customHeight="1" x14ac:dyDescent="0.25">
      <c r="A81" s="388">
        <v>13</v>
      </c>
      <c r="B81" s="399">
        <v>51370</v>
      </c>
      <c r="C81" s="400" t="s">
        <v>66</v>
      </c>
      <c r="D81" s="375">
        <v>8</v>
      </c>
      <c r="E81" s="375">
        <v>1</v>
      </c>
      <c r="F81" s="375">
        <v>4</v>
      </c>
      <c r="G81" s="375">
        <v>2</v>
      </c>
      <c r="H81" s="375">
        <v>1</v>
      </c>
      <c r="I81" s="375"/>
      <c r="J81" s="389">
        <v>63.3</v>
      </c>
      <c r="L81" s="435">
        <f t="shared" ref="L81:L122" si="21">D81</f>
        <v>8</v>
      </c>
      <c r="M81" s="436">
        <f t="shared" ref="M81:M122" si="22">I81+H81+G81</f>
        <v>3</v>
      </c>
      <c r="N81" s="437">
        <f t="shared" ref="N81:N122" si="23">M81*100/L81</f>
        <v>37.5</v>
      </c>
      <c r="O81" s="436">
        <f t="shared" ref="O81:O122" si="24">E81</f>
        <v>1</v>
      </c>
      <c r="P81" s="438">
        <f t="shared" ref="P81:P122" si="25">O81*100/L81</f>
        <v>12.5</v>
      </c>
    </row>
    <row r="82" spans="1:16" ht="15" customHeight="1" thickBot="1" x14ac:dyDescent="0.3">
      <c r="A82" s="388">
        <v>14</v>
      </c>
      <c r="B82" s="394">
        <v>52580</v>
      </c>
      <c r="C82" s="395" t="s">
        <v>143</v>
      </c>
      <c r="D82" s="375">
        <v>12</v>
      </c>
      <c r="E82" s="375">
        <v>4</v>
      </c>
      <c r="F82" s="375">
        <v>7</v>
      </c>
      <c r="G82" s="375">
        <v>1</v>
      </c>
      <c r="H82" s="375"/>
      <c r="I82" s="375"/>
      <c r="J82" s="389">
        <v>44</v>
      </c>
      <c r="L82" s="439">
        <f t="shared" si="21"/>
        <v>12</v>
      </c>
      <c r="M82" s="440">
        <f t="shared" si="22"/>
        <v>1</v>
      </c>
      <c r="N82" s="441">
        <f t="shared" si="23"/>
        <v>8.3333333333333339</v>
      </c>
      <c r="O82" s="440">
        <f t="shared" si="24"/>
        <v>4</v>
      </c>
      <c r="P82" s="442">
        <f t="shared" si="25"/>
        <v>33.333333333333336</v>
      </c>
    </row>
    <row r="83" spans="1:16" ht="15" customHeight="1" thickBot="1" x14ac:dyDescent="0.3">
      <c r="A83" s="391"/>
      <c r="B83" s="382"/>
      <c r="C83" s="383" t="s">
        <v>106</v>
      </c>
      <c r="D83" s="384">
        <f t="shared" ref="D83:I83" si="26">SUM(D84:D113)</f>
        <v>355</v>
      </c>
      <c r="E83" s="384">
        <f t="shared" si="26"/>
        <v>61</v>
      </c>
      <c r="F83" s="384">
        <f t="shared" si="26"/>
        <v>189</v>
      </c>
      <c r="G83" s="384">
        <f t="shared" si="26"/>
        <v>70</v>
      </c>
      <c r="H83" s="384">
        <f t="shared" si="26"/>
        <v>35</v>
      </c>
      <c r="I83" s="384">
        <f t="shared" si="26"/>
        <v>0</v>
      </c>
      <c r="J83" s="385">
        <f>AVERAGE(J84:J113)</f>
        <v>52.312758620689664</v>
      </c>
      <c r="L83" s="443">
        <f t="shared" si="21"/>
        <v>355</v>
      </c>
      <c r="M83" s="384">
        <f t="shared" si="22"/>
        <v>105</v>
      </c>
      <c r="N83" s="444">
        <f t="shared" si="23"/>
        <v>29.577464788732396</v>
      </c>
      <c r="O83" s="384">
        <f t="shared" si="24"/>
        <v>61</v>
      </c>
      <c r="P83" s="385">
        <f t="shared" si="25"/>
        <v>17.183098591549296</v>
      </c>
    </row>
    <row r="84" spans="1:16" ht="15" customHeight="1" x14ac:dyDescent="0.25">
      <c r="A84" s="398">
        <v>1</v>
      </c>
      <c r="B84" s="373">
        <v>60010</v>
      </c>
      <c r="C84" s="374" t="s">
        <v>176</v>
      </c>
      <c r="D84" s="375">
        <v>2</v>
      </c>
      <c r="E84" s="375">
        <v>1</v>
      </c>
      <c r="F84" s="375">
        <v>1</v>
      </c>
      <c r="G84" s="375"/>
      <c r="H84" s="375"/>
      <c r="I84" s="375"/>
      <c r="J84" s="389">
        <v>36.5</v>
      </c>
      <c r="L84" s="445">
        <f t="shared" si="21"/>
        <v>2</v>
      </c>
      <c r="M84" s="446">
        <f t="shared" si="22"/>
        <v>0</v>
      </c>
      <c r="N84" s="447">
        <f t="shared" si="23"/>
        <v>0</v>
      </c>
      <c r="O84" s="446">
        <f t="shared" si="24"/>
        <v>1</v>
      </c>
      <c r="P84" s="448">
        <f t="shared" si="25"/>
        <v>50</v>
      </c>
    </row>
    <row r="85" spans="1:16" ht="15" customHeight="1" x14ac:dyDescent="0.25">
      <c r="A85" s="388">
        <v>2</v>
      </c>
      <c r="B85" s="373">
        <v>60020</v>
      </c>
      <c r="C85" s="374" t="s">
        <v>69</v>
      </c>
      <c r="D85" s="375">
        <v>10</v>
      </c>
      <c r="E85" s="375">
        <v>8</v>
      </c>
      <c r="F85" s="375">
        <v>1</v>
      </c>
      <c r="G85" s="375">
        <v>1</v>
      </c>
      <c r="H85" s="375"/>
      <c r="I85" s="375"/>
      <c r="J85" s="389">
        <v>29.3</v>
      </c>
      <c r="L85" s="435">
        <f t="shared" si="21"/>
        <v>10</v>
      </c>
      <c r="M85" s="436">
        <f t="shared" si="22"/>
        <v>1</v>
      </c>
      <c r="N85" s="437">
        <f t="shared" si="23"/>
        <v>10</v>
      </c>
      <c r="O85" s="436">
        <f t="shared" si="24"/>
        <v>8</v>
      </c>
      <c r="P85" s="438">
        <f t="shared" si="25"/>
        <v>80</v>
      </c>
    </row>
    <row r="86" spans="1:16" ht="15" customHeight="1" x14ac:dyDescent="0.25">
      <c r="A86" s="388">
        <v>3</v>
      </c>
      <c r="B86" s="373">
        <v>60050</v>
      </c>
      <c r="C86" s="374" t="s">
        <v>177</v>
      </c>
      <c r="D86" s="375">
        <v>3</v>
      </c>
      <c r="E86" s="375">
        <v>1</v>
      </c>
      <c r="F86" s="375">
        <v>2</v>
      </c>
      <c r="G86" s="375"/>
      <c r="H86" s="375"/>
      <c r="I86" s="375"/>
      <c r="J86" s="389">
        <v>42</v>
      </c>
      <c r="L86" s="435">
        <f t="shared" si="21"/>
        <v>3</v>
      </c>
      <c r="M86" s="436">
        <f t="shared" si="22"/>
        <v>0</v>
      </c>
      <c r="N86" s="437">
        <f t="shared" si="23"/>
        <v>0</v>
      </c>
      <c r="O86" s="436">
        <f t="shared" si="24"/>
        <v>1</v>
      </c>
      <c r="P86" s="438">
        <f t="shared" si="25"/>
        <v>33.333333333333336</v>
      </c>
    </row>
    <row r="87" spans="1:16" ht="15" customHeight="1" x14ac:dyDescent="0.25">
      <c r="A87" s="388">
        <v>4</v>
      </c>
      <c r="B87" s="373">
        <v>60070</v>
      </c>
      <c r="C87" s="374" t="s">
        <v>178</v>
      </c>
      <c r="D87" s="375">
        <v>3</v>
      </c>
      <c r="E87" s="375"/>
      <c r="F87" s="375">
        <v>2</v>
      </c>
      <c r="G87" s="375"/>
      <c r="H87" s="375">
        <v>1</v>
      </c>
      <c r="I87" s="375"/>
      <c r="J87" s="389">
        <v>56</v>
      </c>
      <c r="L87" s="435">
        <f t="shared" si="21"/>
        <v>3</v>
      </c>
      <c r="M87" s="436">
        <f t="shared" si="22"/>
        <v>1</v>
      </c>
      <c r="N87" s="437">
        <f t="shared" si="23"/>
        <v>33.333333333333336</v>
      </c>
      <c r="O87" s="436">
        <f t="shared" si="24"/>
        <v>0</v>
      </c>
      <c r="P87" s="438">
        <f t="shared" si="25"/>
        <v>0</v>
      </c>
    </row>
    <row r="88" spans="1:16" ht="15" customHeight="1" x14ac:dyDescent="0.25">
      <c r="A88" s="388">
        <v>5</v>
      </c>
      <c r="B88" s="373">
        <v>60180</v>
      </c>
      <c r="C88" s="374" t="s">
        <v>179</v>
      </c>
      <c r="D88" s="375">
        <v>8</v>
      </c>
      <c r="E88" s="375">
        <v>3</v>
      </c>
      <c r="F88" s="375">
        <v>3</v>
      </c>
      <c r="G88" s="375">
        <v>2</v>
      </c>
      <c r="H88" s="375"/>
      <c r="I88" s="375"/>
      <c r="J88" s="389">
        <v>46</v>
      </c>
      <c r="L88" s="435">
        <f t="shared" si="21"/>
        <v>8</v>
      </c>
      <c r="M88" s="436">
        <f t="shared" si="22"/>
        <v>2</v>
      </c>
      <c r="N88" s="437">
        <f t="shared" si="23"/>
        <v>25</v>
      </c>
      <c r="O88" s="436">
        <f t="shared" si="24"/>
        <v>3</v>
      </c>
      <c r="P88" s="438">
        <f t="shared" si="25"/>
        <v>37.5</v>
      </c>
    </row>
    <row r="89" spans="1:16" ht="15" customHeight="1" x14ac:dyDescent="0.25">
      <c r="A89" s="388">
        <v>6</v>
      </c>
      <c r="B89" s="373">
        <v>60240</v>
      </c>
      <c r="C89" s="374" t="s">
        <v>180</v>
      </c>
      <c r="D89" s="375">
        <v>15</v>
      </c>
      <c r="E89" s="375">
        <v>3</v>
      </c>
      <c r="F89" s="375">
        <v>11</v>
      </c>
      <c r="G89" s="375">
        <v>1</v>
      </c>
      <c r="H89" s="375"/>
      <c r="I89" s="375"/>
      <c r="J89" s="389">
        <v>47.8</v>
      </c>
      <c r="L89" s="435">
        <f t="shared" si="21"/>
        <v>15</v>
      </c>
      <c r="M89" s="436">
        <f t="shared" si="22"/>
        <v>1</v>
      </c>
      <c r="N89" s="437">
        <f t="shared" si="23"/>
        <v>6.666666666666667</v>
      </c>
      <c r="O89" s="436">
        <f t="shared" si="24"/>
        <v>3</v>
      </c>
      <c r="P89" s="438">
        <f t="shared" si="25"/>
        <v>20</v>
      </c>
    </row>
    <row r="90" spans="1:16" ht="15" customHeight="1" x14ac:dyDescent="0.25">
      <c r="A90" s="388">
        <v>7</v>
      </c>
      <c r="B90" s="373">
        <v>60560</v>
      </c>
      <c r="C90" s="374" t="s">
        <v>74</v>
      </c>
      <c r="D90" s="375"/>
      <c r="E90" s="375"/>
      <c r="F90" s="375"/>
      <c r="G90" s="375"/>
      <c r="H90" s="375"/>
      <c r="I90" s="375"/>
      <c r="J90" s="389"/>
      <c r="L90" s="435"/>
      <c r="M90" s="436"/>
      <c r="N90" s="437"/>
      <c r="O90" s="436"/>
      <c r="P90" s="438"/>
    </row>
    <row r="91" spans="1:16" ht="15" customHeight="1" x14ac:dyDescent="0.25">
      <c r="A91" s="388">
        <v>8</v>
      </c>
      <c r="B91" s="373">
        <v>60660</v>
      </c>
      <c r="C91" s="374" t="s">
        <v>181</v>
      </c>
      <c r="D91" s="375">
        <v>5</v>
      </c>
      <c r="E91" s="375"/>
      <c r="F91" s="375">
        <v>4</v>
      </c>
      <c r="G91" s="375">
        <v>1</v>
      </c>
      <c r="H91" s="375"/>
      <c r="I91" s="375"/>
      <c r="J91" s="389">
        <v>52.6</v>
      </c>
      <c r="L91" s="435">
        <f t="shared" si="21"/>
        <v>5</v>
      </c>
      <c r="M91" s="436">
        <f t="shared" si="22"/>
        <v>1</v>
      </c>
      <c r="N91" s="437">
        <f t="shared" si="23"/>
        <v>20</v>
      </c>
      <c r="O91" s="436">
        <f t="shared" si="24"/>
        <v>0</v>
      </c>
      <c r="P91" s="438">
        <f t="shared" si="25"/>
        <v>0</v>
      </c>
    </row>
    <row r="92" spans="1:16" ht="15" customHeight="1" x14ac:dyDescent="0.25">
      <c r="A92" s="388">
        <v>9</v>
      </c>
      <c r="B92" s="373">
        <v>60001</v>
      </c>
      <c r="C92" s="374" t="s">
        <v>182</v>
      </c>
      <c r="D92" s="375">
        <v>3</v>
      </c>
      <c r="E92" s="375"/>
      <c r="F92" s="375"/>
      <c r="G92" s="375">
        <v>2</v>
      </c>
      <c r="H92" s="375">
        <v>1</v>
      </c>
      <c r="I92" s="375"/>
      <c r="J92" s="389">
        <v>82.3</v>
      </c>
      <c r="L92" s="435">
        <f t="shared" si="21"/>
        <v>3</v>
      </c>
      <c r="M92" s="436">
        <f t="shared" si="22"/>
        <v>3</v>
      </c>
      <c r="N92" s="437">
        <f t="shared" si="23"/>
        <v>100</v>
      </c>
      <c r="O92" s="436">
        <f t="shared" si="24"/>
        <v>0</v>
      </c>
      <c r="P92" s="438">
        <f t="shared" si="25"/>
        <v>0</v>
      </c>
    </row>
    <row r="93" spans="1:16" ht="15" customHeight="1" x14ac:dyDescent="0.25">
      <c r="A93" s="388">
        <v>10</v>
      </c>
      <c r="B93" s="373">
        <v>60850</v>
      </c>
      <c r="C93" s="374" t="s">
        <v>183</v>
      </c>
      <c r="D93" s="375">
        <v>6</v>
      </c>
      <c r="E93" s="375"/>
      <c r="F93" s="375">
        <v>4</v>
      </c>
      <c r="G93" s="375">
        <v>1</v>
      </c>
      <c r="H93" s="375">
        <v>1</v>
      </c>
      <c r="I93" s="375"/>
      <c r="J93" s="389">
        <v>59.2</v>
      </c>
      <c r="L93" s="435">
        <f t="shared" si="21"/>
        <v>6</v>
      </c>
      <c r="M93" s="436">
        <f t="shared" si="22"/>
        <v>2</v>
      </c>
      <c r="N93" s="437">
        <f t="shared" si="23"/>
        <v>33.333333333333336</v>
      </c>
      <c r="O93" s="436">
        <f t="shared" si="24"/>
        <v>0</v>
      </c>
      <c r="P93" s="438">
        <f t="shared" si="25"/>
        <v>0</v>
      </c>
    </row>
    <row r="94" spans="1:16" ht="15" customHeight="1" x14ac:dyDescent="0.25">
      <c r="A94" s="388">
        <v>11</v>
      </c>
      <c r="B94" s="373">
        <v>60910</v>
      </c>
      <c r="C94" s="414" t="s">
        <v>208</v>
      </c>
      <c r="D94" s="375">
        <v>8</v>
      </c>
      <c r="E94" s="375">
        <v>3</v>
      </c>
      <c r="F94" s="375">
        <v>3</v>
      </c>
      <c r="G94" s="375">
        <v>1</v>
      </c>
      <c r="H94" s="375">
        <v>1</v>
      </c>
      <c r="I94" s="375"/>
      <c r="J94" s="389">
        <v>52</v>
      </c>
      <c r="L94" s="435">
        <f t="shared" si="21"/>
        <v>8</v>
      </c>
      <c r="M94" s="436">
        <f t="shared" si="22"/>
        <v>2</v>
      </c>
      <c r="N94" s="437">
        <f t="shared" si="23"/>
        <v>25</v>
      </c>
      <c r="O94" s="436">
        <f t="shared" si="24"/>
        <v>3</v>
      </c>
      <c r="P94" s="438">
        <f t="shared" si="25"/>
        <v>37.5</v>
      </c>
    </row>
    <row r="95" spans="1:16" ht="15" customHeight="1" x14ac:dyDescent="0.25">
      <c r="A95" s="388">
        <v>12</v>
      </c>
      <c r="B95" s="373">
        <v>60980</v>
      </c>
      <c r="C95" s="414" t="s">
        <v>207</v>
      </c>
      <c r="D95" s="375">
        <v>7</v>
      </c>
      <c r="E95" s="375">
        <v>2</v>
      </c>
      <c r="F95" s="375">
        <v>5</v>
      </c>
      <c r="G95" s="375"/>
      <c r="H95" s="375"/>
      <c r="I95" s="375"/>
      <c r="J95" s="389">
        <v>45.57</v>
      </c>
      <c r="L95" s="435">
        <f t="shared" si="21"/>
        <v>7</v>
      </c>
      <c r="M95" s="436">
        <f t="shared" si="22"/>
        <v>0</v>
      </c>
      <c r="N95" s="437">
        <f t="shared" si="23"/>
        <v>0</v>
      </c>
      <c r="O95" s="436">
        <f t="shared" si="24"/>
        <v>2</v>
      </c>
      <c r="P95" s="438">
        <f t="shared" si="25"/>
        <v>28.571428571428573</v>
      </c>
    </row>
    <row r="96" spans="1:16" ht="15" customHeight="1" x14ac:dyDescent="0.25">
      <c r="A96" s="388">
        <v>13</v>
      </c>
      <c r="B96" s="373">
        <v>61080</v>
      </c>
      <c r="C96" s="374" t="s">
        <v>184</v>
      </c>
      <c r="D96" s="375">
        <v>7</v>
      </c>
      <c r="E96" s="375">
        <v>2</v>
      </c>
      <c r="F96" s="375">
        <v>5</v>
      </c>
      <c r="G96" s="375"/>
      <c r="H96" s="375"/>
      <c r="I96" s="375"/>
      <c r="J96" s="389">
        <v>41.1</v>
      </c>
      <c r="L96" s="435">
        <f t="shared" si="21"/>
        <v>7</v>
      </c>
      <c r="M96" s="436">
        <f t="shared" si="22"/>
        <v>0</v>
      </c>
      <c r="N96" s="437">
        <f t="shared" si="23"/>
        <v>0</v>
      </c>
      <c r="O96" s="436">
        <f t="shared" si="24"/>
        <v>2</v>
      </c>
      <c r="P96" s="438">
        <f t="shared" si="25"/>
        <v>28.571428571428573</v>
      </c>
    </row>
    <row r="97" spans="1:16" ht="15" customHeight="1" x14ac:dyDescent="0.25">
      <c r="A97" s="388">
        <v>14</v>
      </c>
      <c r="B97" s="373">
        <v>61150</v>
      </c>
      <c r="C97" s="374" t="s">
        <v>185</v>
      </c>
      <c r="D97" s="375">
        <v>6</v>
      </c>
      <c r="E97" s="375">
        <v>2</v>
      </c>
      <c r="F97" s="375">
        <v>4</v>
      </c>
      <c r="G97" s="375"/>
      <c r="H97" s="375"/>
      <c r="I97" s="375"/>
      <c r="J97" s="389">
        <v>43.8</v>
      </c>
      <c r="L97" s="435">
        <f t="shared" si="21"/>
        <v>6</v>
      </c>
      <c r="M97" s="436">
        <f t="shared" si="22"/>
        <v>0</v>
      </c>
      <c r="N97" s="437">
        <f t="shared" si="23"/>
        <v>0</v>
      </c>
      <c r="O97" s="436">
        <f t="shared" si="24"/>
        <v>2</v>
      </c>
      <c r="P97" s="438">
        <f t="shared" si="25"/>
        <v>33.333333333333336</v>
      </c>
    </row>
    <row r="98" spans="1:16" ht="15" customHeight="1" x14ac:dyDescent="0.25">
      <c r="A98" s="388">
        <v>15</v>
      </c>
      <c r="B98" s="373">
        <v>61210</v>
      </c>
      <c r="C98" s="374" t="s">
        <v>186</v>
      </c>
      <c r="D98" s="375">
        <v>5</v>
      </c>
      <c r="E98" s="375"/>
      <c r="F98" s="375">
        <v>2</v>
      </c>
      <c r="G98" s="375">
        <v>3</v>
      </c>
      <c r="H98" s="375"/>
      <c r="I98" s="375"/>
      <c r="J98" s="389">
        <v>62.8</v>
      </c>
      <c r="L98" s="435">
        <f t="shared" si="21"/>
        <v>5</v>
      </c>
      <c r="M98" s="436">
        <f t="shared" si="22"/>
        <v>3</v>
      </c>
      <c r="N98" s="437">
        <f t="shared" si="23"/>
        <v>60</v>
      </c>
      <c r="O98" s="436">
        <f t="shared" si="24"/>
        <v>0</v>
      </c>
      <c r="P98" s="438">
        <f t="shared" si="25"/>
        <v>0</v>
      </c>
    </row>
    <row r="99" spans="1:16" ht="15" customHeight="1" x14ac:dyDescent="0.25">
      <c r="A99" s="388">
        <v>16</v>
      </c>
      <c r="B99" s="373">
        <v>61290</v>
      </c>
      <c r="C99" s="414" t="s">
        <v>206</v>
      </c>
      <c r="D99" s="375">
        <v>9</v>
      </c>
      <c r="E99" s="375">
        <v>3</v>
      </c>
      <c r="F99" s="375">
        <v>5</v>
      </c>
      <c r="G99" s="375">
        <v>1</v>
      </c>
      <c r="H99" s="375"/>
      <c r="I99" s="375"/>
      <c r="J99" s="389">
        <v>42.2</v>
      </c>
      <c r="L99" s="435">
        <f t="shared" si="21"/>
        <v>9</v>
      </c>
      <c r="M99" s="436">
        <f t="shared" si="22"/>
        <v>1</v>
      </c>
      <c r="N99" s="437">
        <f t="shared" si="23"/>
        <v>11.111111111111111</v>
      </c>
      <c r="O99" s="436">
        <f t="shared" si="24"/>
        <v>3</v>
      </c>
      <c r="P99" s="438">
        <f t="shared" si="25"/>
        <v>33.333333333333336</v>
      </c>
    </row>
    <row r="100" spans="1:16" ht="15" customHeight="1" x14ac:dyDescent="0.25">
      <c r="A100" s="388">
        <v>17</v>
      </c>
      <c r="B100" s="373">
        <v>61340</v>
      </c>
      <c r="C100" s="374" t="s">
        <v>187</v>
      </c>
      <c r="D100" s="375">
        <v>2</v>
      </c>
      <c r="E100" s="375"/>
      <c r="F100" s="375">
        <v>1</v>
      </c>
      <c r="G100" s="375">
        <v>1</v>
      </c>
      <c r="H100" s="375"/>
      <c r="I100" s="375"/>
      <c r="J100" s="389">
        <v>69</v>
      </c>
      <c r="L100" s="435">
        <f t="shared" si="21"/>
        <v>2</v>
      </c>
      <c r="M100" s="436">
        <f t="shared" si="22"/>
        <v>1</v>
      </c>
      <c r="N100" s="437">
        <f t="shared" si="23"/>
        <v>50</v>
      </c>
      <c r="O100" s="436">
        <f t="shared" si="24"/>
        <v>0</v>
      </c>
      <c r="P100" s="438">
        <f t="shared" si="25"/>
        <v>0</v>
      </c>
    </row>
    <row r="101" spans="1:16" ht="15" customHeight="1" x14ac:dyDescent="0.25">
      <c r="A101" s="388">
        <v>18</v>
      </c>
      <c r="B101" s="373">
        <v>61390</v>
      </c>
      <c r="C101" s="374" t="s">
        <v>188</v>
      </c>
      <c r="D101" s="375">
        <v>6</v>
      </c>
      <c r="E101" s="375"/>
      <c r="F101" s="375">
        <v>4</v>
      </c>
      <c r="G101" s="375">
        <v>1</v>
      </c>
      <c r="H101" s="375">
        <v>1</v>
      </c>
      <c r="I101" s="375"/>
      <c r="J101" s="389">
        <v>62</v>
      </c>
      <c r="L101" s="435">
        <f t="shared" si="21"/>
        <v>6</v>
      </c>
      <c r="M101" s="436">
        <f t="shared" si="22"/>
        <v>2</v>
      </c>
      <c r="N101" s="437">
        <f t="shared" si="23"/>
        <v>33.333333333333336</v>
      </c>
      <c r="O101" s="436">
        <f t="shared" si="24"/>
        <v>0</v>
      </c>
      <c r="P101" s="438">
        <f t="shared" si="25"/>
        <v>0</v>
      </c>
    </row>
    <row r="102" spans="1:16" ht="15" customHeight="1" x14ac:dyDescent="0.25">
      <c r="A102" s="388">
        <v>19</v>
      </c>
      <c r="B102" s="373">
        <v>61410</v>
      </c>
      <c r="C102" s="374" t="s">
        <v>189</v>
      </c>
      <c r="D102" s="375">
        <v>4</v>
      </c>
      <c r="E102" s="375">
        <v>1</v>
      </c>
      <c r="F102" s="375">
        <v>2</v>
      </c>
      <c r="G102" s="375">
        <v>1</v>
      </c>
      <c r="H102" s="375"/>
      <c r="I102" s="375"/>
      <c r="J102" s="389">
        <v>48</v>
      </c>
      <c r="L102" s="435">
        <f t="shared" si="21"/>
        <v>4</v>
      </c>
      <c r="M102" s="436">
        <f t="shared" si="22"/>
        <v>1</v>
      </c>
      <c r="N102" s="437">
        <f t="shared" si="23"/>
        <v>25</v>
      </c>
      <c r="O102" s="436">
        <f t="shared" si="24"/>
        <v>1</v>
      </c>
      <c r="P102" s="438">
        <f t="shared" si="25"/>
        <v>25</v>
      </c>
    </row>
    <row r="103" spans="1:16" ht="15" customHeight="1" x14ac:dyDescent="0.25">
      <c r="A103" s="388">
        <v>20</v>
      </c>
      <c r="B103" s="373">
        <v>61430</v>
      </c>
      <c r="C103" s="374" t="s">
        <v>114</v>
      </c>
      <c r="D103" s="375">
        <v>25</v>
      </c>
      <c r="E103" s="375">
        <v>5</v>
      </c>
      <c r="F103" s="375">
        <v>15</v>
      </c>
      <c r="G103" s="375">
        <v>3</v>
      </c>
      <c r="H103" s="375">
        <v>2</v>
      </c>
      <c r="I103" s="375"/>
      <c r="J103" s="389">
        <v>50</v>
      </c>
      <c r="L103" s="435">
        <f t="shared" si="21"/>
        <v>25</v>
      </c>
      <c r="M103" s="436">
        <f t="shared" si="22"/>
        <v>5</v>
      </c>
      <c r="N103" s="437">
        <f t="shared" si="23"/>
        <v>20</v>
      </c>
      <c r="O103" s="436">
        <f t="shared" si="24"/>
        <v>5</v>
      </c>
      <c r="P103" s="438">
        <f t="shared" si="25"/>
        <v>20</v>
      </c>
    </row>
    <row r="104" spans="1:16" ht="15" customHeight="1" x14ac:dyDescent="0.25">
      <c r="A104" s="388">
        <v>21</v>
      </c>
      <c r="B104" s="373">
        <v>61440</v>
      </c>
      <c r="C104" s="374" t="s">
        <v>190</v>
      </c>
      <c r="D104" s="375">
        <v>71</v>
      </c>
      <c r="E104" s="375"/>
      <c r="F104" s="375">
        <v>33</v>
      </c>
      <c r="G104" s="375">
        <v>24</v>
      </c>
      <c r="H104" s="375">
        <v>14</v>
      </c>
      <c r="I104" s="375"/>
      <c r="J104" s="389">
        <v>69.7</v>
      </c>
      <c r="L104" s="435">
        <f t="shared" si="21"/>
        <v>71</v>
      </c>
      <c r="M104" s="436">
        <f t="shared" si="22"/>
        <v>38</v>
      </c>
      <c r="N104" s="437">
        <f t="shared" si="23"/>
        <v>53.521126760563384</v>
      </c>
      <c r="O104" s="436">
        <f t="shared" si="24"/>
        <v>0</v>
      </c>
      <c r="P104" s="438">
        <f t="shared" si="25"/>
        <v>0</v>
      </c>
    </row>
    <row r="105" spans="1:16" ht="15" customHeight="1" x14ac:dyDescent="0.25">
      <c r="A105" s="388">
        <v>22</v>
      </c>
      <c r="B105" s="373">
        <v>61450</v>
      </c>
      <c r="C105" s="374" t="s">
        <v>115</v>
      </c>
      <c r="D105" s="375">
        <v>20</v>
      </c>
      <c r="E105" s="375">
        <v>2</v>
      </c>
      <c r="F105" s="375">
        <v>14</v>
      </c>
      <c r="G105" s="375">
        <v>3</v>
      </c>
      <c r="H105" s="375">
        <v>1</v>
      </c>
      <c r="I105" s="375"/>
      <c r="J105" s="389">
        <v>55</v>
      </c>
      <c r="L105" s="435">
        <f t="shared" si="21"/>
        <v>20</v>
      </c>
      <c r="M105" s="436">
        <f t="shared" si="22"/>
        <v>4</v>
      </c>
      <c r="N105" s="437">
        <f t="shared" si="23"/>
        <v>20</v>
      </c>
      <c r="O105" s="436">
        <f t="shared" si="24"/>
        <v>2</v>
      </c>
      <c r="P105" s="438">
        <f t="shared" si="25"/>
        <v>10</v>
      </c>
    </row>
    <row r="106" spans="1:16" ht="15" customHeight="1" x14ac:dyDescent="0.25">
      <c r="A106" s="388">
        <v>23</v>
      </c>
      <c r="B106" s="373">
        <v>61470</v>
      </c>
      <c r="C106" s="414" t="s">
        <v>205</v>
      </c>
      <c r="D106" s="375">
        <v>9</v>
      </c>
      <c r="E106" s="375">
        <v>3</v>
      </c>
      <c r="F106" s="375">
        <v>5</v>
      </c>
      <c r="G106" s="375">
        <v>1</v>
      </c>
      <c r="H106" s="375"/>
      <c r="I106" s="375"/>
      <c r="J106" s="389">
        <v>46.2</v>
      </c>
      <c r="L106" s="435">
        <f t="shared" si="21"/>
        <v>9</v>
      </c>
      <c r="M106" s="436">
        <f t="shared" si="22"/>
        <v>1</v>
      </c>
      <c r="N106" s="437">
        <f t="shared" si="23"/>
        <v>11.111111111111111</v>
      </c>
      <c r="O106" s="436">
        <f t="shared" si="24"/>
        <v>3</v>
      </c>
      <c r="P106" s="438">
        <f t="shared" si="25"/>
        <v>33.333333333333336</v>
      </c>
    </row>
    <row r="107" spans="1:16" ht="15" customHeight="1" x14ac:dyDescent="0.25">
      <c r="A107" s="388">
        <v>24</v>
      </c>
      <c r="B107" s="373">
        <v>61490</v>
      </c>
      <c r="C107" s="374" t="s">
        <v>116</v>
      </c>
      <c r="D107" s="375">
        <v>29</v>
      </c>
      <c r="E107" s="375">
        <v>3</v>
      </c>
      <c r="F107" s="375">
        <v>16</v>
      </c>
      <c r="G107" s="375">
        <v>6</v>
      </c>
      <c r="H107" s="375">
        <v>4</v>
      </c>
      <c r="I107" s="375"/>
      <c r="J107" s="389">
        <v>58</v>
      </c>
      <c r="L107" s="435">
        <f t="shared" si="21"/>
        <v>29</v>
      </c>
      <c r="M107" s="436">
        <f t="shared" si="22"/>
        <v>10</v>
      </c>
      <c r="N107" s="437">
        <f t="shared" si="23"/>
        <v>34.482758620689658</v>
      </c>
      <c r="O107" s="436">
        <f t="shared" si="24"/>
        <v>3</v>
      </c>
      <c r="P107" s="438">
        <f t="shared" si="25"/>
        <v>10.344827586206897</v>
      </c>
    </row>
    <row r="108" spans="1:16" ht="15" customHeight="1" x14ac:dyDescent="0.25">
      <c r="A108" s="388">
        <v>25</v>
      </c>
      <c r="B108" s="373">
        <v>61500</v>
      </c>
      <c r="C108" s="374" t="s">
        <v>117</v>
      </c>
      <c r="D108" s="375">
        <v>30</v>
      </c>
      <c r="E108" s="375">
        <v>7</v>
      </c>
      <c r="F108" s="375">
        <v>15</v>
      </c>
      <c r="G108" s="375">
        <v>6</v>
      </c>
      <c r="H108" s="375">
        <v>2</v>
      </c>
      <c r="I108" s="375"/>
      <c r="J108" s="389">
        <v>53.5</v>
      </c>
      <c r="L108" s="435">
        <f t="shared" si="21"/>
        <v>30</v>
      </c>
      <c r="M108" s="436">
        <f t="shared" si="22"/>
        <v>8</v>
      </c>
      <c r="N108" s="437">
        <f t="shared" si="23"/>
        <v>26.666666666666668</v>
      </c>
      <c r="O108" s="436">
        <f t="shared" si="24"/>
        <v>7</v>
      </c>
      <c r="P108" s="438">
        <f t="shared" si="25"/>
        <v>23.333333333333332</v>
      </c>
    </row>
    <row r="109" spans="1:16" ht="15" customHeight="1" x14ac:dyDescent="0.25">
      <c r="A109" s="388">
        <v>26</v>
      </c>
      <c r="B109" s="373">
        <v>61510</v>
      </c>
      <c r="C109" s="374" t="s">
        <v>89</v>
      </c>
      <c r="D109" s="375">
        <v>27</v>
      </c>
      <c r="E109" s="375">
        <v>4</v>
      </c>
      <c r="F109" s="375">
        <v>12</v>
      </c>
      <c r="G109" s="375">
        <v>8</v>
      </c>
      <c r="H109" s="375">
        <v>3</v>
      </c>
      <c r="I109" s="375"/>
      <c r="J109" s="389">
        <v>59.2</v>
      </c>
      <c r="L109" s="435">
        <f t="shared" si="21"/>
        <v>27</v>
      </c>
      <c r="M109" s="436">
        <f t="shared" si="22"/>
        <v>11</v>
      </c>
      <c r="N109" s="437">
        <f t="shared" si="23"/>
        <v>40.74074074074074</v>
      </c>
      <c r="O109" s="436">
        <f t="shared" si="24"/>
        <v>4</v>
      </c>
      <c r="P109" s="438">
        <f t="shared" si="25"/>
        <v>14.814814814814815</v>
      </c>
    </row>
    <row r="110" spans="1:16" ht="15" customHeight="1" x14ac:dyDescent="0.25">
      <c r="A110" s="388">
        <v>27</v>
      </c>
      <c r="B110" s="373">
        <v>61520</v>
      </c>
      <c r="C110" s="374" t="s">
        <v>118</v>
      </c>
      <c r="D110" s="375">
        <v>16</v>
      </c>
      <c r="E110" s="375"/>
      <c r="F110" s="375">
        <v>12</v>
      </c>
      <c r="G110" s="375">
        <v>1</v>
      </c>
      <c r="H110" s="375">
        <v>3</v>
      </c>
      <c r="I110" s="401"/>
      <c r="J110" s="389">
        <v>59</v>
      </c>
      <c r="L110" s="435">
        <f t="shared" si="21"/>
        <v>16</v>
      </c>
      <c r="M110" s="436">
        <f t="shared" si="22"/>
        <v>4</v>
      </c>
      <c r="N110" s="437">
        <f t="shared" si="23"/>
        <v>25</v>
      </c>
      <c r="O110" s="436">
        <f t="shared" si="24"/>
        <v>0</v>
      </c>
      <c r="P110" s="438">
        <f t="shared" si="25"/>
        <v>0</v>
      </c>
    </row>
    <row r="111" spans="1:16" ht="15" customHeight="1" x14ac:dyDescent="0.25">
      <c r="A111" s="388">
        <v>28</v>
      </c>
      <c r="B111" s="399">
        <v>61540</v>
      </c>
      <c r="C111" s="400" t="s">
        <v>191</v>
      </c>
      <c r="D111" s="375">
        <v>5</v>
      </c>
      <c r="E111" s="375">
        <v>1</v>
      </c>
      <c r="F111" s="375">
        <v>3</v>
      </c>
      <c r="G111" s="375">
        <v>1</v>
      </c>
      <c r="H111" s="375"/>
      <c r="I111" s="375"/>
      <c r="J111" s="389">
        <v>52.6</v>
      </c>
      <c r="L111" s="435">
        <f t="shared" si="21"/>
        <v>5</v>
      </c>
      <c r="M111" s="436">
        <f t="shared" si="22"/>
        <v>1</v>
      </c>
      <c r="N111" s="437">
        <f t="shared" si="23"/>
        <v>20</v>
      </c>
      <c r="O111" s="436">
        <f t="shared" si="24"/>
        <v>1</v>
      </c>
      <c r="P111" s="438">
        <f t="shared" si="25"/>
        <v>20</v>
      </c>
    </row>
    <row r="112" spans="1:16" ht="15" customHeight="1" x14ac:dyDescent="0.25">
      <c r="A112" s="388">
        <v>29</v>
      </c>
      <c r="B112" s="399">
        <v>61560</v>
      </c>
      <c r="C112" s="400" t="s">
        <v>192</v>
      </c>
      <c r="D112" s="402">
        <v>4</v>
      </c>
      <c r="E112" s="402">
        <v>3</v>
      </c>
      <c r="F112" s="402"/>
      <c r="G112" s="402"/>
      <c r="H112" s="402">
        <v>1</v>
      </c>
      <c r="I112" s="402"/>
      <c r="J112" s="403">
        <v>52.3</v>
      </c>
      <c r="L112" s="435">
        <f t="shared" si="21"/>
        <v>4</v>
      </c>
      <c r="M112" s="436">
        <f t="shared" si="22"/>
        <v>1</v>
      </c>
      <c r="N112" s="437">
        <f t="shared" si="23"/>
        <v>25</v>
      </c>
      <c r="O112" s="436">
        <f t="shared" si="24"/>
        <v>3</v>
      </c>
      <c r="P112" s="438">
        <f t="shared" si="25"/>
        <v>75</v>
      </c>
    </row>
    <row r="113" spans="1:16" ht="15" customHeight="1" thickBot="1" x14ac:dyDescent="0.3">
      <c r="A113" s="388">
        <v>30</v>
      </c>
      <c r="B113" s="399">
        <v>61570</v>
      </c>
      <c r="C113" s="400" t="s">
        <v>193</v>
      </c>
      <c r="D113" s="402">
        <v>10</v>
      </c>
      <c r="E113" s="402">
        <v>4</v>
      </c>
      <c r="F113" s="402">
        <v>5</v>
      </c>
      <c r="G113" s="402">
        <v>1</v>
      </c>
      <c r="H113" s="402"/>
      <c r="I113" s="402"/>
      <c r="J113" s="403">
        <v>43.4</v>
      </c>
      <c r="L113" s="439">
        <f t="shared" si="21"/>
        <v>10</v>
      </c>
      <c r="M113" s="440">
        <f t="shared" si="22"/>
        <v>1</v>
      </c>
      <c r="N113" s="441">
        <f t="shared" si="23"/>
        <v>10</v>
      </c>
      <c r="O113" s="440">
        <f t="shared" si="24"/>
        <v>4</v>
      </c>
      <c r="P113" s="442">
        <f t="shared" si="25"/>
        <v>40</v>
      </c>
    </row>
    <row r="114" spans="1:16" ht="15" customHeight="1" thickBot="1" x14ac:dyDescent="0.3">
      <c r="A114" s="391"/>
      <c r="B114" s="382"/>
      <c r="C114" s="383" t="s">
        <v>107</v>
      </c>
      <c r="D114" s="384">
        <f t="shared" ref="D114:I114" si="27">SUM(D115:D122)</f>
        <v>78</v>
      </c>
      <c r="E114" s="384">
        <f t="shared" si="27"/>
        <v>6</v>
      </c>
      <c r="F114" s="384">
        <f t="shared" si="27"/>
        <v>44</v>
      </c>
      <c r="G114" s="384">
        <f t="shared" si="27"/>
        <v>18</v>
      </c>
      <c r="H114" s="384">
        <f t="shared" si="27"/>
        <v>10</v>
      </c>
      <c r="I114" s="384">
        <f t="shared" si="27"/>
        <v>0</v>
      </c>
      <c r="J114" s="385">
        <f>AVERAGE(J115:J122)</f>
        <v>58.856169871794876</v>
      </c>
      <c r="L114" s="443">
        <f t="shared" si="21"/>
        <v>78</v>
      </c>
      <c r="M114" s="384">
        <f t="shared" si="22"/>
        <v>28</v>
      </c>
      <c r="N114" s="444">
        <f t="shared" si="23"/>
        <v>35.897435897435898</v>
      </c>
      <c r="O114" s="384">
        <f t="shared" si="24"/>
        <v>6</v>
      </c>
      <c r="P114" s="385">
        <f t="shared" si="25"/>
        <v>7.6923076923076925</v>
      </c>
    </row>
    <row r="115" spans="1:16" ht="15" customHeight="1" x14ac:dyDescent="0.25">
      <c r="A115" s="398">
        <v>1</v>
      </c>
      <c r="B115" s="404">
        <v>70020</v>
      </c>
      <c r="C115" s="405" t="s">
        <v>90</v>
      </c>
      <c r="D115" s="406">
        <v>13</v>
      </c>
      <c r="E115" s="406"/>
      <c r="F115" s="406">
        <v>10</v>
      </c>
      <c r="G115" s="406">
        <v>2</v>
      </c>
      <c r="H115" s="406">
        <v>1</v>
      </c>
      <c r="I115" s="406"/>
      <c r="J115" s="407">
        <v>58.307692307692307</v>
      </c>
      <c r="L115" s="445">
        <f t="shared" si="21"/>
        <v>13</v>
      </c>
      <c r="M115" s="446">
        <f t="shared" si="22"/>
        <v>3</v>
      </c>
      <c r="N115" s="447">
        <f t="shared" si="23"/>
        <v>23.076923076923077</v>
      </c>
      <c r="O115" s="446">
        <f t="shared" si="24"/>
        <v>0</v>
      </c>
      <c r="P115" s="448">
        <f t="shared" si="25"/>
        <v>0</v>
      </c>
    </row>
    <row r="116" spans="1:16" ht="15" customHeight="1" x14ac:dyDescent="0.25">
      <c r="A116" s="386">
        <v>2</v>
      </c>
      <c r="B116" s="373">
        <v>70110</v>
      </c>
      <c r="C116" s="374" t="s">
        <v>194</v>
      </c>
      <c r="D116" s="375">
        <v>8</v>
      </c>
      <c r="E116" s="375"/>
      <c r="F116" s="375">
        <v>7</v>
      </c>
      <c r="G116" s="375"/>
      <c r="H116" s="375">
        <v>1</v>
      </c>
      <c r="I116" s="375"/>
      <c r="J116" s="389">
        <v>60.5</v>
      </c>
      <c r="L116" s="435">
        <f t="shared" si="21"/>
        <v>8</v>
      </c>
      <c r="M116" s="436">
        <f t="shared" si="22"/>
        <v>1</v>
      </c>
      <c r="N116" s="437">
        <f t="shared" si="23"/>
        <v>12.5</v>
      </c>
      <c r="O116" s="436">
        <f t="shared" si="24"/>
        <v>0</v>
      </c>
      <c r="P116" s="438">
        <f t="shared" si="25"/>
        <v>0</v>
      </c>
    </row>
    <row r="117" spans="1:16" ht="15" customHeight="1" x14ac:dyDescent="0.25">
      <c r="A117" s="388">
        <v>3</v>
      </c>
      <c r="B117" s="373">
        <v>70021</v>
      </c>
      <c r="C117" s="374" t="s">
        <v>91</v>
      </c>
      <c r="D117" s="375">
        <v>18</v>
      </c>
      <c r="E117" s="375"/>
      <c r="F117" s="375">
        <v>10</v>
      </c>
      <c r="G117" s="375">
        <v>4</v>
      </c>
      <c r="H117" s="375">
        <v>4</v>
      </c>
      <c r="I117" s="375"/>
      <c r="J117" s="389">
        <v>66.666666666666671</v>
      </c>
      <c r="L117" s="435">
        <f t="shared" si="21"/>
        <v>18</v>
      </c>
      <c r="M117" s="436">
        <f t="shared" si="22"/>
        <v>8</v>
      </c>
      <c r="N117" s="437">
        <f t="shared" si="23"/>
        <v>44.444444444444443</v>
      </c>
      <c r="O117" s="436">
        <f t="shared" si="24"/>
        <v>0</v>
      </c>
      <c r="P117" s="438">
        <f t="shared" si="25"/>
        <v>0</v>
      </c>
    </row>
    <row r="118" spans="1:16" ht="15" customHeight="1" x14ac:dyDescent="0.25">
      <c r="A118" s="388">
        <v>4</v>
      </c>
      <c r="B118" s="373">
        <v>70040</v>
      </c>
      <c r="C118" s="374" t="s">
        <v>92</v>
      </c>
      <c r="D118" s="375">
        <v>4</v>
      </c>
      <c r="E118" s="375"/>
      <c r="F118" s="375">
        <v>2</v>
      </c>
      <c r="G118" s="375">
        <v>2</v>
      </c>
      <c r="H118" s="375"/>
      <c r="I118" s="375"/>
      <c r="J118" s="389">
        <v>56.5</v>
      </c>
      <c r="L118" s="435">
        <f t="shared" si="21"/>
        <v>4</v>
      </c>
      <c r="M118" s="436">
        <f t="shared" si="22"/>
        <v>2</v>
      </c>
      <c r="N118" s="437">
        <f t="shared" si="23"/>
        <v>50</v>
      </c>
      <c r="O118" s="436">
        <f t="shared" si="24"/>
        <v>0</v>
      </c>
      <c r="P118" s="438">
        <f t="shared" si="25"/>
        <v>0</v>
      </c>
    </row>
    <row r="119" spans="1:16" ht="15" customHeight="1" x14ac:dyDescent="0.25">
      <c r="A119" s="388">
        <v>5</v>
      </c>
      <c r="B119" s="373">
        <v>70100</v>
      </c>
      <c r="C119" s="374" t="s">
        <v>203</v>
      </c>
      <c r="D119" s="375">
        <v>4</v>
      </c>
      <c r="E119" s="375"/>
      <c r="F119" s="375"/>
      <c r="G119" s="375">
        <v>3</v>
      </c>
      <c r="H119" s="375">
        <v>1</v>
      </c>
      <c r="I119" s="375"/>
      <c r="J119" s="389">
        <v>76.25</v>
      </c>
      <c r="L119" s="435">
        <f t="shared" si="21"/>
        <v>4</v>
      </c>
      <c r="M119" s="436">
        <f t="shared" si="22"/>
        <v>4</v>
      </c>
      <c r="N119" s="437">
        <f t="shared" si="23"/>
        <v>100</v>
      </c>
      <c r="O119" s="436">
        <f t="shared" si="24"/>
        <v>0</v>
      </c>
      <c r="P119" s="438">
        <f t="shared" si="25"/>
        <v>0</v>
      </c>
    </row>
    <row r="120" spans="1:16" ht="15" customHeight="1" x14ac:dyDescent="0.25">
      <c r="A120" s="388">
        <v>6</v>
      </c>
      <c r="B120" s="373">
        <v>70270</v>
      </c>
      <c r="C120" s="374" t="s">
        <v>94</v>
      </c>
      <c r="D120" s="375">
        <v>1</v>
      </c>
      <c r="E120" s="375"/>
      <c r="F120" s="375">
        <v>1</v>
      </c>
      <c r="G120" s="375"/>
      <c r="H120" s="375"/>
      <c r="I120" s="375"/>
      <c r="J120" s="389">
        <v>50</v>
      </c>
      <c r="L120" s="435">
        <f t="shared" si="21"/>
        <v>1</v>
      </c>
      <c r="M120" s="436">
        <f t="shared" si="22"/>
        <v>0</v>
      </c>
      <c r="N120" s="437">
        <f t="shared" si="23"/>
        <v>0</v>
      </c>
      <c r="O120" s="436">
        <f t="shared" si="24"/>
        <v>0</v>
      </c>
      <c r="P120" s="438">
        <f t="shared" si="25"/>
        <v>0</v>
      </c>
    </row>
    <row r="121" spans="1:16" ht="15" customHeight="1" x14ac:dyDescent="0.25">
      <c r="A121" s="408">
        <v>7</v>
      </c>
      <c r="B121" s="399">
        <v>10880</v>
      </c>
      <c r="C121" s="400" t="s">
        <v>120</v>
      </c>
      <c r="D121" s="402">
        <v>24</v>
      </c>
      <c r="E121" s="402">
        <v>3</v>
      </c>
      <c r="F121" s="402">
        <v>12</v>
      </c>
      <c r="G121" s="402">
        <v>6</v>
      </c>
      <c r="H121" s="402">
        <v>3</v>
      </c>
      <c r="I121" s="402"/>
      <c r="J121" s="403">
        <v>56.958333333333336</v>
      </c>
      <c r="L121" s="435">
        <f t="shared" si="21"/>
        <v>24</v>
      </c>
      <c r="M121" s="436">
        <f t="shared" si="22"/>
        <v>9</v>
      </c>
      <c r="N121" s="437">
        <f t="shared" si="23"/>
        <v>37.5</v>
      </c>
      <c r="O121" s="436">
        <f t="shared" si="24"/>
        <v>3</v>
      </c>
      <c r="P121" s="438">
        <f t="shared" si="25"/>
        <v>12.5</v>
      </c>
    </row>
    <row r="122" spans="1:16" ht="15" customHeight="1" thickBot="1" x14ac:dyDescent="0.3">
      <c r="A122" s="409">
        <v>8</v>
      </c>
      <c r="B122" s="394">
        <v>10890</v>
      </c>
      <c r="C122" s="395" t="s">
        <v>122</v>
      </c>
      <c r="D122" s="396">
        <v>6</v>
      </c>
      <c r="E122" s="396">
        <v>3</v>
      </c>
      <c r="F122" s="396">
        <v>2</v>
      </c>
      <c r="G122" s="396">
        <v>1</v>
      </c>
      <c r="H122" s="396"/>
      <c r="I122" s="396"/>
      <c r="J122" s="397">
        <v>45.666666666666664</v>
      </c>
      <c r="L122" s="449">
        <f t="shared" si="21"/>
        <v>6</v>
      </c>
      <c r="M122" s="450">
        <f t="shared" si="22"/>
        <v>1</v>
      </c>
      <c r="N122" s="451">
        <f t="shared" si="23"/>
        <v>16.666666666666668</v>
      </c>
      <c r="O122" s="450">
        <f t="shared" si="24"/>
        <v>3</v>
      </c>
      <c r="P122" s="452">
        <f t="shared" si="25"/>
        <v>50</v>
      </c>
    </row>
    <row r="123" spans="1:16" ht="15" x14ac:dyDescent="0.2">
      <c r="D123" s="486" t="s">
        <v>195</v>
      </c>
      <c r="E123" s="486"/>
      <c r="F123" s="486"/>
      <c r="G123" s="486"/>
      <c r="H123" s="486"/>
      <c r="I123" s="486"/>
      <c r="J123" s="410">
        <f>AVERAGE(J8:J15,J17:J28,J30:J46,J48:J67,J69:J82,J84:J113,J115:J122)</f>
        <v>51.023257769166868</v>
      </c>
    </row>
    <row r="124" spans="1:16" ht="15" x14ac:dyDescent="0.25">
      <c r="D124" s="487"/>
      <c r="E124" s="487"/>
      <c r="F124" s="487"/>
      <c r="G124" s="487"/>
      <c r="H124" s="487"/>
      <c r="I124" s="488"/>
      <c r="J124" s="411"/>
    </row>
    <row r="127" spans="1:16" ht="15" x14ac:dyDescent="0.25">
      <c r="L127" s="412"/>
    </row>
  </sheetData>
  <mergeCells count="9">
    <mergeCell ref="J4:J5"/>
    <mergeCell ref="D123:I123"/>
    <mergeCell ref="D124:I124"/>
    <mergeCell ref="C2:D2"/>
    <mergeCell ref="A4:A5"/>
    <mergeCell ref="B4:B5"/>
    <mergeCell ref="C4:C5"/>
    <mergeCell ref="D4:D5"/>
    <mergeCell ref="E4:I4"/>
  </mergeCells>
  <conditionalFormatting sqref="J6:J123">
    <cfRule type="containsBlanks" dxfId="55" priority="10">
      <formula>LEN(TRIM(J6))=0</formula>
    </cfRule>
    <cfRule type="cellIs" dxfId="54" priority="11" operator="equal">
      <formula>$J$123</formula>
    </cfRule>
    <cfRule type="cellIs" dxfId="53" priority="12" stopIfTrue="1" operator="lessThan">
      <formula>50</formula>
    </cfRule>
    <cfRule type="cellIs" dxfId="52" priority="13" stopIfTrue="1" operator="between">
      <formula>$J$123</formula>
      <formula>50</formula>
    </cfRule>
    <cfRule type="cellIs" dxfId="51" priority="14" stopIfTrue="1" operator="between">
      <formula>74.99</formula>
      <formula>$J$123</formula>
    </cfRule>
    <cfRule type="cellIs" dxfId="50" priority="15" stopIfTrue="1" operator="greaterThanOrEqual">
      <formula>75</formula>
    </cfRule>
  </conditionalFormatting>
  <conditionalFormatting sqref="O7:P122">
    <cfRule type="containsBlanks" dxfId="49" priority="2">
      <formula>LEN(TRIM(O7))=0</formula>
    </cfRule>
    <cfRule type="cellIs" dxfId="48" priority="3" operator="equal">
      <formula>0</formula>
    </cfRule>
    <cfRule type="cellIs" dxfId="47" priority="4" operator="between">
      <formula>0.09</formula>
      <formula>9.99</formula>
    </cfRule>
    <cfRule type="cellIs" dxfId="46" priority="5" operator="greaterThanOrEqual">
      <formula>9.99</formula>
    </cfRule>
  </conditionalFormatting>
  <conditionalFormatting sqref="N7:N122">
    <cfRule type="containsBlanks" dxfId="45" priority="1">
      <formula>LEN(TRIM(N7))=0</formula>
    </cfRule>
    <cfRule type="cellIs" dxfId="44" priority="6" operator="lessThan">
      <formula>50</formula>
    </cfRule>
    <cfRule type="cellIs" dxfId="43" priority="7" operator="between">
      <formula>50</formula>
      <formula>50.004</formula>
    </cfRule>
    <cfRule type="cellIs" dxfId="42" priority="8" operator="between">
      <formula>50.004</formula>
      <formula>90</formula>
    </cfRule>
    <cfRule type="cellIs" dxfId="41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zoomScale="90" zoomScaleNormal="9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ColWidth="9.140625" defaultRowHeight="12.75" x14ac:dyDescent="0.2"/>
  <cols>
    <col min="1" max="1" width="4.7109375" style="353" customWidth="1"/>
    <col min="2" max="2" width="10.5703125" style="354" customWidth="1"/>
    <col min="3" max="3" width="31.7109375" style="354" customWidth="1"/>
    <col min="4" max="4" width="8.7109375" style="354" customWidth="1"/>
    <col min="5" max="9" width="6.7109375" style="354" customWidth="1"/>
    <col min="10" max="10" width="8.7109375" style="354" customWidth="1"/>
    <col min="11" max="11" width="6.7109375" style="353" customWidth="1"/>
    <col min="12" max="16" width="10.7109375" style="353" customWidth="1"/>
    <col min="17" max="16384" width="9.140625" style="353"/>
  </cols>
  <sheetData>
    <row r="1" spans="1:16" ht="15" x14ac:dyDescent="0.25">
      <c r="L1" s="355"/>
      <c r="M1" s="315" t="s">
        <v>133</v>
      </c>
    </row>
    <row r="2" spans="1:16" ht="15.75" x14ac:dyDescent="0.25">
      <c r="C2" s="489" t="s">
        <v>144</v>
      </c>
      <c r="D2" s="489"/>
      <c r="E2" s="356"/>
      <c r="F2" s="356"/>
      <c r="G2" s="356"/>
      <c r="J2" s="357">
        <v>2025</v>
      </c>
      <c r="L2" s="358"/>
      <c r="M2" s="315" t="s">
        <v>134</v>
      </c>
    </row>
    <row r="3" spans="1:16" ht="15.75" thickBot="1" x14ac:dyDescent="0.3">
      <c r="L3" s="413"/>
      <c r="M3" s="315" t="s">
        <v>135</v>
      </c>
    </row>
    <row r="4" spans="1:16" ht="15" customHeight="1" thickBot="1" x14ac:dyDescent="0.3">
      <c r="A4" s="490" t="s">
        <v>0</v>
      </c>
      <c r="B4" s="492" t="s">
        <v>1</v>
      </c>
      <c r="C4" s="492" t="s">
        <v>2</v>
      </c>
      <c r="D4" s="494" t="s">
        <v>3</v>
      </c>
      <c r="E4" s="496" t="s">
        <v>145</v>
      </c>
      <c r="F4" s="497"/>
      <c r="G4" s="497"/>
      <c r="H4" s="497"/>
      <c r="I4" s="498"/>
      <c r="J4" s="484" t="s">
        <v>99</v>
      </c>
      <c r="L4" s="359"/>
      <c r="M4" s="315" t="s">
        <v>136</v>
      </c>
    </row>
    <row r="5" spans="1:16" ht="43.5" customHeight="1" thickBot="1" x14ac:dyDescent="0.25">
      <c r="A5" s="491"/>
      <c r="B5" s="493" t="s">
        <v>146</v>
      </c>
      <c r="C5" s="493"/>
      <c r="D5" s="495"/>
      <c r="E5" s="417" t="s">
        <v>147</v>
      </c>
      <c r="F5" s="417" t="s">
        <v>148</v>
      </c>
      <c r="G5" s="417" t="s">
        <v>149</v>
      </c>
      <c r="H5" s="418" t="s">
        <v>126</v>
      </c>
      <c r="I5" s="418">
        <v>100</v>
      </c>
      <c r="J5" s="485"/>
      <c r="L5" s="254" t="s">
        <v>124</v>
      </c>
      <c r="M5" s="255" t="s">
        <v>137</v>
      </c>
      <c r="N5" s="255" t="s">
        <v>139</v>
      </c>
      <c r="O5" s="255" t="s">
        <v>127</v>
      </c>
      <c r="P5" s="255" t="s">
        <v>128</v>
      </c>
    </row>
    <row r="6" spans="1:16" ht="15" customHeight="1" thickBot="1" x14ac:dyDescent="0.3">
      <c r="A6" s="362"/>
      <c r="B6" s="363"/>
      <c r="C6" s="364" t="s">
        <v>100</v>
      </c>
      <c r="D6" s="365">
        <f t="shared" ref="D6:I6" si="0">D7+D16+D29+D47+D68+D83+D115</f>
        <v>895</v>
      </c>
      <c r="E6" s="364">
        <f t="shared" si="0"/>
        <v>139</v>
      </c>
      <c r="F6" s="364">
        <f t="shared" si="0"/>
        <v>534</v>
      </c>
      <c r="G6" s="364">
        <f t="shared" si="0"/>
        <v>143</v>
      </c>
      <c r="H6" s="365">
        <f t="shared" si="0"/>
        <v>87</v>
      </c>
      <c r="I6" s="365">
        <f t="shared" si="0"/>
        <v>0</v>
      </c>
      <c r="J6" s="366">
        <v>54.43</v>
      </c>
      <c r="L6" s="329">
        <f t="shared" ref="L6:L69" si="1">D6</f>
        <v>895</v>
      </c>
      <c r="M6" s="330">
        <f>M7+M16+M29+M47+M68+M83+M115</f>
        <v>230</v>
      </c>
      <c r="N6" s="166">
        <f>M6*100/L6</f>
        <v>25.69832402234637</v>
      </c>
      <c r="O6" s="330">
        <f>O7+O16+O29+O47+O68+O83+O115</f>
        <v>139</v>
      </c>
      <c r="P6" s="339">
        <f>O6*100/L6</f>
        <v>15.53072625698324</v>
      </c>
    </row>
    <row r="7" spans="1:16" ht="15" customHeight="1" thickBot="1" x14ac:dyDescent="0.3">
      <c r="A7" s="367"/>
      <c r="B7" s="368"/>
      <c r="C7" s="369" t="s">
        <v>101</v>
      </c>
      <c r="D7" s="370">
        <f t="shared" ref="D7:I7" si="2">SUM(D8:D15)</f>
        <v>52</v>
      </c>
      <c r="E7" s="369">
        <f t="shared" si="2"/>
        <v>11</v>
      </c>
      <c r="F7" s="369">
        <f t="shared" si="2"/>
        <v>32</v>
      </c>
      <c r="G7" s="369">
        <f t="shared" si="2"/>
        <v>11</v>
      </c>
      <c r="H7" s="370">
        <f t="shared" si="2"/>
        <v>5</v>
      </c>
      <c r="I7" s="370">
        <f t="shared" si="2"/>
        <v>0</v>
      </c>
      <c r="J7" s="371">
        <f>AVERAGE(J8:J15)</f>
        <v>56.832499999999996</v>
      </c>
      <c r="L7" s="335">
        <f t="shared" si="1"/>
        <v>52</v>
      </c>
      <c r="M7" s="336">
        <f>I7+H7+G7</f>
        <v>16</v>
      </c>
      <c r="N7" s="340">
        <f>M7*100/L7</f>
        <v>30.76923076923077</v>
      </c>
      <c r="O7" s="336">
        <f>E7</f>
        <v>11</v>
      </c>
      <c r="P7" s="338">
        <f>O7*100/L7</f>
        <v>21.153846153846153</v>
      </c>
    </row>
    <row r="8" spans="1:16" ht="15" customHeight="1" x14ac:dyDescent="0.25">
      <c r="A8" s="372">
        <v>1</v>
      </c>
      <c r="B8" s="373">
        <v>10002</v>
      </c>
      <c r="C8" s="374" t="s">
        <v>150</v>
      </c>
      <c r="D8" s="513">
        <v>4</v>
      </c>
      <c r="E8" s="514"/>
      <c r="F8" s="514">
        <v>4</v>
      </c>
      <c r="G8" s="514"/>
      <c r="H8" s="514"/>
      <c r="I8" s="515"/>
      <c r="J8" s="516">
        <v>50</v>
      </c>
      <c r="L8" s="423">
        <f t="shared" si="1"/>
        <v>4</v>
      </c>
      <c r="M8" s="424">
        <f t="shared" ref="M8:M71" si="3">I8+H8+G8</f>
        <v>0</v>
      </c>
      <c r="N8" s="425">
        <f t="shared" ref="N8:N71" si="4">M8*100/L8</f>
        <v>0</v>
      </c>
      <c r="O8" s="424">
        <f t="shared" ref="O8:O71" si="5">E8</f>
        <v>0</v>
      </c>
      <c r="P8" s="426">
        <f t="shared" ref="P8:P71" si="6">O8*100/L8</f>
        <v>0</v>
      </c>
    </row>
    <row r="9" spans="1:16" ht="15" customHeight="1" x14ac:dyDescent="0.25">
      <c r="A9" s="372">
        <v>2</v>
      </c>
      <c r="B9" s="373">
        <v>10090</v>
      </c>
      <c r="C9" s="374" t="s">
        <v>151</v>
      </c>
      <c r="D9" s="513">
        <v>11</v>
      </c>
      <c r="E9" s="514">
        <v>2</v>
      </c>
      <c r="F9" s="514">
        <v>9</v>
      </c>
      <c r="G9" s="514"/>
      <c r="H9" s="514"/>
      <c r="I9" s="515"/>
      <c r="J9" s="516">
        <v>43</v>
      </c>
      <c r="L9" s="423">
        <f t="shared" si="1"/>
        <v>11</v>
      </c>
      <c r="M9" s="424">
        <f t="shared" si="3"/>
        <v>0</v>
      </c>
      <c r="N9" s="425">
        <f t="shared" si="4"/>
        <v>0</v>
      </c>
      <c r="O9" s="424">
        <f t="shared" si="5"/>
        <v>2</v>
      </c>
      <c r="P9" s="426">
        <f t="shared" si="6"/>
        <v>18.181818181818183</v>
      </c>
    </row>
    <row r="10" spans="1:16" ht="15" customHeight="1" x14ac:dyDescent="0.25">
      <c r="A10" s="372">
        <v>3</v>
      </c>
      <c r="B10" s="373">
        <v>10004</v>
      </c>
      <c r="C10" s="374" t="s">
        <v>152</v>
      </c>
      <c r="D10" s="513">
        <v>12</v>
      </c>
      <c r="E10" s="514">
        <v>1</v>
      </c>
      <c r="F10" s="514">
        <v>4</v>
      </c>
      <c r="G10" s="514">
        <v>4</v>
      </c>
      <c r="H10" s="514">
        <v>3</v>
      </c>
      <c r="I10" s="515"/>
      <c r="J10" s="516">
        <v>67.8</v>
      </c>
      <c r="L10" s="423">
        <f t="shared" si="1"/>
        <v>12</v>
      </c>
      <c r="M10" s="424">
        <f t="shared" si="3"/>
        <v>7</v>
      </c>
      <c r="N10" s="425">
        <f t="shared" si="4"/>
        <v>58.333333333333336</v>
      </c>
      <c r="O10" s="424">
        <f t="shared" si="5"/>
        <v>1</v>
      </c>
      <c r="P10" s="426">
        <f t="shared" si="6"/>
        <v>8.3333333333333339</v>
      </c>
    </row>
    <row r="11" spans="1:16" ht="15" customHeight="1" x14ac:dyDescent="0.25">
      <c r="A11" s="372">
        <v>4</v>
      </c>
      <c r="B11" s="377">
        <v>10001</v>
      </c>
      <c r="C11" s="378" t="s">
        <v>200</v>
      </c>
      <c r="D11" s="517">
        <v>4</v>
      </c>
      <c r="E11" s="518"/>
      <c r="F11" s="518">
        <v>3</v>
      </c>
      <c r="G11" s="518"/>
      <c r="H11" s="518">
        <v>1</v>
      </c>
      <c r="I11" s="518"/>
      <c r="J11" s="519">
        <v>57.2</v>
      </c>
      <c r="L11" s="423">
        <f t="shared" si="1"/>
        <v>4</v>
      </c>
      <c r="M11" s="424">
        <f t="shared" si="3"/>
        <v>1</v>
      </c>
      <c r="N11" s="425">
        <f t="shared" si="4"/>
        <v>25</v>
      </c>
      <c r="O11" s="424">
        <f t="shared" si="5"/>
        <v>0</v>
      </c>
      <c r="P11" s="426">
        <f t="shared" si="6"/>
        <v>0</v>
      </c>
    </row>
    <row r="12" spans="1:16" ht="15" customHeight="1" x14ac:dyDescent="0.25">
      <c r="A12" s="372">
        <v>5</v>
      </c>
      <c r="B12" s="373">
        <v>10120</v>
      </c>
      <c r="C12" s="374" t="s">
        <v>153</v>
      </c>
      <c r="D12" s="513">
        <v>5</v>
      </c>
      <c r="E12" s="514">
        <v>5</v>
      </c>
      <c r="F12" s="514">
        <v>1</v>
      </c>
      <c r="G12" s="514">
        <v>4</v>
      </c>
      <c r="H12" s="514"/>
      <c r="I12" s="515"/>
      <c r="J12" s="516">
        <v>65</v>
      </c>
      <c r="L12" s="423">
        <f t="shared" si="1"/>
        <v>5</v>
      </c>
      <c r="M12" s="424">
        <f t="shared" si="3"/>
        <v>4</v>
      </c>
      <c r="N12" s="425">
        <f t="shared" si="4"/>
        <v>80</v>
      </c>
      <c r="O12" s="424">
        <f t="shared" si="5"/>
        <v>5</v>
      </c>
      <c r="P12" s="426">
        <f t="shared" si="6"/>
        <v>100</v>
      </c>
    </row>
    <row r="13" spans="1:16" ht="15" customHeight="1" x14ac:dyDescent="0.25">
      <c r="A13" s="372">
        <v>6</v>
      </c>
      <c r="B13" s="373">
        <v>10190</v>
      </c>
      <c r="C13" s="374" t="s">
        <v>154</v>
      </c>
      <c r="D13" s="513">
        <v>8</v>
      </c>
      <c r="E13" s="514">
        <v>1</v>
      </c>
      <c r="F13" s="514">
        <v>7</v>
      </c>
      <c r="G13" s="514"/>
      <c r="H13" s="514"/>
      <c r="I13" s="515"/>
      <c r="J13" s="516">
        <v>44</v>
      </c>
      <c r="L13" s="423">
        <f t="shared" si="1"/>
        <v>8</v>
      </c>
      <c r="M13" s="424">
        <f t="shared" si="3"/>
        <v>0</v>
      </c>
      <c r="N13" s="425">
        <f t="shared" si="4"/>
        <v>0</v>
      </c>
      <c r="O13" s="424">
        <f t="shared" si="5"/>
        <v>1</v>
      </c>
      <c r="P13" s="426">
        <f t="shared" si="6"/>
        <v>12.5</v>
      </c>
    </row>
    <row r="14" spans="1:16" ht="15" customHeight="1" x14ac:dyDescent="0.25">
      <c r="A14" s="372">
        <v>7</v>
      </c>
      <c r="B14" s="373">
        <v>10320</v>
      </c>
      <c r="C14" s="374" t="s">
        <v>10</v>
      </c>
      <c r="D14" s="517">
        <v>6</v>
      </c>
      <c r="E14" s="515"/>
      <c r="F14" s="515">
        <v>4</v>
      </c>
      <c r="G14" s="515">
        <v>1</v>
      </c>
      <c r="H14" s="515">
        <v>1</v>
      </c>
      <c r="I14" s="515"/>
      <c r="J14" s="516">
        <v>61.66</v>
      </c>
      <c r="L14" s="423">
        <f t="shared" si="1"/>
        <v>6</v>
      </c>
      <c r="M14" s="424">
        <f t="shared" si="3"/>
        <v>2</v>
      </c>
      <c r="N14" s="425">
        <f t="shared" si="4"/>
        <v>33.333333333333336</v>
      </c>
      <c r="O14" s="424">
        <f t="shared" si="5"/>
        <v>0</v>
      </c>
      <c r="P14" s="426">
        <f t="shared" si="6"/>
        <v>0</v>
      </c>
    </row>
    <row r="15" spans="1:16" ht="15" customHeight="1" thickBot="1" x14ac:dyDescent="0.3">
      <c r="A15" s="372">
        <v>8</v>
      </c>
      <c r="B15" s="373">
        <v>10860</v>
      </c>
      <c r="C15" s="374" t="s">
        <v>112</v>
      </c>
      <c r="D15" s="520">
        <v>2</v>
      </c>
      <c r="E15" s="521">
        <v>2</v>
      </c>
      <c r="F15" s="521"/>
      <c r="G15" s="521">
        <v>2</v>
      </c>
      <c r="H15" s="521"/>
      <c r="I15" s="522"/>
      <c r="J15" s="523">
        <v>66</v>
      </c>
      <c r="L15" s="427">
        <f t="shared" si="1"/>
        <v>2</v>
      </c>
      <c r="M15" s="428">
        <f t="shared" si="3"/>
        <v>2</v>
      </c>
      <c r="N15" s="429">
        <f t="shared" si="4"/>
        <v>100</v>
      </c>
      <c r="O15" s="428">
        <f t="shared" si="5"/>
        <v>2</v>
      </c>
      <c r="P15" s="430">
        <f t="shared" si="6"/>
        <v>100</v>
      </c>
    </row>
    <row r="16" spans="1:16" ht="15" customHeight="1" thickBot="1" x14ac:dyDescent="0.3">
      <c r="A16" s="381"/>
      <c r="B16" s="382"/>
      <c r="C16" s="383" t="s">
        <v>102</v>
      </c>
      <c r="D16" s="384">
        <f t="shared" ref="D16:I16" si="7">SUM(D17:D28)</f>
        <v>64</v>
      </c>
      <c r="E16" s="384">
        <f t="shared" si="7"/>
        <v>13</v>
      </c>
      <c r="F16" s="384">
        <f t="shared" si="7"/>
        <v>36</v>
      </c>
      <c r="G16" s="384">
        <f t="shared" si="7"/>
        <v>8</v>
      </c>
      <c r="H16" s="384">
        <f t="shared" si="7"/>
        <v>8</v>
      </c>
      <c r="I16" s="384">
        <f t="shared" si="7"/>
        <v>0</v>
      </c>
      <c r="J16" s="385">
        <f>AVERAGE(J17:J28)</f>
        <v>48.43636363636363</v>
      </c>
      <c r="L16" s="419">
        <f t="shared" si="1"/>
        <v>64</v>
      </c>
      <c r="M16" s="420">
        <f t="shared" si="3"/>
        <v>16</v>
      </c>
      <c r="N16" s="421">
        <f t="shared" si="4"/>
        <v>25</v>
      </c>
      <c r="O16" s="420">
        <f t="shared" si="5"/>
        <v>13</v>
      </c>
      <c r="P16" s="422">
        <f t="shared" si="6"/>
        <v>20.3125</v>
      </c>
    </row>
    <row r="17" spans="1:16" ht="15" customHeight="1" x14ac:dyDescent="0.25">
      <c r="A17" s="386">
        <v>1</v>
      </c>
      <c r="B17" s="377">
        <v>20040</v>
      </c>
      <c r="C17" s="378" t="s">
        <v>11</v>
      </c>
      <c r="D17" s="530">
        <v>5</v>
      </c>
      <c r="E17" s="531">
        <v>2</v>
      </c>
      <c r="F17" s="531">
        <v>3</v>
      </c>
      <c r="G17" s="531"/>
      <c r="H17" s="531"/>
      <c r="I17" s="532"/>
      <c r="J17" s="533">
        <v>37.200000000000003</v>
      </c>
      <c r="L17" s="431">
        <f t="shared" si="1"/>
        <v>5</v>
      </c>
      <c r="M17" s="432">
        <f t="shared" si="3"/>
        <v>0</v>
      </c>
      <c r="N17" s="433">
        <f t="shared" si="4"/>
        <v>0</v>
      </c>
      <c r="O17" s="432">
        <f t="shared" si="5"/>
        <v>2</v>
      </c>
      <c r="P17" s="434">
        <f t="shared" si="6"/>
        <v>40</v>
      </c>
    </row>
    <row r="18" spans="1:16" ht="15" customHeight="1" x14ac:dyDescent="0.25">
      <c r="A18" s="388">
        <v>2</v>
      </c>
      <c r="B18" s="373">
        <v>20061</v>
      </c>
      <c r="C18" s="374" t="s">
        <v>13</v>
      </c>
      <c r="D18" s="527">
        <v>5</v>
      </c>
      <c r="E18" s="528"/>
      <c r="F18" s="528">
        <v>5</v>
      </c>
      <c r="G18" s="528"/>
      <c r="H18" s="528"/>
      <c r="I18" s="528"/>
      <c r="J18" s="529">
        <v>50.4</v>
      </c>
      <c r="L18" s="435">
        <f t="shared" si="1"/>
        <v>5</v>
      </c>
      <c r="M18" s="436">
        <f t="shared" si="3"/>
        <v>0</v>
      </c>
      <c r="N18" s="437">
        <f t="shared" si="4"/>
        <v>0</v>
      </c>
      <c r="O18" s="436">
        <f t="shared" si="5"/>
        <v>0</v>
      </c>
      <c r="P18" s="438">
        <f t="shared" si="6"/>
        <v>0</v>
      </c>
    </row>
    <row r="19" spans="1:16" ht="15" customHeight="1" x14ac:dyDescent="0.25">
      <c r="A19" s="388">
        <v>3</v>
      </c>
      <c r="B19" s="373">
        <v>21020</v>
      </c>
      <c r="C19" s="374" t="s">
        <v>21</v>
      </c>
      <c r="D19" s="527">
        <v>7</v>
      </c>
      <c r="E19" s="528"/>
      <c r="F19" s="528">
        <v>4</v>
      </c>
      <c r="G19" s="528">
        <v>2</v>
      </c>
      <c r="H19" s="528">
        <v>1</v>
      </c>
      <c r="I19" s="528"/>
      <c r="J19" s="529">
        <v>61.2</v>
      </c>
      <c r="L19" s="435">
        <f t="shared" si="1"/>
        <v>7</v>
      </c>
      <c r="M19" s="436">
        <f t="shared" si="3"/>
        <v>3</v>
      </c>
      <c r="N19" s="437">
        <f t="shared" si="4"/>
        <v>42.857142857142854</v>
      </c>
      <c r="O19" s="436">
        <f t="shared" si="5"/>
        <v>0</v>
      </c>
      <c r="P19" s="438">
        <f t="shared" si="6"/>
        <v>0</v>
      </c>
    </row>
    <row r="20" spans="1:16" ht="15" customHeight="1" x14ac:dyDescent="0.25">
      <c r="A20" s="388">
        <v>4</v>
      </c>
      <c r="B20" s="373">
        <v>20060</v>
      </c>
      <c r="C20" s="374" t="s">
        <v>12</v>
      </c>
      <c r="D20" s="527">
        <v>5</v>
      </c>
      <c r="E20" s="528"/>
      <c r="F20" s="528">
        <v>4</v>
      </c>
      <c r="G20" s="528"/>
      <c r="H20" s="528">
        <v>1</v>
      </c>
      <c r="I20" s="528"/>
      <c r="J20" s="529">
        <v>54.2</v>
      </c>
      <c r="L20" s="435">
        <f t="shared" si="1"/>
        <v>5</v>
      </c>
      <c r="M20" s="436">
        <f t="shared" si="3"/>
        <v>1</v>
      </c>
      <c r="N20" s="437">
        <f t="shared" si="4"/>
        <v>20</v>
      </c>
      <c r="O20" s="436">
        <f t="shared" si="5"/>
        <v>0</v>
      </c>
      <c r="P20" s="438">
        <f t="shared" si="6"/>
        <v>0</v>
      </c>
    </row>
    <row r="21" spans="1:16" ht="15" customHeight="1" x14ac:dyDescent="0.25">
      <c r="A21" s="388">
        <v>5</v>
      </c>
      <c r="B21" s="373">
        <v>20400</v>
      </c>
      <c r="C21" s="374" t="s">
        <v>15</v>
      </c>
      <c r="D21" s="527">
        <v>9</v>
      </c>
      <c r="E21" s="528">
        <v>2</v>
      </c>
      <c r="F21" s="528">
        <v>4</v>
      </c>
      <c r="G21" s="528">
        <v>2</v>
      </c>
      <c r="H21" s="528">
        <v>1</v>
      </c>
      <c r="I21" s="528"/>
      <c r="J21" s="529">
        <v>53.2</v>
      </c>
      <c r="L21" s="435">
        <f t="shared" si="1"/>
        <v>9</v>
      </c>
      <c r="M21" s="436">
        <f t="shared" si="3"/>
        <v>3</v>
      </c>
      <c r="N21" s="437">
        <f t="shared" si="4"/>
        <v>33.333333333333336</v>
      </c>
      <c r="O21" s="436">
        <f t="shared" si="5"/>
        <v>2</v>
      </c>
      <c r="P21" s="438">
        <f t="shared" si="6"/>
        <v>22.222222222222221</v>
      </c>
    </row>
    <row r="22" spans="1:16" ht="15" customHeight="1" x14ac:dyDescent="0.25">
      <c r="A22" s="388">
        <v>6</v>
      </c>
      <c r="B22" s="373">
        <v>20080</v>
      </c>
      <c r="C22" s="374" t="s">
        <v>156</v>
      </c>
      <c r="D22" s="527">
        <v>5</v>
      </c>
      <c r="E22" s="528"/>
      <c r="F22" s="528">
        <v>5</v>
      </c>
      <c r="G22" s="528"/>
      <c r="H22" s="528"/>
      <c r="I22" s="528"/>
      <c r="J22" s="529">
        <v>47.4</v>
      </c>
      <c r="L22" s="435">
        <f t="shared" si="1"/>
        <v>5</v>
      </c>
      <c r="M22" s="436">
        <f t="shared" si="3"/>
        <v>0</v>
      </c>
      <c r="N22" s="437">
        <f t="shared" si="4"/>
        <v>0</v>
      </c>
      <c r="O22" s="436">
        <f t="shared" si="5"/>
        <v>0</v>
      </c>
      <c r="P22" s="438">
        <f t="shared" si="6"/>
        <v>0</v>
      </c>
    </row>
    <row r="23" spans="1:16" ht="15" customHeight="1" x14ac:dyDescent="0.25">
      <c r="A23" s="388">
        <v>7</v>
      </c>
      <c r="B23" s="373">
        <v>20460</v>
      </c>
      <c r="C23" s="374" t="s">
        <v>157</v>
      </c>
      <c r="D23" s="527">
        <v>11</v>
      </c>
      <c r="E23" s="528">
        <v>2</v>
      </c>
      <c r="F23" s="528">
        <v>5</v>
      </c>
      <c r="G23" s="528">
        <v>2</v>
      </c>
      <c r="H23" s="528">
        <v>2</v>
      </c>
      <c r="I23" s="528"/>
      <c r="J23" s="529">
        <v>55.5</v>
      </c>
      <c r="L23" s="435">
        <f t="shared" si="1"/>
        <v>11</v>
      </c>
      <c r="M23" s="436">
        <f t="shared" si="3"/>
        <v>4</v>
      </c>
      <c r="N23" s="437">
        <f t="shared" si="4"/>
        <v>36.363636363636367</v>
      </c>
      <c r="O23" s="436">
        <f t="shared" si="5"/>
        <v>2</v>
      </c>
      <c r="P23" s="438">
        <f t="shared" si="6"/>
        <v>18.181818181818183</v>
      </c>
    </row>
    <row r="24" spans="1:16" ht="15" customHeight="1" x14ac:dyDescent="0.25">
      <c r="A24" s="388">
        <v>8</v>
      </c>
      <c r="B24" s="373">
        <v>20550</v>
      </c>
      <c r="C24" s="374" t="s">
        <v>17</v>
      </c>
      <c r="D24" s="527">
        <v>7</v>
      </c>
      <c r="E24" s="534">
        <v>4</v>
      </c>
      <c r="F24" s="534">
        <v>3</v>
      </c>
      <c r="G24" s="534"/>
      <c r="H24" s="534"/>
      <c r="I24" s="534"/>
      <c r="J24" s="535">
        <v>35</v>
      </c>
      <c r="L24" s="435">
        <f t="shared" ref="L24:L25" si="8">D24</f>
        <v>7</v>
      </c>
      <c r="M24" s="436">
        <f t="shared" ref="M24:M25" si="9">I24+H24+G24</f>
        <v>0</v>
      </c>
      <c r="N24" s="437">
        <f t="shared" ref="N24:N25" si="10">M24*100/L24</f>
        <v>0</v>
      </c>
      <c r="O24" s="436">
        <f t="shared" ref="O24:O25" si="11">E24</f>
        <v>4</v>
      </c>
      <c r="P24" s="438">
        <f t="shared" ref="P24:P25" si="12">O24*100/L24</f>
        <v>57.142857142857146</v>
      </c>
    </row>
    <row r="25" spans="1:16" ht="15" customHeight="1" x14ac:dyDescent="0.25">
      <c r="A25" s="388">
        <v>9</v>
      </c>
      <c r="B25" s="373">
        <v>20630</v>
      </c>
      <c r="C25" s="374" t="s">
        <v>209</v>
      </c>
      <c r="D25" s="527">
        <v>3</v>
      </c>
      <c r="E25" s="528">
        <v>2</v>
      </c>
      <c r="F25" s="528">
        <v>1</v>
      </c>
      <c r="G25" s="528"/>
      <c r="H25" s="528"/>
      <c r="I25" s="528"/>
      <c r="J25" s="529">
        <v>30</v>
      </c>
      <c r="L25" s="435">
        <f t="shared" si="8"/>
        <v>3</v>
      </c>
      <c r="M25" s="436">
        <f t="shared" si="9"/>
        <v>0</v>
      </c>
      <c r="N25" s="437">
        <f t="shared" si="10"/>
        <v>0</v>
      </c>
      <c r="O25" s="436">
        <f t="shared" si="11"/>
        <v>2</v>
      </c>
      <c r="P25" s="438">
        <f t="shared" si="12"/>
        <v>66.666666666666671</v>
      </c>
    </row>
    <row r="26" spans="1:16" ht="15" customHeight="1" x14ac:dyDescent="0.25">
      <c r="A26" s="388">
        <v>10</v>
      </c>
      <c r="B26" s="373">
        <v>20810</v>
      </c>
      <c r="C26" s="374" t="s">
        <v>196</v>
      </c>
      <c r="D26" s="511"/>
      <c r="E26" s="511"/>
      <c r="F26" s="511"/>
      <c r="G26" s="511"/>
      <c r="H26" s="511"/>
      <c r="I26" s="511"/>
      <c r="J26" s="512"/>
      <c r="L26" s="435"/>
      <c r="M26" s="436"/>
      <c r="N26" s="437"/>
      <c r="O26" s="436"/>
      <c r="P26" s="438"/>
    </row>
    <row r="27" spans="1:16" ht="15" customHeight="1" x14ac:dyDescent="0.25">
      <c r="A27" s="388">
        <v>11</v>
      </c>
      <c r="B27" s="373">
        <v>20900</v>
      </c>
      <c r="C27" s="374" t="s">
        <v>158</v>
      </c>
      <c r="D27" s="536">
        <v>6</v>
      </c>
      <c r="E27" s="537"/>
      <c r="F27" s="537">
        <v>2</v>
      </c>
      <c r="G27" s="537">
        <v>1</v>
      </c>
      <c r="H27" s="537">
        <v>3</v>
      </c>
      <c r="I27" s="537"/>
      <c r="J27" s="538">
        <v>70.7</v>
      </c>
      <c r="L27" s="435">
        <f t="shared" si="1"/>
        <v>6</v>
      </c>
      <c r="M27" s="436">
        <f t="shared" si="3"/>
        <v>4</v>
      </c>
      <c r="N27" s="437">
        <f t="shared" si="4"/>
        <v>66.666666666666671</v>
      </c>
      <c r="O27" s="436">
        <f t="shared" si="5"/>
        <v>0</v>
      </c>
      <c r="P27" s="438">
        <f t="shared" si="6"/>
        <v>0</v>
      </c>
    </row>
    <row r="28" spans="1:16" ht="15" customHeight="1" thickBot="1" x14ac:dyDescent="0.3">
      <c r="A28" s="388">
        <v>12</v>
      </c>
      <c r="B28" s="373">
        <v>21350</v>
      </c>
      <c r="C28" s="390" t="s">
        <v>159</v>
      </c>
      <c r="D28" s="539">
        <v>1</v>
      </c>
      <c r="E28" s="540">
        <v>1</v>
      </c>
      <c r="F28" s="540"/>
      <c r="G28" s="540">
        <v>1</v>
      </c>
      <c r="H28" s="540"/>
      <c r="I28" s="540"/>
      <c r="J28" s="541">
        <v>38</v>
      </c>
      <c r="L28" s="439">
        <f t="shared" si="1"/>
        <v>1</v>
      </c>
      <c r="M28" s="440">
        <f t="shared" si="3"/>
        <v>1</v>
      </c>
      <c r="N28" s="441">
        <f t="shared" si="4"/>
        <v>100</v>
      </c>
      <c r="O28" s="440">
        <f t="shared" si="5"/>
        <v>1</v>
      </c>
      <c r="P28" s="442">
        <f t="shared" si="6"/>
        <v>100</v>
      </c>
    </row>
    <row r="29" spans="1:16" ht="15" customHeight="1" thickBot="1" x14ac:dyDescent="0.3">
      <c r="A29" s="391"/>
      <c r="B29" s="382"/>
      <c r="C29" s="383" t="s">
        <v>103</v>
      </c>
      <c r="D29" s="384">
        <f t="shared" ref="D29:I29" si="13">SUM(D30:D46)</f>
        <v>100</v>
      </c>
      <c r="E29" s="384">
        <f t="shared" si="13"/>
        <v>17</v>
      </c>
      <c r="F29" s="384">
        <f t="shared" si="13"/>
        <v>56</v>
      </c>
      <c r="G29" s="384">
        <f t="shared" si="13"/>
        <v>19</v>
      </c>
      <c r="H29" s="384">
        <f t="shared" si="13"/>
        <v>8</v>
      </c>
      <c r="I29" s="384">
        <f t="shared" si="13"/>
        <v>0</v>
      </c>
      <c r="J29" s="385">
        <f>AVERAGE(J30:J46)</f>
        <v>50.346666666666664</v>
      </c>
      <c r="L29" s="443">
        <f t="shared" si="1"/>
        <v>100</v>
      </c>
      <c r="M29" s="384">
        <f t="shared" si="3"/>
        <v>27</v>
      </c>
      <c r="N29" s="444">
        <f t="shared" si="4"/>
        <v>27</v>
      </c>
      <c r="O29" s="384">
        <f t="shared" si="5"/>
        <v>17</v>
      </c>
      <c r="P29" s="385">
        <f t="shared" si="6"/>
        <v>17</v>
      </c>
    </row>
    <row r="30" spans="1:16" ht="15" customHeight="1" x14ac:dyDescent="0.25">
      <c r="A30" s="388">
        <v>1</v>
      </c>
      <c r="B30" s="373">
        <v>30070</v>
      </c>
      <c r="C30" s="374" t="s">
        <v>24</v>
      </c>
      <c r="D30" s="542">
        <v>21</v>
      </c>
      <c r="E30" s="543"/>
      <c r="F30" s="543">
        <v>7</v>
      </c>
      <c r="G30" s="543">
        <v>9</v>
      </c>
      <c r="H30" s="543">
        <v>5</v>
      </c>
      <c r="I30" s="543"/>
      <c r="J30" s="544">
        <v>70.400000000000006</v>
      </c>
      <c r="L30" s="445">
        <f t="shared" si="1"/>
        <v>21</v>
      </c>
      <c r="M30" s="446">
        <f t="shared" si="3"/>
        <v>14</v>
      </c>
      <c r="N30" s="447">
        <f t="shared" si="4"/>
        <v>66.666666666666671</v>
      </c>
      <c r="O30" s="446">
        <f t="shared" si="5"/>
        <v>0</v>
      </c>
      <c r="P30" s="448">
        <f t="shared" si="6"/>
        <v>0</v>
      </c>
    </row>
    <row r="31" spans="1:16" ht="15" customHeight="1" x14ac:dyDescent="0.25">
      <c r="A31" s="388">
        <v>2</v>
      </c>
      <c r="B31" s="373">
        <v>30480</v>
      </c>
      <c r="C31" s="374" t="s">
        <v>111</v>
      </c>
      <c r="D31" s="542">
        <v>10</v>
      </c>
      <c r="E31" s="543">
        <v>1</v>
      </c>
      <c r="F31" s="543">
        <v>9</v>
      </c>
      <c r="G31" s="543"/>
      <c r="H31" s="543"/>
      <c r="I31" s="543"/>
      <c r="J31" s="544">
        <v>45.5</v>
      </c>
      <c r="L31" s="435">
        <f t="shared" si="1"/>
        <v>10</v>
      </c>
      <c r="M31" s="436">
        <f t="shared" si="3"/>
        <v>0</v>
      </c>
      <c r="N31" s="437">
        <f t="shared" si="4"/>
        <v>0</v>
      </c>
      <c r="O31" s="436">
        <f t="shared" si="5"/>
        <v>1</v>
      </c>
      <c r="P31" s="438">
        <f t="shared" si="6"/>
        <v>10</v>
      </c>
    </row>
    <row r="32" spans="1:16" ht="15" customHeight="1" x14ac:dyDescent="0.25">
      <c r="A32" s="388">
        <v>3</v>
      </c>
      <c r="B32" s="373">
        <v>30460</v>
      </c>
      <c r="C32" s="374" t="s">
        <v>29</v>
      </c>
      <c r="D32" s="542">
        <v>4</v>
      </c>
      <c r="E32" s="543">
        <v>1</v>
      </c>
      <c r="F32" s="543">
        <v>3</v>
      </c>
      <c r="G32" s="543"/>
      <c r="H32" s="543"/>
      <c r="I32" s="543"/>
      <c r="J32" s="544">
        <v>35.5</v>
      </c>
      <c r="L32" s="435">
        <f t="shared" si="1"/>
        <v>4</v>
      </c>
      <c r="M32" s="436">
        <f t="shared" si="3"/>
        <v>0</v>
      </c>
      <c r="N32" s="437">
        <f t="shared" si="4"/>
        <v>0</v>
      </c>
      <c r="O32" s="436">
        <f t="shared" si="5"/>
        <v>1</v>
      </c>
      <c r="P32" s="438">
        <f t="shared" si="6"/>
        <v>25</v>
      </c>
    </row>
    <row r="33" spans="1:16" ht="15" customHeight="1" x14ac:dyDescent="0.25">
      <c r="A33" s="388">
        <v>4</v>
      </c>
      <c r="B33" s="377">
        <v>30030</v>
      </c>
      <c r="C33" s="392" t="s">
        <v>160</v>
      </c>
      <c r="D33" s="545">
        <v>6</v>
      </c>
      <c r="E33" s="546"/>
      <c r="F33" s="546">
        <v>5</v>
      </c>
      <c r="G33" s="546"/>
      <c r="H33" s="546">
        <v>1</v>
      </c>
      <c r="I33" s="546"/>
      <c r="J33" s="547">
        <v>51.8</v>
      </c>
      <c r="L33" s="435">
        <f t="shared" si="1"/>
        <v>6</v>
      </c>
      <c r="M33" s="436">
        <f t="shared" si="3"/>
        <v>1</v>
      </c>
      <c r="N33" s="437">
        <f t="shared" si="4"/>
        <v>16.666666666666668</v>
      </c>
      <c r="O33" s="436">
        <f t="shared" si="5"/>
        <v>0</v>
      </c>
      <c r="P33" s="438">
        <f t="shared" si="6"/>
        <v>0</v>
      </c>
    </row>
    <row r="34" spans="1:16" ht="15" customHeight="1" x14ac:dyDescent="0.25">
      <c r="A34" s="388">
        <v>5</v>
      </c>
      <c r="B34" s="373">
        <v>31000</v>
      </c>
      <c r="C34" s="374" t="s">
        <v>37</v>
      </c>
      <c r="D34" s="542">
        <v>9</v>
      </c>
      <c r="E34" s="543">
        <v>2</v>
      </c>
      <c r="F34" s="543">
        <v>3</v>
      </c>
      <c r="G34" s="543">
        <v>2</v>
      </c>
      <c r="H34" s="543">
        <v>2</v>
      </c>
      <c r="I34" s="543"/>
      <c r="J34" s="544">
        <v>60.9</v>
      </c>
      <c r="L34" s="435">
        <f t="shared" si="1"/>
        <v>9</v>
      </c>
      <c r="M34" s="436">
        <f t="shared" si="3"/>
        <v>4</v>
      </c>
      <c r="N34" s="437">
        <f t="shared" si="4"/>
        <v>44.444444444444443</v>
      </c>
      <c r="O34" s="436">
        <f t="shared" si="5"/>
        <v>2</v>
      </c>
      <c r="P34" s="438">
        <f t="shared" si="6"/>
        <v>22.222222222222221</v>
      </c>
    </row>
    <row r="35" spans="1:16" ht="15" customHeight="1" x14ac:dyDescent="0.25">
      <c r="A35" s="388">
        <v>6</v>
      </c>
      <c r="B35" s="373">
        <v>30130</v>
      </c>
      <c r="C35" s="374" t="s">
        <v>25</v>
      </c>
      <c r="D35" s="542">
        <v>1</v>
      </c>
      <c r="E35" s="543"/>
      <c r="F35" s="543">
        <v>1</v>
      </c>
      <c r="G35" s="543"/>
      <c r="H35" s="543"/>
      <c r="I35" s="543"/>
      <c r="J35" s="544">
        <v>63</v>
      </c>
      <c r="L35" s="435">
        <f t="shared" si="1"/>
        <v>1</v>
      </c>
      <c r="M35" s="436">
        <f t="shared" si="3"/>
        <v>0</v>
      </c>
      <c r="N35" s="437">
        <f t="shared" si="4"/>
        <v>0</v>
      </c>
      <c r="O35" s="436">
        <f t="shared" si="5"/>
        <v>0</v>
      </c>
      <c r="P35" s="438">
        <f t="shared" si="6"/>
        <v>0</v>
      </c>
    </row>
    <row r="36" spans="1:16" ht="15" customHeight="1" x14ac:dyDescent="0.25">
      <c r="A36" s="388">
        <v>7</v>
      </c>
      <c r="B36" s="373">
        <v>30160</v>
      </c>
      <c r="C36" s="374" t="s">
        <v>197</v>
      </c>
      <c r="D36" s="542">
        <v>10</v>
      </c>
      <c r="E36" s="543">
        <v>5</v>
      </c>
      <c r="F36" s="543">
        <v>4</v>
      </c>
      <c r="G36" s="543">
        <v>1</v>
      </c>
      <c r="H36" s="543"/>
      <c r="I36" s="543"/>
      <c r="J36" s="544">
        <v>40.1</v>
      </c>
      <c r="L36" s="435">
        <f t="shared" ref="L36" si="14">D36</f>
        <v>10</v>
      </c>
      <c r="M36" s="436">
        <f t="shared" ref="M36" si="15">I36+H36+G36</f>
        <v>1</v>
      </c>
      <c r="N36" s="437">
        <f t="shared" ref="N36" si="16">M36*100/L36</f>
        <v>10</v>
      </c>
      <c r="O36" s="436">
        <f t="shared" ref="O36" si="17">E36</f>
        <v>5</v>
      </c>
      <c r="P36" s="438">
        <f t="shared" ref="P36" si="18">O36*100/L36</f>
        <v>50</v>
      </c>
    </row>
    <row r="37" spans="1:16" ht="15" customHeight="1" x14ac:dyDescent="0.25">
      <c r="A37" s="388">
        <v>8</v>
      </c>
      <c r="B37" s="373">
        <v>30310</v>
      </c>
      <c r="C37" s="374" t="s">
        <v>27</v>
      </c>
      <c r="D37" s="542">
        <v>5</v>
      </c>
      <c r="E37" s="543"/>
      <c r="F37" s="543">
        <v>4</v>
      </c>
      <c r="G37" s="543">
        <v>1</v>
      </c>
      <c r="H37" s="543"/>
      <c r="I37" s="543"/>
      <c r="J37" s="544">
        <v>61.6</v>
      </c>
      <c r="L37" s="435">
        <f t="shared" si="1"/>
        <v>5</v>
      </c>
      <c r="M37" s="436">
        <f t="shared" si="3"/>
        <v>1</v>
      </c>
      <c r="N37" s="437">
        <f t="shared" si="4"/>
        <v>20</v>
      </c>
      <c r="O37" s="436">
        <f t="shared" si="5"/>
        <v>0</v>
      </c>
      <c r="P37" s="438">
        <f t="shared" si="6"/>
        <v>0</v>
      </c>
    </row>
    <row r="38" spans="1:16" ht="15" customHeight="1" x14ac:dyDescent="0.25">
      <c r="A38" s="388">
        <v>9</v>
      </c>
      <c r="B38" s="373">
        <v>30440</v>
      </c>
      <c r="C38" s="393" t="s">
        <v>28</v>
      </c>
      <c r="D38" s="375"/>
      <c r="E38" s="375"/>
      <c r="F38" s="375"/>
      <c r="G38" s="375"/>
      <c r="H38" s="375"/>
      <c r="I38" s="375"/>
      <c r="J38" s="389"/>
      <c r="L38" s="435"/>
      <c r="M38" s="436"/>
      <c r="N38" s="437"/>
      <c r="O38" s="436"/>
      <c r="P38" s="438"/>
    </row>
    <row r="39" spans="1:16" ht="15" customHeight="1" x14ac:dyDescent="0.25">
      <c r="A39" s="388">
        <v>10</v>
      </c>
      <c r="B39" s="373">
        <v>30500</v>
      </c>
      <c r="C39" s="393" t="s">
        <v>198</v>
      </c>
      <c r="D39" s="375"/>
      <c r="E39" s="375"/>
      <c r="F39" s="375"/>
      <c r="G39" s="375"/>
      <c r="H39" s="375"/>
      <c r="I39" s="375"/>
      <c r="J39" s="389"/>
      <c r="L39" s="435"/>
      <c r="M39" s="436"/>
      <c r="N39" s="437"/>
      <c r="O39" s="436"/>
      <c r="P39" s="438"/>
    </row>
    <row r="40" spans="1:16" ht="15" customHeight="1" x14ac:dyDescent="0.25">
      <c r="A40" s="388">
        <v>11</v>
      </c>
      <c r="B40" s="373">
        <v>30530</v>
      </c>
      <c r="C40" s="374" t="s">
        <v>161</v>
      </c>
      <c r="D40" s="548">
        <v>9</v>
      </c>
      <c r="E40" s="549">
        <v>2</v>
      </c>
      <c r="F40" s="549">
        <v>6</v>
      </c>
      <c r="G40" s="549">
        <v>1</v>
      </c>
      <c r="H40" s="549"/>
      <c r="I40" s="549"/>
      <c r="J40" s="550">
        <v>46.8</v>
      </c>
      <c r="L40" s="435">
        <f t="shared" si="1"/>
        <v>9</v>
      </c>
      <c r="M40" s="436">
        <f t="shared" si="3"/>
        <v>1</v>
      </c>
      <c r="N40" s="437">
        <f t="shared" si="4"/>
        <v>11.111111111111111</v>
      </c>
      <c r="O40" s="436">
        <f t="shared" si="5"/>
        <v>2</v>
      </c>
      <c r="P40" s="438">
        <f t="shared" si="6"/>
        <v>22.222222222222221</v>
      </c>
    </row>
    <row r="41" spans="1:16" ht="15" customHeight="1" x14ac:dyDescent="0.25">
      <c r="A41" s="388">
        <v>12</v>
      </c>
      <c r="B41" s="373">
        <v>30640</v>
      </c>
      <c r="C41" s="374" t="s">
        <v>32</v>
      </c>
      <c r="D41" s="548">
        <v>8</v>
      </c>
      <c r="E41" s="549">
        <v>2</v>
      </c>
      <c r="F41" s="549">
        <v>4</v>
      </c>
      <c r="G41" s="549">
        <v>2</v>
      </c>
      <c r="H41" s="549"/>
      <c r="I41" s="549"/>
      <c r="J41" s="550">
        <v>48</v>
      </c>
      <c r="L41" s="435">
        <f t="shared" si="1"/>
        <v>8</v>
      </c>
      <c r="M41" s="436">
        <f t="shared" si="3"/>
        <v>2</v>
      </c>
      <c r="N41" s="437">
        <f t="shared" si="4"/>
        <v>25</v>
      </c>
      <c r="O41" s="436">
        <f t="shared" si="5"/>
        <v>2</v>
      </c>
      <c r="P41" s="438">
        <f t="shared" si="6"/>
        <v>25</v>
      </c>
    </row>
    <row r="42" spans="1:16" ht="15" customHeight="1" x14ac:dyDescent="0.25">
      <c r="A42" s="388">
        <v>13</v>
      </c>
      <c r="B42" s="373">
        <v>30650</v>
      </c>
      <c r="C42" s="374" t="s">
        <v>162</v>
      </c>
      <c r="D42" s="548">
        <v>3</v>
      </c>
      <c r="E42" s="549">
        <v>2</v>
      </c>
      <c r="F42" s="549">
        <v>1</v>
      </c>
      <c r="G42" s="549"/>
      <c r="H42" s="549"/>
      <c r="I42" s="549"/>
      <c r="J42" s="550">
        <v>37.299999999999997</v>
      </c>
      <c r="L42" s="435">
        <f t="shared" si="1"/>
        <v>3</v>
      </c>
      <c r="M42" s="436">
        <f t="shared" si="3"/>
        <v>0</v>
      </c>
      <c r="N42" s="437">
        <f t="shared" si="4"/>
        <v>0</v>
      </c>
      <c r="O42" s="436">
        <f t="shared" si="5"/>
        <v>2</v>
      </c>
      <c r="P42" s="438">
        <f t="shared" si="6"/>
        <v>66.666666666666671</v>
      </c>
    </row>
    <row r="43" spans="1:16" ht="15" customHeight="1" x14ac:dyDescent="0.25">
      <c r="A43" s="388">
        <v>14</v>
      </c>
      <c r="B43" s="373">
        <v>30790</v>
      </c>
      <c r="C43" s="374" t="s">
        <v>34</v>
      </c>
      <c r="D43" s="548">
        <v>2</v>
      </c>
      <c r="E43" s="549">
        <v>2</v>
      </c>
      <c r="F43" s="549"/>
      <c r="G43" s="549"/>
      <c r="H43" s="549"/>
      <c r="I43" s="549"/>
      <c r="J43" s="550">
        <v>24</v>
      </c>
      <c r="L43" s="435">
        <f t="shared" si="1"/>
        <v>2</v>
      </c>
      <c r="M43" s="436">
        <f t="shared" si="3"/>
        <v>0</v>
      </c>
      <c r="N43" s="437">
        <f t="shared" si="4"/>
        <v>0</v>
      </c>
      <c r="O43" s="436">
        <f t="shared" si="5"/>
        <v>2</v>
      </c>
      <c r="P43" s="438">
        <f t="shared" si="6"/>
        <v>100</v>
      </c>
    </row>
    <row r="44" spans="1:16" ht="15" customHeight="1" x14ac:dyDescent="0.25">
      <c r="A44" s="388">
        <v>15</v>
      </c>
      <c r="B44" s="373">
        <v>30890</v>
      </c>
      <c r="C44" s="374" t="s">
        <v>163</v>
      </c>
      <c r="D44" s="548">
        <v>1</v>
      </c>
      <c r="E44" s="549"/>
      <c r="F44" s="549">
        <v>1</v>
      </c>
      <c r="G44" s="549"/>
      <c r="H44" s="549"/>
      <c r="I44" s="549"/>
      <c r="J44" s="550">
        <v>60</v>
      </c>
      <c r="L44" s="435">
        <f t="shared" si="1"/>
        <v>1</v>
      </c>
      <c r="M44" s="436">
        <f t="shared" si="3"/>
        <v>0</v>
      </c>
      <c r="N44" s="437">
        <f t="shared" si="4"/>
        <v>0</v>
      </c>
      <c r="O44" s="436">
        <f t="shared" si="5"/>
        <v>0</v>
      </c>
      <c r="P44" s="438">
        <f t="shared" si="6"/>
        <v>0</v>
      </c>
    </row>
    <row r="45" spans="1:16" ht="15" customHeight="1" x14ac:dyDescent="0.25">
      <c r="A45" s="388">
        <v>16</v>
      </c>
      <c r="B45" s="373">
        <v>30940</v>
      </c>
      <c r="C45" s="374" t="s">
        <v>36</v>
      </c>
      <c r="D45" s="548">
        <v>3</v>
      </c>
      <c r="E45" s="549"/>
      <c r="F45" s="549">
        <v>2</v>
      </c>
      <c r="G45" s="549">
        <v>1</v>
      </c>
      <c r="H45" s="549"/>
      <c r="I45" s="549"/>
      <c r="J45" s="550">
        <v>56.3</v>
      </c>
      <c r="L45" s="435">
        <f t="shared" si="1"/>
        <v>3</v>
      </c>
      <c r="M45" s="436">
        <f t="shared" si="3"/>
        <v>1</v>
      </c>
      <c r="N45" s="437">
        <f t="shared" si="4"/>
        <v>33.333333333333336</v>
      </c>
      <c r="O45" s="436">
        <f t="shared" si="5"/>
        <v>0</v>
      </c>
      <c r="P45" s="438">
        <f t="shared" si="6"/>
        <v>0</v>
      </c>
    </row>
    <row r="46" spans="1:16" ht="15" customHeight="1" thickBot="1" x14ac:dyDescent="0.3">
      <c r="A46" s="388">
        <v>17</v>
      </c>
      <c r="B46" s="394">
        <v>31480</v>
      </c>
      <c r="C46" s="395" t="s">
        <v>38</v>
      </c>
      <c r="D46" s="551">
        <v>8</v>
      </c>
      <c r="E46" s="552"/>
      <c r="F46" s="552">
        <v>6</v>
      </c>
      <c r="G46" s="552">
        <v>2</v>
      </c>
      <c r="H46" s="553"/>
      <c r="I46" s="552"/>
      <c r="J46" s="554">
        <v>54</v>
      </c>
      <c r="L46" s="439">
        <f t="shared" si="1"/>
        <v>8</v>
      </c>
      <c r="M46" s="440">
        <f t="shared" si="3"/>
        <v>2</v>
      </c>
      <c r="N46" s="441">
        <f t="shared" si="4"/>
        <v>25</v>
      </c>
      <c r="O46" s="440">
        <f t="shared" si="5"/>
        <v>0</v>
      </c>
      <c r="P46" s="442">
        <f t="shared" si="6"/>
        <v>0</v>
      </c>
    </row>
    <row r="47" spans="1:16" ht="15" customHeight="1" thickBot="1" x14ac:dyDescent="0.3">
      <c r="A47" s="391"/>
      <c r="B47" s="382"/>
      <c r="C47" s="383" t="s">
        <v>104</v>
      </c>
      <c r="D47" s="384">
        <f t="shared" ref="D47:I47" si="19">SUM(D48:D67)</f>
        <v>131</v>
      </c>
      <c r="E47" s="384">
        <f t="shared" si="19"/>
        <v>14</v>
      </c>
      <c r="F47" s="384">
        <f t="shared" si="19"/>
        <v>88</v>
      </c>
      <c r="G47" s="384">
        <f t="shared" si="19"/>
        <v>18</v>
      </c>
      <c r="H47" s="384">
        <f t="shared" si="19"/>
        <v>11</v>
      </c>
      <c r="I47" s="384">
        <f t="shared" si="19"/>
        <v>0</v>
      </c>
      <c r="J47" s="385">
        <f>AVERAGE(J48:J67)</f>
        <v>53.225555555555545</v>
      </c>
      <c r="L47" s="443">
        <f t="shared" si="1"/>
        <v>131</v>
      </c>
      <c r="M47" s="384">
        <f t="shared" si="3"/>
        <v>29</v>
      </c>
      <c r="N47" s="444">
        <f t="shared" si="4"/>
        <v>22.137404580152673</v>
      </c>
      <c r="O47" s="384">
        <f t="shared" si="5"/>
        <v>14</v>
      </c>
      <c r="P47" s="385">
        <f t="shared" si="6"/>
        <v>10.687022900763358</v>
      </c>
    </row>
    <row r="48" spans="1:16" ht="15" customHeight="1" x14ac:dyDescent="0.25">
      <c r="A48" s="386">
        <v>1</v>
      </c>
      <c r="B48" s="377">
        <v>40010</v>
      </c>
      <c r="C48" s="378" t="s">
        <v>164</v>
      </c>
      <c r="D48" s="556">
        <v>21</v>
      </c>
      <c r="E48" s="557">
        <v>3</v>
      </c>
      <c r="F48" s="557">
        <v>12</v>
      </c>
      <c r="G48" s="557">
        <v>4</v>
      </c>
      <c r="H48" s="557">
        <v>2</v>
      </c>
      <c r="I48" s="557"/>
      <c r="J48" s="558">
        <v>54.8</v>
      </c>
      <c r="L48" s="445">
        <f t="shared" si="1"/>
        <v>21</v>
      </c>
      <c r="M48" s="446">
        <f t="shared" si="3"/>
        <v>6</v>
      </c>
      <c r="N48" s="447">
        <f t="shared" si="4"/>
        <v>28.571428571428573</v>
      </c>
      <c r="O48" s="446">
        <f t="shared" si="5"/>
        <v>3</v>
      </c>
      <c r="P48" s="448">
        <f t="shared" si="6"/>
        <v>14.285714285714286</v>
      </c>
    </row>
    <row r="49" spans="1:16" ht="15" customHeight="1" x14ac:dyDescent="0.25">
      <c r="A49" s="386">
        <v>2</v>
      </c>
      <c r="B49" s="373">
        <v>40030</v>
      </c>
      <c r="C49" s="374" t="s">
        <v>41</v>
      </c>
      <c r="D49" s="555">
        <v>8</v>
      </c>
      <c r="E49" s="559">
        <v>1</v>
      </c>
      <c r="F49" s="559">
        <v>4</v>
      </c>
      <c r="G49" s="559">
        <v>2</v>
      </c>
      <c r="H49" s="559">
        <v>1</v>
      </c>
      <c r="I49" s="559"/>
      <c r="J49" s="560">
        <v>56.3</v>
      </c>
      <c r="L49" s="435">
        <f t="shared" si="1"/>
        <v>8</v>
      </c>
      <c r="M49" s="436">
        <f t="shared" si="3"/>
        <v>3</v>
      </c>
      <c r="N49" s="437">
        <f t="shared" si="4"/>
        <v>37.5</v>
      </c>
      <c r="O49" s="436">
        <f t="shared" si="5"/>
        <v>1</v>
      </c>
      <c r="P49" s="438">
        <f t="shared" si="6"/>
        <v>12.5</v>
      </c>
    </row>
    <row r="50" spans="1:16" ht="15" customHeight="1" x14ac:dyDescent="0.25">
      <c r="A50" s="386">
        <v>3</v>
      </c>
      <c r="B50" s="373">
        <v>40410</v>
      </c>
      <c r="C50" s="374" t="s">
        <v>48</v>
      </c>
      <c r="D50" s="555">
        <v>15</v>
      </c>
      <c r="E50" s="561"/>
      <c r="F50" s="561">
        <v>9</v>
      </c>
      <c r="G50" s="561">
        <v>4</v>
      </c>
      <c r="H50" s="561">
        <v>2</v>
      </c>
      <c r="I50" s="561"/>
      <c r="J50" s="562">
        <v>64.86</v>
      </c>
      <c r="L50" s="435">
        <f t="shared" si="1"/>
        <v>15</v>
      </c>
      <c r="M50" s="436">
        <f t="shared" si="3"/>
        <v>6</v>
      </c>
      <c r="N50" s="437">
        <f t="shared" si="4"/>
        <v>40</v>
      </c>
      <c r="O50" s="436">
        <f t="shared" si="5"/>
        <v>0</v>
      </c>
      <c r="P50" s="438">
        <f t="shared" si="6"/>
        <v>0</v>
      </c>
    </row>
    <row r="51" spans="1:16" ht="15" customHeight="1" x14ac:dyDescent="0.25">
      <c r="A51" s="388">
        <v>4</v>
      </c>
      <c r="B51" s="373">
        <v>40011</v>
      </c>
      <c r="C51" s="374" t="s">
        <v>40</v>
      </c>
      <c r="D51" s="555">
        <v>22</v>
      </c>
      <c r="E51" s="559">
        <v>3</v>
      </c>
      <c r="F51" s="559">
        <v>13</v>
      </c>
      <c r="G51" s="559">
        <v>4</v>
      </c>
      <c r="H51" s="559">
        <v>2</v>
      </c>
      <c r="I51" s="559"/>
      <c r="J51" s="560">
        <v>59.7</v>
      </c>
      <c r="L51" s="435">
        <f t="shared" si="1"/>
        <v>22</v>
      </c>
      <c r="M51" s="436">
        <f t="shared" si="3"/>
        <v>6</v>
      </c>
      <c r="N51" s="437">
        <f t="shared" si="4"/>
        <v>27.272727272727273</v>
      </c>
      <c r="O51" s="436">
        <f t="shared" si="5"/>
        <v>3</v>
      </c>
      <c r="P51" s="438">
        <f t="shared" si="6"/>
        <v>13.636363636363637</v>
      </c>
    </row>
    <row r="52" spans="1:16" ht="15" customHeight="1" x14ac:dyDescent="0.25">
      <c r="A52" s="388">
        <v>5</v>
      </c>
      <c r="B52" s="373">
        <v>40080</v>
      </c>
      <c r="C52" s="374" t="s">
        <v>96</v>
      </c>
      <c r="D52" s="555">
        <v>7</v>
      </c>
      <c r="E52" s="559"/>
      <c r="F52" s="559">
        <v>5</v>
      </c>
      <c r="G52" s="559">
        <v>1</v>
      </c>
      <c r="H52" s="559">
        <v>1</v>
      </c>
      <c r="I52" s="559"/>
      <c r="J52" s="560">
        <v>62.9</v>
      </c>
      <c r="L52" s="435">
        <f t="shared" si="1"/>
        <v>7</v>
      </c>
      <c r="M52" s="436">
        <f t="shared" si="3"/>
        <v>2</v>
      </c>
      <c r="N52" s="437">
        <f t="shared" si="4"/>
        <v>28.571428571428573</v>
      </c>
      <c r="O52" s="436">
        <f t="shared" si="5"/>
        <v>0</v>
      </c>
      <c r="P52" s="438">
        <f t="shared" si="6"/>
        <v>0</v>
      </c>
    </row>
    <row r="53" spans="1:16" ht="15" customHeight="1" x14ac:dyDescent="0.25">
      <c r="A53" s="388">
        <v>6</v>
      </c>
      <c r="B53" s="373">
        <v>40100</v>
      </c>
      <c r="C53" s="374" t="s">
        <v>42</v>
      </c>
      <c r="D53" s="555">
        <v>10</v>
      </c>
      <c r="E53" s="559">
        <v>2</v>
      </c>
      <c r="F53" s="559">
        <v>8</v>
      </c>
      <c r="G53" s="559"/>
      <c r="H53" s="559"/>
      <c r="I53" s="559"/>
      <c r="J53" s="560">
        <v>46.8</v>
      </c>
      <c r="L53" s="435">
        <f t="shared" si="1"/>
        <v>10</v>
      </c>
      <c r="M53" s="436">
        <f t="shared" si="3"/>
        <v>0</v>
      </c>
      <c r="N53" s="437">
        <f t="shared" si="4"/>
        <v>0</v>
      </c>
      <c r="O53" s="436">
        <f t="shared" si="5"/>
        <v>2</v>
      </c>
      <c r="P53" s="438">
        <f t="shared" si="6"/>
        <v>20</v>
      </c>
    </row>
    <row r="54" spans="1:16" ht="15" customHeight="1" x14ac:dyDescent="0.25">
      <c r="A54" s="388">
        <v>7</v>
      </c>
      <c r="B54" s="373">
        <v>40020</v>
      </c>
      <c r="C54" s="374" t="s">
        <v>165</v>
      </c>
      <c r="D54" s="555">
        <v>7</v>
      </c>
      <c r="E54" s="559"/>
      <c r="F54" s="559">
        <v>6</v>
      </c>
      <c r="G54" s="559"/>
      <c r="H54" s="559">
        <v>1</v>
      </c>
      <c r="I54" s="559"/>
      <c r="J54" s="560">
        <v>56.7</v>
      </c>
      <c r="L54" s="435">
        <f t="shared" si="1"/>
        <v>7</v>
      </c>
      <c r="M54" s="436">
        <f t="shared" si="3"/>
        <v>1</v>
      </c>
      <c r="N54" s="437">
        <f t="shared" si="4"/>
        <v>14.285714285714286</v>
      </c>
      <c r="O54" s="436">
        <f t="shared" si="5"/>
        <v>0</v>
      </c>
      <c r="P54" s="438">
        <f t="shared" si="6"/>
        <v>0</v>
      </c>
    </row>
    <row r="55" spans="1:16" ht="15" customHeight="1" x14ac:dyDescent="0.25">
      <c r="A55" s="388">
        <v>8</v>
      </c>
      <c r="B55" s="373">
        <v>40031</v>
      </c>
      <c r="C55" s="374" t="s">
        <v>113</v>
      </c>
      <c r="D55" s="555">
        <v>2</v>
      </c>
      <c r="E55" s="559"/>
      <c r="F55" s="559">
        <v>1</v>
      </c>
      <c r="G55" s="559"/>
      <c r="H55" s="559">
        <v>1</v>
      </c>
      <c r="I55" s="559"/>
      <c r="J55" s="560">
        <v>66.7</v>
      </c>
      <c r="L55" s="435">
        <f t="shared" si="1"/>
        <v>2</v>
      </c>
      <c r="M55" s="436">
        <f t="shared" si="3"/>
        <v>1</v>
      </c>
      <c r="N55" s="437">
        <f t="shared" si="4"/>
        <v>50</v>
      </c>
      <c r="O55" s="436">
        <f t="shared" si="5"/>
        <v>0</v>
      </c>
      <c r="P55" s="438">
        <f t="shared" si="6"/>
        <v>0</v>
      </c>
    </row>
    <row r="56" spans="1:16" ht="15" customHeight="1" x14ac:dyDescent="0.25">
      <c r="A56" s="388">
        <v>9</v>
      </c>
      <c r="B56" s="373">
        <v>40210</v>
      </c>
      <c r="C56" s="374" t="s">
        <v>44</v>
      </c>
      <c r="D56" s="555">
        <v>4</v>
      </c>
      <c r="E56" s="561">
        <v>1</v>
      </c>
      <c r="F56" s="561">
        <v>3</v>
      </c>
      <c r="G56" s="561"/>
      <c r="H56" s="561"/>
      <c r="I56" s="561"/>
      <c r="J56" s="562">
        <v>40.799999999999997</v>
      </c>
      <c r="L56" s="435">
        <f t="shared" ref="L56" si="20">D56</f>
        <v>4</v>
      </c>
      <c r="M56" s="436">
        <f t="shared" ref="M56" si="21">I56+H56+G56</f>
        <v>0</v>
      </c>
      <c r="N56" s="437">
        <f t="shared" ref="N56" si="22">M56*100/L56</f>
        <v>0</v>
      </c>
      <c r="O56" s="436">
        <f t="shared" ref="O56" si="23">E56</f>
        <v>1</v>
      </c>
      <c r="P56" s="438">
        <f t="shared" ref="P56" si="24">O56*100/L56</f>
        <v>25</v>
      </c>
    </row>
    <row r="57" spans="1:16" ht="15" customHeight="1" x14ac:dyDescent="0.25">
      <c r="A57" s="388">
        <v>10</v>
      </c>
      <c r="B57" s="373">
        <v>40300</v>
      </c>
      <c r="C57" s="374" t="s">
        <v>45</v>
      </c>
      <c r="D57" s="375"/>
      <c r="E57" s="375"/>
      <c r="F57" s="375"/>
      <c r="G57" s="375"/>
      <c r="H57" s="375"/>
      <c r="I57" s="375"/>
      <c r="J57" s="389"/>
      <c r="L57" s="435"/>
      <c r="M57" s="436"/>
      <c r="N57" s="437"/>
      <c r="O57" s="436"/>
      <c r="P57" s="438"/>
    </row>
    <row r="58" spans="1:16" ht="15" customHeight="1" x14ac:dyDescent="0.25">
      <c r="A58" s="388">
        <v>11</v>
      </c>
      <c r="B58" s="373">
        <v>40360</v>
      </c>
      <c r="C58" s="374" t="s">
        <v>46</v>
      </c>
      <c r="D58" s="563">
        <v>3</v>
      </c>
      <c r="E58" s="564"/>
      <c r="F58" s="564">
        <v>3</v>
      </c>
      <c r="G58" s="564"/>
      <c r="H58" s="564"/>
      <c r="I58" s="564"/>
      <c r="J58" s="565">
        <v>46.7</v>
      </c>
      <c r="L58" s="435">
        <f t="shared" si="1"/>
        <v>3</v>
      </c>
      <c r="M58" s="436">
        <f t="shared" si="3"/>
        <v>0</v>
      </c>
      <c r="N58" s="437">
        <f t="shared" si="4"/>
        <v>0</v>
      </c>
      <c r="O58" s="436">
        <f t="shared" si="5"/>
        <v>0</v>
      </c>
      <c r="P58" s="438">
        <f t="shared" si="6"/>
        <v>0</v>
      </c>
    </row>
    <row r="59" spans="1:16" ht="15" customHeight="1" x14ac:dyDescent="0.25">
      <c r="A59" s="388">
        <v>12</v>
      </c>
      <c r="B59" s="373">
        <v>40390</v>
      </c>
      <c r="C59" s="374" t="s">
        <v>47</v>
      </c>
      <c r="D59" s="375"/>
      <c r="E59" s="375"/>
      <c r="F59" s="375"/>
      <c r="G59" s="375"/>
      <c r="H59" s="375"/>
      <c r="I59" s="375"/>
      <c r="J59" s="389"/>
      <c r="L59" s="435"/>
      <c r="M59" s="436"/>
      <c r="N59" s="437"/>
      <c r="O59" s="436"/>
      <c r="P59" s="438"/>
    </row>
    <row r="60" spans="1:16" ht="15" customHeight="1" x14ac:dyDescent="0.25">
      <c r="A60" s="388">
        <v>13</v>
      </c>
      <c r="B60" s="373">
        <v>40720</v>
      </c>
      <c r="C60" s="374" t="s">
        <v>204</v>
      </c>
      <c r="D60" s="566">
        <v>3</v>
      </c>
      <c r="E60" s="572">
        <v>2</v>
      </c>
      <c r="F60" s="572">
        <v>1</v>
      </c>
      <c r="G60" s="572"/>
      <c r="H60" s="572"/>
      <c r="I60" s="572"/>
      <c r="J60" s="573">
        <v>37.299999999999997</v>
      </c>
      <c r="L60" s="435">
        <f t="shared" si="1"/>
        <v>3</v>
      </c>
      <c r="M60" s="436">
        <f t="shared" si="3"/>
        <v>0</v>
      </c>
      <c r="N60" s="437">
        <f t="shared" si="4"/>
        <v>0</v>
      </c>
      <c r="O60" s="436">
        <f t="shared" si="5"/>
        <v>2</v>
      </c>
      <c r="P60" s="438">
        <f t="shared" si="6"/>
        <v>66.666666666666671</v>
      </c>
    </row>
    <row r="61" spans="1:16" ht="15" customHeight="1" x14ac:dyDescent="0.25">
      <c r="A61" s="388">
        <v>14</v>
      </c>
      <c r="B61" s="373">
        <v>40730</v>
      </c>
      <c r="C61" s="374" t="s">
        <v>49</v>
      </c>
      <c r="D61" s="566">
        <v>1</v>
      </c>
      <c r="E61" s="570"/>
      <c r="F61" s="570">
        <v>1</v>
      </c>
      <c r="G61" s="570"/>
      <c r="H61" s="570"/>
      <c r="I61" s="570"/>
      <c r="J61" s="571">
        <v>46</v>
      </c>
      <c r="L61" s="435">
        <f t="shared" ref="L61" si="25">D61</f>
        <v>1</v>
      </c>
      <c r="M61" s="436">
        <f t="shared" ref="M61" si="26">I61+H61+G61</f>
        <v>0</v>
      </c>
      <c r="N61" s="437">
        <f t="shared" ref="N61" si="27">M61*100/L61</f>
        <v>0</v>
      </c>
      <c r="O61" s="436">
        <f t="shared" ref="O61" si="28">E61</f>
        <v>0</v>
      </c>
      <c r="P61" s="438">
        <f t="shared" ref="P61" si="29">O61*100/L61</f>
        <v>0</v>
      </c>
    </row>
    <row r="62" spans="1:16" ht="15" customHeight="1" x14ac:dyDescent="0.25">
      <c r="A62" s="388">
        <v>15</v>
      </c>
      <c r="B62" s="373">
        <v>40820</v>
      </c>
      <c r="C62" s="374" t="s">
        <v>167</v>
      </c>
      <c r="D62" s="566">
        <v>2</v>
      </c>
      <c r="E62" s="570"/>
      <c r="F62" s="570">
        <v>1</v>
      </c>
      <c r="G62" s="570">
        <v>1</v>
      </c>
      <c r="H62" s="570"/>
      <c r="I62" s="570"/>
      <c r="J62" s="571">
        <v>65.400000000000006</v>
      </c>
      <c r="L62" s="435">
        <f t="shared" si="1"/>
        <v>2</v>
      </c>
      <c r="M62" s="436">
        <f t="shared" si="3"/>
        <v>1</v>
      </c>
      <c r="N62" s="437">
        <f t="shared" si="4"/>
        <v>50</v>
      </c>
      <c r="O62" s="436">
        <f t="shared" si="5"/>
        <v>0</v>
      </c>
      <c r="P62" s="438">
        <f t="shared" si="6"/>
        <v>0</v>
      </c>
    </row>
    <row r="63" spans="1:16" ht="15" customHeight="1" x14ac:dyDescent="0.25">
      <c r="A63" s="388">
        <v>16</v>
      </c>
      <c r="B63" s="373">
        <v>40840</v>
      </c>
      <c r="C63" s="374" t="s">
        <v>51</v>
      </c>
      <c r="D63" s="566">
        <v>3</v>
      </c>
      <c r="E63" s="570"/>
      <c r="F63" s="570">
        <v>3</v>
      </c>
      <c r="G63" s="570"/>
      <c r="H63" s="570"/>
      <c r="I63" s="570"/>
      <c r="J63" s="571">
        <v>52.8</v>
      </c>
      <c r="L63" s="435">
        <f t="shared" si="1"/>
        <v>3</v>
      </c>
      <c r="M63" s="436">
        <f t="shared" si="3"/>
        <v>0</v>
      </c>
      <c r="N63" s="437">
        <f t="shared" si="4"/>
        <v>0</v>
      </c>
      <c r="O63" s="436">
        <f t="shared" si="5"/>
        <v>0</v>
      </c>
      <c r="P63" s="438">
        <f t="shared" si="6"/>
        <v>0</v>
      </c>
    </row>
    <row r="64" spans="1:16" ht="15" customHeight="1" x14ac:dyDescent="0.25">
      <c r="A64" s="388">
        <v>17</v>
      </c>
      <c r="B64" s="373">
        <v>40950</v>
      </c>
      <c r="C64" s="374" t="s">
        <v>52</v>
      </c>
      <c r="D64" s="566">
        <v>3</v>
      </c>
      <c r="E64" s="567"/>
      <c r="F64" s="567">
        <v>3</v>
      </c>
      <c r="G64" s="567"/>
      <c r="H64" s="567"/>
      <c r="I64" s="567"/>
      <c r="J64" s="568">
        <v>46.5</v>
      </c>
      <c r="L64" s="435">
        <f t="shared" ref="L64" si="30">D64</f>
        <v>3</v>
      </c>
      <c r="M64" s="436">
        <f t="shared" ref="M64" si="31">I64+H64+G64</f>
        <v>0</v>
      </c>
      <c r="N64" s="437">
        <f t="shared" ref="N64" si="32">M64*100/L64</f>
        <v>0</v>
      </c>
      <c r="O64" s="436">
        <f t="shared" ref="O64" si="33">E64</f>
        <v>0</v>
      </c>
      <c r="P64" s="438">
        <f t="shared" ref="P64" si="34">O64*100/L64</f>
        <v>0</v>
      </c>
    </row>
    <row r="65" spans="1:16" ht="15" customHeight="1" x14ac:dyDescent="0.25">
      <c r="A65" s="388">
        <v>18</v>
      </c>
      <c r="B65" s="373">
        <v>40990</v>
      </c>
      <c r="C65" s="374" t="s">
        <v>53</v>
      </c>
      <c r="D65" s="566">
        <v>5</v>
      </c>
      <c r="E65" s="567"/>
      <c r="F65" s="567">
        <v>5</v>
      </c>
      <c r="G65" s="567"/>
      <c r="H65" s="567"/>
      <c r="I65" s="567"/>
      <c r="J65" s="568">
        <v>51.8</v>
      </c>
      <c r="L65" s="435">
        <f t="shared" si="1"/>
        <v>5</v>
      </c>
      <c r="M65" s="436">
        <f t="shared" si="3"/>
        <v>0</v>
      </c>
      <c r="N65" s="437">
        <f t="shared" si="4"/>
        <v>0</v>
      </c>
      <c r="O65" s="436">
        <f t="shared" si="5"/>
        <v>0</v>
      </c>
      <c r="P65" s="438">
        <f t="shared" si="6"/>
        <v>0</v>
      </c>
    </row>
    <row r="66" spans="1:16" ht="15" customHeight="1" x14ac:dyDescent="0.25">
      <c r="A66" s="388">
        <v>19</v>
      </c>
      <c r="B66" s="373">
        <v>40133</v>
      </c>
      <c r="C66" s="374" t="s">
        <v>168</v>
      </c>
      <c r="D66" s="566">
        <v>8</v>
      </c>
      <c r="E66" s="570">
        <v>1</v>
      </c>
      <c r="F66" s="570">
        <v>5</v>
      </c>
      <c r="G66" s="570">
        <v>2</v>
      </c>
      <c r="H66" s="570"/>
      <c r="I66" s="570"/>
      <c r="J66" s="571">
        <v>47.3</v>
      </c>
      <c r="L66" s="435">
        <f t="shared" si="1"/>
        <v>8</v>
      </c>
      <c r="M66" s="436">
        <f t="shared" si="3"/>
        <v>2</v>
      </c>
      <c r="N66" s="437">
        <f t="shared" si="4"/>
        <v>25</v>
      </c>
      <c r="O66" s="436">
        <f t="shared" si="5"/>
        <v>1</v>
      </c>
      <c r="P66" s="438">
        <f t="shared" si="6"/>
        <v>12.5</v>
      </c>
    </row>
    <row r="67" spans="1:16" ht="15" customHeight="1" thickBot="1" x14ac:dyDescent="0.3">
      <c r="A67" s="388">
        <v>20</v>
      </c>
      <c r="B67" s="373">
        <v>40159</v>
      </c>
      <c r="C67" s="374" t="s">
        <v>201</v>
      </c>
      <c r="D67" s="569">
        <v>7</v>
      </c>
      <c r="E67" s="574">
        <v>1</v>
      </c>
      <c r="F67" s="574">
        <v>5</v>
      </c>
      <c r="G67" s="574"/>
      <c r="H67" s="574">
        <v>1</v>
      </c>
      <c r="I67" s="574"/>
      <c r="J67" s="575">
        <v>54.7</v>
      </c>
      <c r="L67" s="439">
        <f t="shared" si="1"/>
        <v>7</v>
      </c>
      <c r="M67" s="440">
        <f t="shared" si="3"/>
        <v>1</v>
      </c>
      <c r="N67" s="441">
        <f t="shared" si="4"/>
        <v>14.285714285714286</v>
      </c>
      <c r="O67" s="440">
        <f t="shared" si="5"/>
        <v>1</v>
      </c>
      <c r="P67" s="442">
        <f t="shared" si="6"/>
        <v>14.285714285714286</v>
      </c>
    </row>
    <row r="68" spans="1:16" ht="15" customHeight="1" thickBot="1" x14ac:dyDescent="0.3">
      <c r="A68" s="391"/>
      <c r="B68" s="382"/>
      <c r="C68" s="383" t="s">
        <v>105</v>
      </c>
      <c r="D68" s="384">
        <f t="shared" ref="D68:I68" si="35">SUM(D69:D82)</f>
        <v>88</v>
      </c>
      <c r="E68" s="384">
        <f t="shared" si="35"/>
        <v>17</v>
      </c>
      <c r="F68" s="384">
        <f t="shared" si="35"/>
        <v>49</v>
      </c>
      <c r="G68" s="384">
        <f t="shared" si="35"/>
        <v>17</v>
      </c>
      <c r="H68" s="384">
        <f t="shared" si="35"/>
        <v>5</v>
      </c>
      <c r="I68" s="384">
        <f t="shared" si="35"/>
        <v>0</v>
      </c>
      <c r="J68" s="385">
        <f>AVERAGE(J69:J82)</f>
        <v>50.626923076923077</v>
      </c>
      <c r="L68" s="443">
        <f t="shared" si="1"/>
        <v>88</v>
      </c>
      <c r="M68" s="384">
        <f t="shared" si="3"/>
        <v>22</v>
      </c>
      <c r="N68" s="444">
        <f t="shared" si="4"/>
        <v>25</v>
      </c>
      <c r="O68" s="384">
        <f t="shared" si="5"/>
        <v>17</v>
      </c>
      <c r="P68" s="385">
        <f t="shared" si="6"/>
        <v>19.318181818181817</v>
      </c>
    </row>
    <row r="69" spans="1:16" ht="15" customHeight="1" x14ac:dyDescent="0.25">
      <c r="A69" s="398">
        <v>1</v>
      </c>
      <c r="B69" s="373">
        <v>50040</v>
      </c>
      <c r="C69" s="374" t="s">
        <v>54</v>
      </c>
      <c r="D69" s="580">
        <v>11</v>
      </c>
      <c r="E69" s="581">
        <v>2</v>
      </c>
      <c r="F69" s="581">
        <v>6</v>
      </c>
      <c r="G69" s="581">
        <v>2</v>
      </c>
      <c r="H69" s="581">
        <v>1</v>
      </c>
      <c r="I69" s="581"/>
      <c r="J69" s="582">
        <v>54</v>
      </c>
      <c r="L69" s="445">
        <f t="shared" si="1"/>
        <v>11</v>
      </c>
      <c r="M69" s="446">
        <f t="shared" si="3"/>
        <v>3</v>
      </c>
      <c r="N69" s="447">
        <f t="shared" si="4"/>
        <v>27.272727272727273</v>
      </c>
      <c r="O69" s="446">
        <f t="shared" si="5"/>
        <v>2</v>
      </c>
      <c r="P69" s="448">
        <f t="shared" si="6"/>
        <v>18.181818181818183</v>
      </c>
    </row>
    <row r="70" spans="1:16" ht="15" customHeight="1" x14ac:dyDescent="0.25">
      <c r="A70" s="388">
        <v>2</v>
      </c>
      <c r="B70" s="373">
        <v>50003</v>
      </c>
      <c r="C70" s="374" t="s">
        <v>97</v>
      </c>
      <c r="D70" s="577">
        <v>12</v>
      </c>
      <c r="E70" s="578"/>
      <c r="F70" s="578">
        <v>5</v>
      </c>
      <c r="G70" s="578">
        <v>3</v>
      </c>
      <c r="H70" s="578">
        <v>4</v>
      </c>
      <c r="I70" s="578"/>
      <c r="J70" s="579">
        <v>71.400000000000006</v>
      </c>
      <c r="L70" s="435">
        <f t="shared" ref="L70:L124" si="36">D70</f>
        <v>12</v>
      </c>
      <c r="M70" s="436">
        <f t="shared" si="3"/>
        <v>7</v>
      </c>
      <c r="N70" s="437">
        <f t="shared" si="4"/>
        <v>58.333333333333336</v>
      </c>
      <c r="O70" s="436">
        <f t="shared" si="5"/>
        <v>0</v>
      </c>
      <c r="P70" s="438">
        <f t="shared" si="6"/>
        <v>0</v>
      </c>
    </row>
    <row r="71" spans="1:16" ht="15" customHeight="1" x14ac:dyDescent="0.25">
      <c r="A71" s="388">
        <v>3</v>
      </c>
      <c r="B71" s="373">
        <v>50060</v>
      </c>
      <c r="C71" s="374" t="s">
        <v>169</v>
      </c>
      <c r="D71" s="576">
        <v>7</v>
      </c>
      <c r="E71" s="583">
        <v>1</v>
      </c>
      <c r="F71" s="583">
        <v>2</v>
      </c>
      <c r="G71" s="583">
        <v>4</v>
      </c>
      <c r="H71" s="583"/>
      <c r="I71" s="583"/>
      <c r="J71" s="584">
        <v>58.7</v>
      </c>
      <c r="L71" s="435">
        <f t="shared" si="36"/>
        <v>7</v>
      </c>
      <c r="M71" s="436">
        <f t="shared" si="3"/>
        <v>4</v>
      </c>
      <c r="N71" s="437">
        <f t="shared" si="4"/>
        <v>57.142857142857146</v>
      </c>
      <c r="O71" s="436">
        <f t="shared" si="5"/>
        <v>1</v>
      </c>
      <c r="P71" s="438">
        <f t="shared" si="6"/>
        <v>14.285714285714286</v>
      </c>
    </row>
    <row r="72" spans="1:16" ht="15" customHeight="1" x14ac:dyDescent="0.25">
      <c r="A72" s="388">
        <v>4</v>
      </c>
      <c r="B72" s="373">
        <v>50170</v>
      </c>
      <c r="C72" s="374" t="s">
        <v>170</v>
      </c>
      <c r="D72" s="576">
        <v>7</v>
      </c>
      <c r="E72" s="585">
        <v>2</v>
      </c>
      <c r="F72" s="583">
        <v>3</v>
      </c>
      <c r="G72" s="583">
        <v>2</v>
      </c>
      <c r="H72" s="583"/>
      <c r="I72" s="583"/>
      <c r="J72" s="586">
        <v>49.4</v>
      </c>
      <c r="L72" s="435">
        <f t="shared" si="36"/>
        <v>7</v>
      </c>
      <c r="M72" s="436">
        <f t="shared" ref="M72:M124" si="37">I72+H72+G72</f>
        <v>2</v>
      </c>
      <c r="N72" s="437">
        <f t="shared" ref="N72:N124" si="38">M72*100/L72</f>
        <v>28.571428571428573</v>
      </c>
      <c r="O72" s="436">
        <f t="shared" ref="O72:O124" si="39">E72</f>
        <v>2</v>
      </c>
      <c r="P72" s="438">
        <f t="shared" ref="P72:P124" si="40">O72*100/L72</f>
        <v>28.571428571428573</v>
      </c>
    </row>
    <row r="73" spans="1:16" ht="15" customHeight="1" x14ac:dyDescent="0.25">
      <c r="A73" s="388">
        <v>5</v>
      </c>
      <c r="B73" s="373">
        <v>50230</v>
      </c>
      <c r="C73" s="374" t="s">
        <v>58</v>
      </c>
      <c r="D73" s="576">
        <v>5</v>
      </c>
      <c r="E73" s="583"/>
      <c r="F73" s="583">
        <v>4</v>
      </c>
      <c r="G73" s="583">
        <v>1</v>
      </c>
      <c r="H73" s="583"/>
      <c r="I73" s="583"/>
      <c r="J73" s="584">
        <v>49</v>
      </c>
      <c r="L73" s="435">
        <f t="shared" si="36"/>
        <v>5</v>
      </c>
      <c r="M73" s="436">
        <f t="shared" si="37"/>
        <v>1</v>
      </c>
      <c r="N73" s="437">
        <f t="shared" si="38"/>
        <v>20</v>
      </c>
      <c r="O73" s="436">
        <f t="shared" si="39"/>
        <v>0</v>
      </c>
      <c r="P73" s="438">
        <f t="shared" si="40"/>
        <v>0</v>
      </c>
    </row>
    <row r="74" spans="1:16" ht="15" customHeight="1" x14ac:dyDescent="0.25">
      <c r="A74" s="388">
        <v>6</v>
      </c>
      <c r="B74" s="373">
        <v>50340</v>
      </c>
      <c r="C74" s="374" t="s">
        <v>202</v>
      </c>
      <c r="D74" s="375"/>
      <c r="E74" s="375"/>
      <c r="F74" s="375"/>
      <c r="G74" s="375"/>
      <c r="H74" s="375"/>
      <c r="I74" s="375"/>
      <c r="J74" s="389"/>
      <c r="L74" s="435"/>
      <c r="M74" s="436"/>
      <c r="N74" s="437"/>
      <c r="O74" s="436"/>
      <c r="P74" s="438"/>
    </row>
    <row r="75" spans="1:16" ht="15" customHeight="1" x14ac:dyDescent="0.25">
      <c r="A75" s="388">
        <v>7</v>
      </c>
      <c r="B75" s="373">
        <v>50420</v>
      </c>
      <c r="C75" s="414" t="s">
        <v>171</v>
      </c>
      <c r="D75" s="587">
        <v>5</v>
      </c>
      <c r="E75" s="589"/>
      <c r="F75" s="589">
        <v>4</v>
      </c>
      <c r="G75" s="589">
        <v>1</v>
      </c>
      <c r="H75" s="589"/>
      <c r="I75" s="589"/>
      <c r="J75" s="590">
        <v>53</v>
      </c>
      <c r="L75" s="435">
        <f t="shared" ref="L75" si="41">D75</f>
        <v>5</v>
      </c>
      <c r="M75" s="436">
        <f t="shared" ref="M75" si="42">I75+H75+G75</f>
        <v>1</v>
      </c>
      <c r="N75" s="437">
        <f t="shared" ref="N75" si="43">M75*100/L75</f>
        <v>20</v>
      </c>
      <c r="O75" s="436">
        <f t="shared" ref="O75" si="44">E75</f>
        <v>0</v>
      </c>
      <c r="P75" s="438">
        <f t="shared" ref="P75" si="45">O75*100/L75</f>
        <v>0</v>
      </c>
    </row>
    <row r="76" spans="1:16" ht="15" customHeight="1" x14ac:dyDescent="0.25">
      <c r="A76" s="388">
        <v>8</v>
      </c>
      <c r="B76" s="373">
        <v>50450</v>
      </c>
      <c r="C76" s="374" t="s">
        <v>172</v>
      </c>
      <c r="D76" s="587">
        <v>4</v>
      </c>
      <c r="E76" s="589"/>
      <c r="F76" s="589">
        <v>3</v>
      </c>
      <c r="G76" s="589">
        <v>1</v>
      </c>
      <c r="H76" s="589"/>
      <c r="I76" s="589"/>
      <c r="J76" s="590">
        <v>64.75</v>
      </c>
      <c r="L76" s="435">
        <f t="shared" si="36"/>
        <v>4</v>
      </c>
      <c r="M76" s="436">
        <f t="shared" si="37"/>
        <v>1</v>
      </c>
      <c r="N76" s="437">
        <f t="shared" si="38"/>
        <v>25</v>
      </c>
      <c r="O76" s="436">
        <f t="shared" si="39"/>
        <v>0</v>
      </c>
      <c r="P76" s="438">
        <f t="shared" si="40"/>
        <v>0</v>
      </c>
    </row>
    <row r="77" spans="1:16" ht="15" customHeight="1" x14ac:dyDescent="0.25">
      <c r="A77" s="388">
        <v>9</v>
      </c>
      <c r="B77" s="373">
        <v>50620</v>
      </c>
      <c r="C77" s="374" t="s">
        <v>62</v>
      </c>
      <c r="D77" s="587">
        <v>6</v>
      </c>
      <c r="E77" s="589">
        <v>4</v>
      </c>
      <c r="F77" s="589">
        <v>2</v>
      </c>
      <c r="G77" s="589"/>
      <c r="H77" s="589"/>
      <c r="I77" s="589"/>
      <c r="J77" s="590">
        <v>32.700000000000003</v>
      </c>
      <c r="L77" s="435">
        <f t="shared" si="36"/>
        <v>6</v>
      </c>
      <c r="M77" s="436">
        <f t="shared" si="37"/>
        <v>0</v>
      </c>
      <c r="N77" s="437">
        <f t="shared" si="38"/>
        <v>0</v>
      </c>
      <c r="O77" s="436">
        <f t="shared" si="39"/>
        <v>4</v>
      </c>
      <c r="P77" s="438">
        <f t="shared" si="40"/>
        <v>66.666666666666671</v>
      </c>
    </row>
    <row r="78" spans="1:16" ht="15" customHeight="1" x14ac:dyDescent="0.25">
      <c r="A78" s="388">
        <v>10</v>
      </c>
      <c r="B78" s="373">
        <v>50760</v>
      </c>
      <c r="C78" s="374" t="s">
        <v>173</v>
      </c>
      <c r="D78" s="587">
        <v>7</v>
      </c>
      <c r="E78" s="589">
        <v>2</v>
      </c>
      <c r="F78" s="589">
        <v>4</v>
      </c>
      <c r="G78" s="589">
        <v>1</v>
      </c>
      <c r="H78" s="589"/>
      <c r="I78" s="589"/>
      <c r="J78" s="590">
        <v>47</v>
      </c>
      <c r="L78" s="435">
        <f t="shared" si="36"/>
        <v>7</v>
      </c>
      <c r="M78" s="436">
        <f t="shared" si="37"/>
        <v>1</v>
      </c>
      <c r="N78" s="437">
        <f t="shared" si="38"/>
        <v>14.285714285714286</v>
      </c>
      <c r="O78" s="436">
        <f t="shared" si="39"/>
        <v>2</v>
      </c>
      <c r="P78" s="438">
        <f t="shared" si="40"/>
        <v>28.571428571428573</v>
      </c>
    </row>
    <row r="79" spans="1:16" ht="15" customHeight="1" x14ac:dyDescent="0.25">
      <c r="A79" s="388">
        <v>11</v>
      </c>
      <c r="B79" s="373">
        <v>50780</v>
      </c>
      <c r="C79" s="374" t="s">
        <v>174</v>
      </c>
      <c r="D79" s="587">
        <v>2</v>
      </c>
      <c r="E79" s="589">
        <v>1</v>
      </c>
      <c r="F79" s="589">
        <v>1</v>
      </c>
      <c r="G79" s="589"/>
      <c r="H79" s="589"/>
      <c r="I79" s="589"/>
      <c r="J79" s="590">
        <v>36</v>
      </c>
      <c r="L79" s="435">
        <f t="shared" si="36"/>
        <v>2</v>
      </c>
      <c r="M79" s="436">
        <f t="shared" si="37"/>
        <v>0</v>
      </c>
      <c r="N79" s="437">
        <f t="shared" si="38"/>
        <v>0</v>
      </c>
      <c r="O79" s="436">
        <f t="shared" si="39"/>
        <v>1</v>
      </c>
      <c r="P79" s="438">
        <f t="shared" si="40"/>
        <v>50</v>
      </c>
    </row>
    <row r="80" spans="1:16" ht="15" customHeight="1" x14ac:dyDescent="0.25">
      <c r="A80" s="388">
        <v>12</v>
      </c>
      <c r="B80" s="373">
        <v>50930</v>
      </c>
      <c r="C80" s="374" t="s">
        <v>175</v>
      </c>
      <c r="D80" s="587">
        <v>6</v>
      </c>
      <c r="E80" s="591">
        <v>3</v>
      </c>
      <c r="F80" s="591">
        <v>2</v>
      </c>
      <c r="G80" s="591">
        <v>1</v>
      </c>
      <c r="H80" s="591"/>
      <c r="I80" s="591"/>
      <c r="J80" s="592">
        <v>41.5</v>
      </c>
      <c r="L80" s="435">
        <f t="shared" si="36"/>
        <v>6</v>
      </c>
      <c r="M80" s="436">
        <f t="shared" si="37"/>
        <v>1</v>
      </c>
      <c r="N80" s="437">
        <f t="shared" si="38"/>
        <v>16.666666666666668</v>
      </c>
      <c r="O80" s="436">
        <f t="shared" si="39"/>
        <v>3</v>
      </c>
      <c r="P80" s="438">
        <f t="shared" si="40"/>
        <v>50</v>
      </c>
    </row>
    <row r="81" spans="1:16" ht="15" customHeight="1" x14ac:dyDescent="0.25">
      <c r="A81" s="388">
        <v>13</v>
      </c>
      <c r="B81" s="399">
        <v>51370</v>
      </c>
      <c r="C81" s="400" t="s">
        <v>66</v>
      </c>
      <c r="D81" s="587">
        <v>9</v>
      </c>
      <c r="E81" s="591">
        <v>1</v>
      </c>
      <c r="F81" s="591">
        <v>8</v>
      </c>
      <c r="G81" s="591"/>
      <c r="H81" s="591"/>
      <c r="I81" s="591"/>
      <c r="J81" s="592">
        <v>52.3</v>
      </c>
      <c r="L81" s="435">
        <f t="shared" si="36"/>
        <v>9</v>
      </c>
      <c r="M81" s="436">
        <f t="shared" si="37"/>
        <v>0</v>
      </c>
      <c r="N81" s="437">
        <f t="shared" si="38"/>
        <v>0</v>
      </c>
      <c r="O81" s="436">
        <f t="shared" si="39"/>
        <v>1</v>
      </c>
      <c r="P81" s="438">
        <f t="shared" si="40"/>
        <v>11.111111111111111</v>
      </c>
    </row>
    <row r="82" spans="1:16" ht="15" customHeight="1" thickBot="1" x14ac:dyDescent="0.3">
      <c r="A82" s="388">
        <v>14</v>
      </c>
      <c r="B82" s="394">
        <v>52580</v>
      </c>
      <c r="C82" s="395" t="s">
        <v>143</v>
      </c>
      <c r="D82" s="588">
        <v>7</v>
      </c>
      <c r="E82" s="593">
        <v>1</v>
      </c>
      <c r="F82" s="593">
        <v>5</v>
      </c>
      <c r="G82" s="593">
        <v>1</v>
      </c>
      <c r="H82" s="593"/>
      <c r="I82" s="593"/>
      <c r="J82" s="594">
        <v>48.4</v>
      </c>
      <c r="L82" s="439">
        <f t="shared" si="36"/>
        <v>7</v>
      </c>
      <c r="M82" s="440">
        <f t="shared" si="37"/>
        <v>1</v>
      </c>
      <c r="N82" s="441">
        <f t="shared" si="38"/>
        <v>14.285714285714286</v>
      </c>
      <c r="O82" s="440">
        <f t="shared" si="39"/>
        <v>1</v>
      </c>
      <c r="P82" s="442">
        <f t="shared" si="40"/>
        <v>14.285714285714286</v>
      </c>
    </row>
    <row r="83" spans="1:16" ht="15" customHeight="1" thickBot="1" x14ac:dyDescent="0.3">
      <c r="A83" s="391"/>
      <c r="B83" s="382"/>
      <c r="C83" s="383" t="s">
        <v>106</v>
      </c>
      <c r="D83" s="384">
        <f t="shared" ref="D83:I83" si="46">SUM(D84:D114)</f>
        <v>366</v>
      </c>
      <c r="E83" s="384">
        <f t="shared" si="46"/>
        <v>50</v>
      </c>
      <c r="F83" s="384">
        <f t="shared" si="46"/>
        <v>215</v>
      </c>
      <c r="G83" s="384">
        <f t="shared" si="46"/>
        <v>59</v>
      </c>
      <c r="H83" s="384">
        <f t="shared" si="46"/>
        <v>42</v>
      </c>
      <c r="I83" s="384">
        <f t="shared" si="46"/>
        <v>0</v>
      </c>
      <c r="J83" s="385">
        <f>AVERAGE(J84:J114)</f>
        <v>50.939655172413794</v>
      </c>
      <c r="L83" s="443">
        <f t="shared" si="36"/>
        <v>366</v>
      </c>
      <c r="M83" s="384">
        <f t="shared" si="37"/>
        <v>101</v>
      </c>
      <c r="N83" s="444">
        <f t="shared" si="38"/>
        <v>27.595628415300546</v>
      </c>
      <c r="O83" s="384">
        <f t="shared" si="39"/>
        <v>50</v>
      </c>
      <c r="P83" s="385">
        <f t="shared" si="40"/>
        <v>13.66120218579235</v>
      </c>
    </row>
    <row r="84" spans="1:16" ht="15" customHeight="1" x14ac:dyDescent="0.25">
      <c r="A84" s="398">
        <v>1</v>
      </c>
      <c r="B84" s="373">
        <v>60010</v>
      </c>
      <c r="C84" s="374" t="s">
        <v>176</v>
      </c>
      <c r="D84" s="595">
        <v>4</v>
      </c>
      <c r="E84" s="596">
        <v>2</v>
      </c>
      <c r="F84" s="596">
        <v>1</v>
      </c>
      <c r="G84" s="596"/>
      <c r="H84" s="596">
        <v>1</v>
      </c>
      <c r="I84" s="596"/>
      <c r="J84" s="597">
        <v>47.5</v>
      </c>
      <c r="L84" s="445">
        <f t="shared" si="36"/>
        <v>4</v>
      </c>
      <c r="M84" s="446">
        <f t="shared" si="37"/>
        <v>1</v>
      </c>
      <c r="N84" s="447">
        <f t="shared" si="38"/>
        <v>25</v>
      </c>
      <c r="O84" s="446">
        <f t="shared" si="39"/>
        <v>2</v>
      </c>
      <c r="P84" s="448">
        <f t="shared" si="40"/>
        <v>50</v>
      </c>
    </row>
    <row r="85" spans="1:16" ht="15" customHeight="1" x14ac:dyDescent="0.25">
      <c r="A85" s="388">
        <v>2</v>
      </c>
      <c r="B85" s="373">
        <v>60020</v>
      </c>
      <c r="C85" s="374" t="s">
        <v>69</v>
      </c>
      <c r="D85" s="375"/>
      <c r="E85" s="375"/>
      <c r="F85" s="375"/>
      <c r="G85" s="375"/>
      <c r="H85" s="375"/>
      <c r="I85" s="375"/>
      <c r="J85" s="389"/>
      <c r="L85" s="435"/>
      <c r="M85" s="436"/>
      <c r="N85" s="437"/>
      <c r="O85" s="436"/>
      <c r="P85" s="438"/>
    </row>
    <row r="86" spans="1:16" ht="15" customHeight="1" x14ac:dyDescent="0.25">
      <c r="A86" s="388">
        <v>3</v>
      </c>
      <c r="B86" s="373">
        <v>60050</v>
      </c>
      <c r="C86" s="374" t="s">
        <v>177</v>
      </c>
      <c r="D86" s="598">
        <v>6</v>
      </c>
      <c r="E86" s="599">
        <v>3</v>
      </c>
      <c r="F86" s="599">
        <v>1</v>
      </c>
      <c r="G86" s="599">
        <v>1</v>
      </c>
      <c r="H86" s="599">
        <v>1</v>
      </c>
      <c r="I86" s="599"/>
      <c r="J86" s="600">
        <v>48.8</v>
      </c>
      <c r="L86" s="435">
        <f t="shared" si="36"/>
        <v>6</v>
      </c>
      <c r="M86" s="436">
        <f t="shared" si="37"/>
        <v>2</v>
      </c>
      <c r="N86" s="437">
        <f t="shared" si="38"/>
        <v>33.333333333333336</v>
      </c>
      <c r="O86" s="436">
        <f t="shared" si="39"/>
        <v>3</v>
      </c>
      <c r="P86" s="438">
        <f t="shared" si="40"/>
        <v>50</v>
      </c>
    </row>
    <row r="87" spans="1:16" ht="15" customHeight="1" x14ac:dyDescent="0.25">
      <c r="A87" s="388">
        <v>4</v>
      </c>
      <c r="B87" s="373">
        <v>60070</v>
      </c>
      <c r="C87" s="374" t="s">
        <v>178</v>
      </c>
      <c r="D87" s="598">
        <v>10</v>
      </c>
      <c r="E87" s="599">
        <v>2</v>
      </c>
      <c r="F87" s="599">
        <v>5</v>
      </c>
      <c r="G87" s="599">
        <v>2</v>
      </c>
      <c r="H87" s="599">
        <v>1</v>
      </c>
      <c r="I87" s="599"/>
      <c r="J87" s="600">
        <v>58.1</v>
      </c>
      <c r="L87" s="435">
        <f t="shared" si="36"/>
        <v>10</v>
      </c>
      <c r="M87" s="436">
        <f t="shared" si="37"/>
        <v>3</v>
      </c>
      <c r="N87" s="437">
        <f t="shared" si="38"/>
        <v>30</v>
      </c>
      <c r="O87" s="436">
        <f t="shared" si="39"/>
        <v>2</v>
      </c>
      <c r="P87" s="438">
        <f t="shared" si="40"/>
        <v>20</v>
      </c>
    </row>
    <row r="88" spans="1:16" ht="15" customHeight="1" x14ac:dyDescent="0.25">
      <c r="A88" s="388">
        <v>5</v>
      </c>
      <c r="B88" s="373">
        <v>60180</v>
      </c>
      <c r="C88" s="374" t="s">
        <v>179</v>
      </c>
      <c r="D88" s="598">
        <v>12</v>
      </c>
      <c r="E88" s="599">
        <v>2</v>
      </c>
      <c r="F88" s="599">
        <v>8</v>
      </c>
      <c r="G88" s="599">
        <v>1</v>
      </c>
      <c r="H88" s="599">
        <v>1</v>
      </c>
      <c r="I88" s="599"/>
      <c r="J88" s="600">
        <v>52</v>
      </c>
      <c r="L88" s="435">
        <f t="shared" si="36"/>
        <v>12</v>
      </c>
      <c r="M88" s="436">
        <f t="shared" si="37"/>
        <v>2</v>
      </c>
      <c r="N88" s="437">
        <f t="shared" si="38"/>
        <v>16.666666666666668</v>
      </c>
      <c r="O88" s="436">
        <f t="shared" si="39"/>
        <v>2</v>
      </c>
      <c r="P88" s="438">
        <f t="shared" si="40"/>
        <v>16.666666666666668</v>
      </c>
    </row>
    <row r="89" spans="1:16" ht="15" customHeight="1" x14ac:dyDescent="0.25">
      <c r="A89" s="388">
        <v>6</v>
      </c>
      <c r="B89" s="373">
        <v>60240</v>
      </c>
      <c r="C89" s="374" t="s">
        <v>180</v>
      </c>
      <c r="D89" s="598">
        <v>13</v>
      </c>
      <c r="E89" s="599"/>
      <c r="F89" s="599">
        <v>9</v>
      </c>
      <c r="G89" s="599">
        <v>2</v>
      </c>
      <c r="H89" s="599">
        <v>2</v>
      </c>
      <c r="I89" s="599"/>
      <c r="J89" s="600">
        <v>59.3</v>
      </c>
      <c r="L89" s="435">
        <f t="shared" si="36"/>
        <v>13</v>
      </c>
      <c r="M89" s="436">
        <f t="shared" si="37"/>
        <v>4</v>
      </c>
      <c r="N89" s="437">
        <f t="shared" si="38"/>
        <v>30.76923076923077</v>
      </c>
      <c r="O89" s="436">
        <f t="shared" si="39"/>
        <v>0</v>
      </c>
      <c r="P89" s="438">
        <f t="shared" si="40"/>
        <v>0</v>
      </c>
    </row>
    <row r="90" spans="1:16" ht="15" customHeight="1" x14ac:dyDescent="0.25">
      <c r="A90" s="388">
        <v>7</v>
      </c>
      <c r="B90" s="373">
        <v>60560</v>
      </c>
      <c r="C90" s="374" t="s">
        <v>74</v>
      </c>
      <c r="D90" s="598">
        <v>2</v>
      </c>
      <c r="E90" s="599">
        <v>1</v>
      </c>
      <c r="F90" s="599">
        <v>1</v>
      </c>
      <c r="G90" s="599"/>
      <c r="H90" s="599"/>
      <c r="I90" s="599"/>
      <c r="J90" s="600">
        <v>35.5</v>
      </c>
      <c r="L90" s="435">
        <f t="shared" ref="L90" si="47">D90</f>
        <v>2</v>
      </c>
      <c r="M90" s="436">
        <f t="shared" ref="M90" si="48">I90+H90+G90</f>
        <v>0</v>
      </c>
      <c r="N90" s="437">
        <f t="shared" ref="N90" si="49">M90*100/L90</f>
        <v>0</v>
      </c>
      <c r="O90" s="436">
        <f t="shared" ref="O90" si="50">E90</f>
        <v>1</v>
      </c>
      <c r="P90" s="438">
        <f t="shared" ref="P90" si="51">O90*100/L90</f>
        <v>50</v>
      </c>
    </row>
    <row r="91" spans="1:16" ht="15" customHeight="1" x14ac:dyDescent="0.25">
      <c r="A91" s="388">
        <v>8</v>
      </c>
      <c r="B91" s="373">
        <v>60660</v>
      </c>
      <c r="C91" s="374" t="s">
        <v>181</v>
      </c>
      <c r="D91" s="598">
        <v>3</v>
      </c>
      <c r="E91" s="599"/>
      <c r="F91" s="599">
        <v>3</v>
      </c>
      <c r="G91" s="599"/>
      <c r="H91" s="599"/>
      <c r="I91" s="599"/>
      <c r="J91" s="600">
        <v>45.3</v>
      </c>
      <c r="L91" s="435">
        <f t="shared" si="36"/>
        <v>3</v>
      </c>
      <c r="M91" s="436">
        <f t="shared" si="37"/>
        <v>0</v>
      </c>
      <c r="N91" s="437">
        <f t="shared" si="38"/>
        <v>0</v>
      </c>
      <c r="O91" s="436">
        <f t="shared" si="39"/>
        <v>0</v>
      </c>
      <c r="P91" s="438">
        <f t="shared" si="40"/>
        <v>0</v>
      </c>
    </row>
    <row r="92" spans="1:16" ht="15" customHeight="1" x14ac:dyDescent="0.25">
      <c r="A92" s="388">
        <v>9</v>
      </c>
      <c r="B92" s="373">
        <v>60001</v>
      </c>
      <c r="C92" s="374" t="s">
        <v>182</v>
      </c>
      <c r="D92" s="598">
        <v>4</v>
      </c>
      <c r="E92" s="601"/>
      <c r="F92" s="601">
        <v>4</v>
      </c>
      <c r="G92" s="601"/>
      <c r="H92" s="601"/>
      <c r="I92" s="601"/>
      <c r="J92" s="602">
        <v>44.3</v>
      </c>
      <c r="L92" s="435">
        <f t="shared" si="36"/>
        <v>4</v>
      </c>
      <c r="M92" s="436">
        <f t="shared" si="37"/>
        <v>0</v>
      </c>
      <c r="N92" s="437">
        <f t="shared" si="38"/>
        <v>0</v>
      </c>
      <c r="O92" s="436">
        <f t="shared" si="39"/>
        <v>0</v>
      </c>
      <c r="P92" s="438">
        <f t="shared" si="40"/>
        <v>0</v>
      </c>
    </row>
    <row r="93" spans="1:16" ht="15" customHeight="1" x14ac:dyDescent="0.25">
      <c r="A93" s="388">
        <v>10</v>
      </c>
      <c r="B93" s="373">
        <v>60850</v>
      </c>
      <c r="C93" s="374" t="s">
        <v>183</v>
      </c>
      <c r="D93" s="598">
        <v>9</v>
      </c>
      <c r="E93" s="603">
        <v>1</v>
      </c>
      <c r="F93" s="603">
        <v>8</v>
      </c>
      <c r="G93" s="603"/>
      <c r="H93" s="603"/>
      <c r="I93" s="603"/>
      <c r="J93" s="604">
        <v>47.4</v>
      </c>
      <c r="L93" s="435">
        <f t="shared" si="36"/>
        <v>9</v>
      </c>
      <c r="M93" s="436">
        <f t="shared" si="37"/>
        <v>0</v>
      </c>
      <c r="N93" s="437">
        <f t="shared" si="38"/>
        <v>0</v>
      </c>
      <c r="O93" s="436">
        <f t="shared" si="39"/>
        <v>1</v>
      </c>
      <c r="P93" s="438">
        <f t="shared" si="40"/>
        <v>11.111111111111111</v>
      </c>
    </row>
    <row r="94" spans="1:16" ht="15" customHeight="1" x14ac:dyDescent="0.25">
      <c r="A94" s="388">
        <v>11</v>
      </c>
      <c r="B94" s="373">
        <v>60910</v>
      </c>
      <c r="C94" s="414" t="s">
        <v>208</v>
      </c>
      <c r="D94" s="598">
        <v>8</v>
      </c>
      <c r="E94" s="603"/>
      <c r="F94" s="603">
        <v>7</v>
      </c>
      <c r="G94" s="603"/>
      <c r="H94" s="603">
        <v>1</v>
      </c>
      <c r="I94" s="603"/>
      <c r="J94" s="604">
        <v>55.5</v>
      </c>
      <c r="L94" s="435">
        <f t="shared" si="36"/>
        <v>8</v>
      </c>
      <c r="M94" s="436">
        <f t="shared" si="37"/>
        <v>1</v>
      </c>
      <c r="N94" s="437">
        <f t="shared" si="38"/>
        <v>12.5</v>
      </c>
      <c r="O94" s="436">
        <f t="shared" si="39"/>
        <v>0</v>
      </c>
      <c r="P94" s="438">
        <f t="shared" si="40"/>
        <v>0</v>
      </c>
    </row>
    <row r="95" spans="1:16" ht="15" customHeight="1" x14ac:dyDescent="0.25">
      <c r="A95" s="388">
        <v>12</v>
      </c>
      <c r="B95" s="373">
        <v>60980</v>
      </c>
      <c r="C95" s="414" t="s">
        <v>207</v>
      </c>
      <c r="D95" s="598">
        <v>9</v>
      </c>
      <c r="E95" s="603"/>
      <c r="F95" s="603">
        <v>6</v>
      </c>
      <c r="G95" s="603">
        <v>3</v>
      </c>
      <c r="H95" s="603"/>
      <c r="I95" s="603"/>
      <c r="J95" s="604">
        <v>59.55</v>
      </c>
      <c r="L95" s="435">
        <f t="shared" si="36"/>
        <v>9</v>
      </c>
      <c r="M95" s="436">
        <f t="shared" si="37"/>
        <v>3</v>
      </c>
      <c r="N95" s="437">
        <f t="shared" si="38"/>
        <v>33.333333333333336</v>
      </c>
      <c r="O95" s="436">
        <f t="shared" si="39"/>
        <v>0</v>
      </c>
      <c r="P95" s="438">
        <f t="shared" si="40"/>
        <v>0</v>
      </c>
    </row>
    <row r="96" spans="1:16" ht="15" customHeight="1" x14ac:dyDescent="0.25">
      <c r="A96" s="388">
        <v>13</v>
      </c>
      <c r="B96" s="373">
        <v>61080</v>
      </c>
      <c r="C96" s="374" t="s">
        <v>184</v>
      </c>
      <c r="D96" s="598">
        <v>8</v>
      </c>
      <c r="E96" s="603">
        <v>1</v>
      </c>
      <c r="F96" s="603">
        <v>6</v>
      </c>
      <c r="G96" s="603">
        <v>1</v>
      </c>
      <c r="H96" s="603"/>
      <c r="I96" s="603"/>
      <c r="J96" s="604">
        <v>56.8</v>
      </c>
      <c r="L96" s="435">
        <f t="shared" si="36"/>
        <v>8</v>
      </c>
      <c r="M96" s="436">
        <f t="shared" si="37"/>
        <v>1</v>
      </c>
      <c r="N96" s="437">
        <f t="shared" si="38"/>
        <v>12.5</v>
      </c>
      <c r="O96" s="436">
        <f t="shared" si="39"/>
        <v>1</v>
      </c>
      <c r="P96" s="438">
        <f t="shared" si="40"/>
        <v>12.5</v>
      </c>
    </row>
    <row r="97" spans="1:16" ht="15" customHeight="1" x14ac:dyDescent="0.25">
      <c r="A97" s="388">
        <v>14</v>
      </c>
      <c r="B97" s="373">
        <v>61150</v>
      </c>
      <c r="C97" s="374" t="s">
        <v>185</v>
      </c>
      <c r="D97" s="598">
        <v>3</v>
      </c>
      <c r="E97" s="603"/>
      <c r="F97" s="603">
        <v>3</v>
      </c>
      <c r="G97" s="603"/>
      <c r="H97" s="603"/>
      <c r="I97" s="603"/>
      <c r="J97" s="604">
        <v>48</v>
      </c>
      <c r="L97" s="435">
        <f t="shared" si="36"/>
        <v>3</v>
      </c>
      <c r="M97" s="436">
        <f t="shared" si="37"/>
        <v>0</v>
      </c>
      <c r="N97" s="437">
        <f t="shared" si="38"/>
        <v>0</v>
      </c>
      <c r="O97" s="436">
        <f t="shared" si="39"/>
        <v>0</v>
      </c>
      <c r="P97" s="438">
        <f t="shared" si="40"/>
        <v>0</v>
      </c>
    </row>
    <row r="98" spans="1:16" ht="15" customHeight="1" x14ac:dyDescent="0.25">
      <c r="A98" s="388">
        <v>15</v>
      </c>
      <c r="B98" s="373">
        <v>61210</v>
      </c>
      <c r="C98" s="374" t="s">
        <v>186</v>
      </c>
      <c r="D98" s="598">
        <v>4</v>
      </c>
      <c r="E98" s="603">
        <v>1</v>
      </c>
      <c r="F98" s="603">
        <v>3</v>
      </c>
      <c r="G98" s="603"/>
      <c r="H98" s="603"/>
      <c r="I98" s="603"/>
      <c r="J98" s="604">
        <v>45</v>
      </c>
      <c r="L98" s="435">
        <f t="shared" si="36"/>
        <v>4</v>
      </c>
      <c r="M98" s="436">
        <f t="shared" si="37"/>
        <v>0</v>
      </c>
      <c r="N98" s="437">
        <f t="shared" si="38"/>
        <v>0</v>
      </c>
      <c r="O98" s="436">
        <f t="shared" si="39"/>
        <v>1</v>
      </c>
      <c r="P98" s="438">
        <f t="shared" si="40"/>
        <v>25</v>
      </c>
    </row>
    <row r="99" spans="1:16" ht="15" customHeight="1" x14ac:dyDescent="0.25">
      <c r="A99" s="388">
        <v>16</v>
      </c>
      <c r="B99" s="373">
        <v>61290</v>
      </c>
      <c r="C99" s="414" t="s">
        <v>206</v>
      </c>
      <c r="D99" s="598">
        <v>7</v>
      </c>
      <c r="E99" s="603">
        <v>2</v>
      </c>
      <c r="F99" s="603">
        <v>4</v>
      </c>
      <c r="G99" s="603"/>
      <c r="H99" s="603">
        <v>1</v>
      </c>
      <c r="I99" s="603"/>
      <c r="J99" s="604">
        <v>46.1</v>
      </c>
      <c r="L99" s="435">
        <f t="shared" si="36"/>
        <v>7</v>
      </c>
      <c r="M99" s="436">
        <f t="shared" si="37"/>
        <v>1</v>
      </c>
      <c r="N99" s="437">
        <f t="shared" si="38"/>
        <v>14.285714285714286</v>
      </c>
      <c r="O99" s="436">
        <f t="shared" si="39"/>
        <v>2</v>
      </c>
      <c r="P99" s="438">
        <f t="shared" si="40"/>
        <v>28.571428571428573</v>
      </c>
    </row>
    <row r="100" spans="1:16" ht="15" customHeight="1" x14ac:dyDescent="0.25">
      <c r="A100" s="388">
        <v>17</v>
      </c>
      <c r="B100" s="373">
        <v>61340</v>
      </c>
      <c r="C100" s="374" t="s">
        <v>187</v>
      </c>
      <c r="D100" s="605">
        <v>6</v>
      </c>
      <c r="E100" s="606">
        <v>1</v>
      </c>
      <c r="F100" s="606">
        <v>4</v>
      </c>
      <c r="G100" s="606"/>
      <c r="H100" s="606">
        <v>1</v>
      </c>
      <c r="I100" s="606"/>
      <c r="J100" s="607">
        <v>54.5</v>
      </c>
      <c r="L100" s="435">
        <f t="shared" si="36"/>
        <v>6</v>
      </c>
      <c r="M100" s="436">
        <f t="shared" si="37"/>
        <v>1</v>
      </c>
      <c r="N100" s="437">
        <f t="shared" si="38"/>
        <v>16.666666666666668</v>
      </c>
      <c r="O100" s="436">
        <f t="shared" si="39"/>
        <v>1</v>
      </c>
      <c r="P100" s="438">
        <f t="shared" si="40"/>
        <v>16.666666666666668</v>
      </c>
    </row>
    <row r="101" spans="1:16" ht="15" customHeight="1" x14ac:dyDescent="0.25">
      <c r="A101" s="388">
        <v>18</v>
      </c>
      <c r="B101" s="373">
        <v>61390</v>
      </c>
      <c r="C101" s="374" t="s">
        <v>188</v>
      </c>
      <c r="D101" s="605">
        <v>3</v>
      </c>
      <c r="E101" s="606">
        <v>1</v>
      </c>
      <c r="F101" s="606">
        <v>2</v>
      </c>
      <c r="G101" s="606"/>
      <c r="H101" s="606"/>
      <c r="I101" s="606"/>
      <c r="J101" s="607">
        <v>42.7</v>
      </c>
      <c r="L101" s="435">
        <f t="shared" si="36"/>
        <v>3</v>
      </c>
      <c r="M101" s="436">
        <f t="shared" si="37"/>
        <v>0</v>
      </c>
      <c r="N101" s="437">
        <f t="shared" si="38"/>
        <v>0</v>
      </c>
      <c r="O101" s="436">
        <f t="shared" si="39"/>
        <v>1</v>
      </c>
      <c r="P101" s="438">
        <f t="shared" si="40"/>
        <v>33.333333333333336</v>
      </c>
    </row>
    <row r="102" spans="1:16" ht="15" customHeight="1" x14ac:dyDescent="0.25">
      <c r="A102" s="388">
        <v>19</v>
      </c>
      <c r="B102" s="373">
        <v>61410</v>
      </c>
      <c r="C102" s="374" t="s">
        <v>189</v>
      </c>
      <c r="D102" s="605">
        <v>9</v>
      </c>
      <c r="E102" s="608"/>
      <c r="F102" s="608">
        <v>5</v>
      </c>
      <c r="G102" s="608">
        <v>3</v>
      </c>
      <c r="H102" s="608">
        <v>1</v>
      </c>
      <c r="I102" s="608"/>
      <c r="J102" s="609">
        <v>60.5</v>
      </c>
      <c r="L102" s="435">
        <f t="shared" si="36"/>
        <v>9</v>
      </c>
      <c r="M102" s="436">
        <f t="shared" si="37"/>
        <v>4</v>
      </c>
      <c r="N102" s="437">
        <f t="shared" si="38"/>
        <v>44.444444444444443</v>
      </c>
      <c r="O102" s="436">
        <f t="shared" si="39"/>
        <v>0</v>
      </c>
      <c r="P102" s="438">
        <f t="shared" si="40"/>
        <v>0</v>
      </c>
    </row>
    <row r="103" spans="1:16" ht="15" customHeight="1" x14ac:dyDescent="0.25">
      <c r="A103" s="388">
        <v>20</v>
      </c>
      <c r="B103" s="373">
        <v>61430</v>
      </c>
      <c r="C103" s="374" t="s">
        <v>114</v>
      </c>
      <c r="D103" s="605">
        <v>13</v>
      </c>
      <c r="E103" s="606">
        <v>1</v>
      </c>
      <c r="F103" s="606">
        <v>9</v>
      </c>
      <c r="G103" s="606">
        <v>3</v>
      </c>
      <c r="H103" s="606"/>
      <c r="I103" s="606"/>
      <c r="J103" s="607">
        <v>56</v>
      </c>
      <c r="L103" s="435">
        <f t="shared" si="36"/>
        <v>13</v>
      </c>
      <c r="M103" s="436">
        <f t="shared" si="37"/>
        <v>3</v>
      </c>
      <c r="N103" s="437">
        <f t="shared" si="38"/>
        <v>23.076923076923077</v>
      </c>
      <c r="O103" s="436">
        <f t="shared" si="39"/>
        <v>1</v>
      </c>
      <c r="P103" s="438">
        <f t="shared" si="40"/>
        <v>7.6923076923076925</v>
      </c>
    </row>
    <row r="104" spans="1:16" ht="15" customHeight="1" x14ac:dyDescent="0.25">
      <c r="A104" s="388">
        <v>21</v>
      </c>
      <c r="B104" s="373">
        <v>61440</v>
      </c>
      <c r="C104" s="374" t="s">
        <v>190</v>
      </c>
      <c r="D104" s="605">
        <v>79</v>
      </c>
      <c r="E104" s="606">
        <v>4</v>
      </c>
      <c r="F104" s="606">
        <v>41</v>
      </c>
      <c r="G104" s="606">
        <v>16</v>
      </c>
      <c r="H104" s="606">
        <v>18</v>
      </c>
      <c r="I104" s="606"/>
      <c r="J104" s="607">
        <v>63.1</v>
      </c>
      <c r="L104" s="435">
        <f t="shared" si="36"/>
        <v>79</v>
      </c>
      <c r="M104" s="436">
        <f t="shared" si="37"/>
        <v>34</v>
      </c>
      <c r="N104" s="437">
        <f t="shared" si="38"/>
        <v>43.037974683544306</v>
      </c>
      <c r="O104" s="436">
        <f t="shared" si="39"/>
        <v>4</v>
      </c>
      <c r="P104" s="438">
        <f t="shared" si="40"/>
        <v>5.0632911392405067</v>
      </c>
    </row>
    <row r="105" spans="1:16" ht="15" customHeight="1" x14ac:dyDescent="0.25">
      <c r="A105" s="388">
        <v>22</v>
      </c>
      <c r="B105" s="373">
        <v>61450</v>
      </c>
      <c r="C105" s="374" t="s">
        <v>115</v>
      </c>
      <c r="D105" s="605">
        <v>17</v>
      </c>
      <c r="E105" s="606">
        <v>2</v>
      </c>
      <c r="F105" s="606">
        <v>13</v>
      </c>
      <c r="G105" s="606">
        <v>2</v>
      </c>
      <c r="H105" s="606"/>
      <c r="I105" s="606"/>
      <c r="J105" s="607">
        <v>51</v>
      </c>
      <c r="L105" s="435">
        <f t="shared" si="36"/>
        <v>17</v>
      </c>
      <c r="M105" s="436">
        <f t="shared" si="37"/>
        <v>2</v>
      </c>
      <c r="N105" s="437">
        <f t="shared" si="38"/>
        <v>11.764705882352942</v>
      </c>
      <c r="O105" s="436">
        <f t="shared" si="39"/>
        <v>2</v>
      </c>
      <c r="P105" s="438">
        <f t="shared" si="40"/>
        <v>11.764705882352942</v>
      </c>
    </row>
    <row r="106" spans="1:16" ht="15" customHeight="1" x14ac:dyDescent="0.25">
      <c r="A106" s="388">
        <v>23</v>
      </c>
      <c r="B106" s="373">
        <v>61470</v>
      </c>
      <c r="C106" s="414" t="s">
        <v>205</v>
      </c>
      <c r="D106" s="605">
        <v>3</v>
      </c>
      <c r="E106" s="606">
        <v>2</v>
      </c>
      <c r="F106" s="606">
        <v>1</v>
      </c>
      <c r="G106" s="606"/>
      <c r="H106" s="606"/>
      <c r="I106" s="606"/>
      <c r="J106" s="607">
        <v>31</v>
      </c>
      <c r="L106" s="435">
        <f t="shared" si="36"/>
        <v>3</v>
      </c>
      <c r="M106" s="436">
        <f t="shared" si="37"/>
        <v>0</v>
      </c>
      <c r="N106" s="437">
        <f t="shared" si="38"/>
        <v>0</v>
      </c>
      <c r="O106" s="436">
        <f t="shared" si="39"/>
        <v>2</v>
      </c>
      <c r="P106" s="438">
        <f t="shared" si="40"/>
        <v>66.666666666666671</v>
      </c>
    </row>
    <row r="107" spans="1:16" ht="15" customHeight="1" x14ac:dyDescent="0.25">
      <c r="A107" s="388">
        <v>24</v>
      </c>
      <c r="B107" s="373">
        <v>61490</v>
      </c>
      <c r="C107" s="374" t="s">
        <v>116</v>
      </c>
      <c r="D107" s="605">
        <v>14</v>
      </c>
      <c r="E107" s="606">
        <v>3</v>
      </c>
      <c r="F107" s="606">
        <v>4</v>
      </c>
      <c r="G107" s="606">
        <v>5</v>
      </c>
      <c r="H107" s="606">
        <v>2</v>
      </c>
      <c r="I107" s="606"/>
      <c r="J107" s="607">
        <v>53</v>
      </c>
      <c r="L107" s="435">
        <f t="shared" si="36"/>
        <v>14</v>
      </c>
      <c r="M107" s="436">
        <f t="shared" si="37"/>
        <v>7</v>
      </c>
      <c r="N107" s="437">
        <f t="shared" si="38"/>
        <v>50</v>
      </c>
      <c r="O107" s="436">
        <f t="shared" si="39"/>
        <v>3</v>
      </c>
      <c r="P107" s="438">
        <f t="shared" si="40"/>
        <v>21.428571428571427</v>
      </c>
    </row>
    <row r="108" spans="1:16" ht="15" customHeight="1" x14ac:dyDescent="0.25">
      <c r="A108" s="388">
        <v>25</v>
      </c>
      <c r="B108" s="373">
        <v>61500</v>
      </c>
      <c r="C108" s="374" t="s">
        <v>117</v>
      </c>
      <c r="D108" s="605">
        <v>23</v>
      </c>
      <c r="E108" s="606">
        <v>5</v>
      </c>
      <c r="F108" s="606">
        <v>13</v>
      </c>
      <c r="G108" s="606">
        <v>4</v>
      </c>
      <c r="H108" s="606">
        <v>1</v>
      </c>
      <c r="I108" s="606"/>
      <c r="J108" s="607">
        <v>48</v>
      </c>
      <c r="L108" s="435">
        <f t="shared" si="36"/>
        <v>23</v>
      </c>
      <c r="M108" s="436">
        <f t="shared" si="37"/>
        <v>5</v>
      </c>
      <c r="N108" s="437">
        <f t="shared" si="38"/>
        <v>21.739130434782609</v>
      </c>
      <c r="O108" s="436">
        <f t="shared" si="39"/>
        <v>5</v>
      </c>
      <c r="P108" s="438">
        <f t="shared" si="40"/>
        <v>21.739130434782609</v>
      </c>
    </row>
    <row r="109" spans="1:16" ht="15" customHeight="1" x14ac:dyDescent="0.25">
      <c r="A109" s="388">
        <v>26</v>
      </c>
      <c r="B109" s="373">
        <v>61510</v>
      </c>
      <c r="C109" s="374" t="s">
        <v>89</v>
      </c>
      <c r="D109" s="605">
        <v>51</v>
      </c>
      <c r="E109" s="606">
        <v>4</v>
      </c>
      <c r="F109" s="606">
        <v>27</v>
      </c>
      <c r="G109" s="606">
        <v>10</v>
      </c>
      <c r="H109" s="606">
        <v>10</v>
      </c>
      <c r="I109" s="606"/>
      <c r="J109" s="607">
        <v>63</v>
      </c>
      <c r="L109" s="435">
        <f t="shared" si="36"/>
        <v>51</v>
      </c>
      <c r="M109" s="436">
        <f t="shared" si="37"/>
        <v>20</v>
      </c>
      <c r="N109" s="437">
        <f t="shared" si="38"/>
        <v>39.215686274509807</v>
      </c>
      <c r="O109" s="436">
        <f t="shared" si="39"/>
        <v>4</v>
      </c>
      <c r="P109" s="438">
        <f t="shared" si="40"/>
        <v>7.8431372549019605</v>
      </c>
    </row>
    <row r="110" spans="1:16" ht="15" customHeight="1" x14ac:dyDescent="0.25">
      <c r="A110" s="388">
        <v>27</v>
      </c>
      <c r="B110" s="373">
        <v>61520</v>
      </c>
      <c r="C110" s="374" t="s">
        <v>118</v>
      </c>
      <c r="D110" s="605">
        <v>7</v>
      </c>
      <c r="E110" s="610">
        <v>2</v>
      </c>
      <c r="F110" s="610">
        <v>5</v>
      </c>
      <c r="G110" s="610"/>
      <c r="H110" s="610"/>
      <c r="I110" s="610"/>
      <c r="J110" s="611">
        <v>41.3</v>
      </c>
      <c r="L110" s="435">
        <f t="shared" si="36"/>
        <v>7</v>
      </c>
      <c r="M110" s="436">
        <f t="shared" si="37"/>
        <v>0</v>
      </c>
      <c r="N110" s="437">
        <f t="shared" si="38"/>
        <v>0</v>
      </c>
      <c r="O110" s="436">
        <f t="shared" si="39"/>
        <v>2</v>
      </c>
      <c r="P110" s="438">
        <f t="shared" si="40"/>
        <v>28.571428571428573</v>
      </c>
    </row>
    <row r="111" spans="1:16" ht="15" customHeight="1" x14ac:dyDescent="0.25">
      <c r="A111" s="388">
        <v>28</v>
      </c>
      <c r="B111" s="399">
        <v>61540</v>
      </c>
      <c r="C111" s="400" t="s">
        <v>191</v>
      </c>
      <c r="D111" s="612">
        <v>12</v>
      </c>
      <c r="E111" s="613">
        <v>2</v>
      </c>
      <c r="F111" s="613">
        <v>8</v>
      </c>
      <c r="G111" s="613">
        <v>2</v>
      </c>
      <c r="H111" s="613"/>
      <c r="I111" s="613"/>
      <c r="J111" s="614">
        <v>59</v>
      </c>
      <c r="L111" s="435">
        <f t="shared" si="36"/>
        <v>12</v>
      </c>
      <c r="M111" s="436">
        <f t="shared" si="37"/>
        <v>2</v>
      </c>
      <c r="N111" s="437">
        <f t="shared" si="38"/>
        <v>16.666666666666668</v>
      </c>
      <c r="O111" s="436">
        <f t="shared" si="39"/>
        <v>2</v>
      </c>
      <c r="P111" s="438">
        <f t="shared" si="40"/>
        <v>16.666666666666668</v>
      </c>
    </row>
    <row r="112" spans="1:16" ht="15" customHeight="1" x14ac:dyDescent="0.25">
      <c r="A112" s="388">
        <v>29</v>
      </c>
      <c r="B112" s="399">
        <v>61560</v>
      </c>
      <c r="C112" s="400" t="s">
        <v>192</v>
      </c>
      <c r="D112" s="612">
        <v>11</v>
      </c>
      <c r="E112" s="613"/>
      <c r="F112" s="613">
        <v>6</v>
      </c>
      <c r="G112" s="613">
        <v>4</v>
      </c>
      <c r="H112" s="613">
        <v>1</v>
      </c>
      <c r="I112" s="613"/>
      <c r="J112" s="614">
        <v>65.5</v>
      </c>
      <c r="L112" s="435">
        <f t="shared" si="36"/>
        <v>11</v>
      </c>
      <c r="M112" s="436">
        <f t="shared" si="37"/>
        <v>5</v>
      </c>
      <c r="N112" s="437">
        <f t="shared" si="38"/>
        <v>45.454545454545453</v>
      </c>
      <c r="O112" s="436">
        <f t="shared" si="39"/>
        <v>0</v>
      </c>
      <c r="P112" s="438">
        <f t="shared" si="40"/>
        <v>0</v>
      </c>
    </row>
    <row r="113" spans="1:16" ht="15" customHeight="1" thickBot="1" x14ac:dyDescent="0.3">
      <c r="A113" s="388">
        <v>30</v>
      </c>
      <c r="B113" s="399">
        <v>61570</v>
      </c>
      <c r="C113" s="400" t="s">
        <v>193</v>
      </c>
      <c r="D113" s="615">
        <v>16</v>
      </c>
      <c r="E113" s="616">
        <v>8</v>
      </c>
      <c r="F113" s="616">
        <v>8</v>
      </c>
      <c r="G113" s="616"/>
      <c r="H113" s="616"/>
      <c r="I113" s="616"/>
      <c r="J113" s="617">
        <v>39.5</v>
      </c>
      <c r="L113" s="439">
        <f t="shared" ref="L113" si="52">D113</f>
        <v>16</v>
      </c>
      <c r="M113" s="440">
        <f t="shared" ref="M113" si="53">I113+H113+G113</f>
        <v>0</v>
      </c>
      <c r="N113" s="441">
        <f t="shared" ref="N113" si="54">M113*100/L113</f>
        <v>0</v>
      </c>
      <c r="O113" s="440">
        <f t="shared" ref="O113" si="55">E113</f>
        <v>8</v>
      </c>
      <c r="P113" s="442">
        <f t="shared" ref="P113" si="56">O113*100/L113</f>
        <v>50</v>
      </c>
    </row>
    <row r="114" spans="1:16" ht="15" customHeight="1" thickBot="1" x14ac:dyDescent="0.3">
      <c r="A114" s="388">
        <v>31</v>
      </c>
      <c r="B114" s="399">
        <v>61600</v>
      </c>
      <c r="C114" s="499" t="s">
        <v>210</v>
      </c>
      <c r="D114" s="402"/>
      <c r="E114" s="402"/>
      <c r="F114" s="402"/>
      <c r="G114" s="402"/>
      <c r="H114" s="402"/>
      <c r="I114" s="402"/>
      <c r="J114" s="403"/>
      <c r="L114" s="439"/>
      <c r="M114" s="440"/>
      <c r="N114" s="441"/>
      <c r="O114" s="440"/>
      <c r="P114" s="442"/>
    </row>
    <row r="115" spans="1:16" ht="15" customHeight="1" thickBot="1" x14ac:dyDescent="0.3">
      <c r="A115" s="391"/>
      <c r="B115" s="382"/>
      <c r="C115" s="383" t="s">
        <v>107</v>
      </c>
      <c r="D115" s="384">
        <f t="shared" ref="D115:I115" si="57">SUM(D116:D124)</f>
        <v>94</v>
      </c>
      <c r="E115" s="384">
        <f t="shared" si="57"/>
        <v>17</v>
      </c>
      <c r="F115" s="384">
        <f t="shared" si="57"/>
        <v>58</v>
      </c>
      <c r="G115" s="384">
        <f t="shared" si="57"/>
        <v>11</v>
      </c>
      <c r="H115" s="384">
        <f t="shared" si="57"/>
        <v>8</v>
      </c>
      <c r="I115" s="384">
        <f t="shared" si="57"/>
        <v>0</v>
      </c>
      <c r="J115" s="385">
        <f>AVERAGE(J116:J124)</f>
        <v>52.585000000000001</v>
      </c>
      <c r="L115" s="443">
        <f t="shared" si="36"/>
        <v>94</v>
      </c>
      <c r="M115" s="384">
        <f t="shared" si="37"/>
        <v>19</v>
      </c>
      <c r="N115" s="444">
        <f t="shared" si="38"/>
        <v>20.212765957446809</v>
      </c>
      <c r="O115" s="384">
        <f t="shared" si="39"/>
        <v>17</v>
      </c>
      <c r="P115" s="385">
        <f t="shared" si="40"/>
        <v>18.085106382978722</v>
      </c>
    </row>
    <row r="116" spans="1:16" ht="15" customHeight="1" x14ac:dyDescent="0.25">
      <c r="A116" s="398">
        <v>1</v>
      </c>
      <c r="B116" s="404">
        <v>70020</v>
      </c>
      <c r="C116" s="405" t="s">
        <v>90</v>
      </c>
      <c r="D116" s="618">
        <v>7</v>
      </c>
      <c r="E116" s="619"/>
      <c r="F116" s="619">
        <v>6</v>
      </c>
      <c r="G116" s="619"/>
      <c r="H116" s="619">
        <v>1</v>
      </c>
      <c r="I116" s="620"/>
      <c r="J116" s="621">
        <v>54.4</v>
      </c>
      <c r="L116" s="445">
        <f t="shared" si="36"/>
        <v>7</v>
      </c>
      <c r="M116" s="446">
        <f t="shared" si="37"/>
        <v>1</v>
      </c>
      <c r="N116" s="447">
        <f t="shared" si="38"/>
        <v>14.285714285714286</v>
      </c>
      <c r="O116" s="446">
        <f t="shared" si="39"/>
        <v>0</v>
      </c>
      <c r="P116" s="448">
        <f t="shared" si="40"/>
        <v>0</v>
      </c>
    </row>
    <row r="117" spans="1:16" ht="15" customHeight="1" x14ac:dyDescent="0.25">
      <c r="A117" s="386">
        <v>2</v>
      </c>
      <c r="B117" s="373">
        <v>70110</v>
      </c>
      <c r="C117" s="374" t="s">
        <v>194</v>
      </c>
      <c r="D117" s="618">
        <v>10</v>
      </c>
      <c r="E117" s="619">
        <v>1</v>
      </c>
      <c r="F117" s="619">
        <v>7</v>
      </c>
      <c r="G117" s="619">
        <v>2</v>
      </c>
      <c r="H117" s="619"/>
      <c r="I117" s="620"/>
      <c r="J117" s="621">
        <v>57.1</v>
      </c>
      <c r="L117" s="435">
        <f t="shared" si="36"/>
        <v>10</v>
      </c>
      <c r="M117" s="436">
        <f t="shared" si="37"/>
        <v>2</v>
      </c>
      <c r="N117" s="437">
        <f t="shared" si="38"/>
        <v>20</v>
      </c>
      <c r="O117" s="436">
        <f t="shared" si="39"/>
        <v>1</v>
      </c>
      <c r="P117" s="438">
        <f t="shared" si="40"/>
        <v>10</v>
      </c>
    </row>
    <row r="118" spans="1:16" ht="15" customHeight="1" x14ac:dyDescent="0.25">
      <c r="A118" s="388">
        <v>3</v>
      </c>
      <c r="B118" s="373">
        <v>70021</v>
      </c>
      <c r="C118" s="374" t="s">
        <v>91</v>
      </c>
      <c r="D118" s="618">
        <v>12</v>
      </c>
      <c r="E118" s="619"/>
      <c r="F118" s="619">
        <v>11</v>
      </c>
      <c r="G118" s="619">
        <v>1</v>
      </c>
      <c r="H118" s="619"/>
      <c r="I118" s="620"/>
      <c r="J118" s="621">
        <v>58.1</v>
      </c>
      <c r="L118" s="435">
        <f t="shared" si="36"/>
        <v>12</v>
      </c>
      <c r="M118" s="436">
        <f t="shared" si="37"/>
        <v>1</v>
      </c>
      <c r="N118" s="437">
        <f t="shared" si="38"/>
        <v>8.3333333333333339</v>
      </c>
      <c r="O118" s="436">
        <f t="shared" si="39"/>
        <v>0</v>
      </c>
      <c r="P118" s="438">
        <f t="shared" si="40"/>
        <v>0</v>
      </c>
    </row>
    <row r="119" spans="1:16" ht="15" customHeight="1" x14ac:dyDescent="0.25">
      <c r="A119" s="388">
        <v>4</v>
      </c>
      <c r="B119" s="373">
        <v>70040</v>
      </c>
      <c r="C119" s="374" t="s">
        <v>92</v>
      </c>
      <c r="D119" s="618">
        <v>2</v>
      </c>
      <c r="E119" s="619"/>
      <c r="F119" s="619">
        <v>1</v>
      </c>
      <c r="G119" s="619">
        <v>1</v>
      </c>
      <c r="H119" s="619"/>
      <c r="I119" s="620"/>
      <c r="J119" s="621">
        <v>60</v>
      </c>
      <c r="L119" s="435">
        <f t="shared" si="36"/>
        <v>2</v>
      </c>
      <c r="M119" s="436">
        <f t="shared" si="37"/>
        <v>1</v>
      </c>
      <c r="N119" s="437">
        <f t="shared" si="38"/>
        <v>50</v>
      </c>
      <c r="O119" s="436">
        <f t="shared" si="39"/>
        <v>0</v>
      </c>
      <c r="P119" s="438">
        <f t="shared" si="40"/>
        <v>0</v>
      </c>
    </row>
    <row r="120" spans="1:16" ht="15" customHeight="1" x14ac:dyDescent="0.25">
      <c r="A120" s="388">
        <v>5</v>
      </c>
      <c r="B120" s="373">
        <v>70100</v>
      </c>
      <c r="C120" s="374" t="s">
        <v>203</v>
      </c>
      <c r="D120" s="618">
        <v>17</v>
      </c>
      <c r="E120" s="619">
        <v>2</v>
      </c>
      <c r="F120" s="619">
        <v>7</v>
      </c>
      <c r="G120" s="619">
        <v>4</v>
      </c>
      <c r="H120" s="619">
        <v>4</v>
      </c>
      <c r="I120" s="620"/>
      <c r="J120" s="621">
        <v>63.4</v>
      </c>
      <c r="L120" s="435">
        <f t="shared" si="36"/>
        <v>17</v>
      </c>
      <c r="M120" s="436">
        <f t="shared" si="37"/>
        <v>8</v>
      </c>
      <c r="N120" s="437">
        <f t="shared" si="38"/>
        <v>47.058823529411768</v>
      </c>
      <c r="O120" s="436">
        <f t="shared" si="39"/>
        <v>2</v>
      </c>
      <c r="P120" s="438">
        <f t="shared" si="40"/>
        <v>11.764705882352942</v>
      </c>
    </row>
    <row r="121" spans="1:16" ht="15" customHeight="1" x14ac:dyDescent="0.25">
      <c r="A121" s="388">
        <v>6</v>
      </c>
      <c r="B121" s="373">
        <v>70270</v>
      </c>
      <c r="C121" s="374" t="s">
        <v>94</v>
      </c>
      <c r="D121" s="618">
        <v>9</v>
      </c>
      <c r="E121" s="619">
        <v>4</v>
      </c>
      <c r="F121" s="619">
        <v>4</v>
      </c>
      <c r="G121" s="619"/>
      <c r="H121" s="619">
        <v>1</v>
      </c>
      <c r="I121" s="620"/>
      <c r="J121" s="621">
        <v>38.880000000000003</v>
      </c>
      <c r="L121" s="435">
        <f t="shared" si="36"/>
        <v>9</v>
      </c>
      <c r="M121" s="436">
        <f t="shared" si="37"/>
        <v>1</v>
      </c>
      <c r="N121" s="437">
        <f t="shared" si="38"/>
        <v>11.111111111111111</v>
      </c>
      <c r="O121" s="436">
        <f t="shared" si="39"/>
        <v>4</v>
      </c>
      <c r="P121" s="438">
        <f t="shared" si="40"/>
        <v>44.444444444444443</v>
      </c>
    </row>
    <row r="122" spans="1:16" ht="15" customHeight="1" x14ac:dyDescent="0.25">
      <c r="A122" s="408">
        <v>7</v>
      </c>
      <c r="B122" s="399">
        <v>70510</v>
      </c>
      <c r="C122" s="499" t="s">
        <v>95</v>
      </c>
      <c r="D122" s="402"/>
      <c r="E122" s="402"/>
      <c r="F122" s="402"/>
      <c r="G122" s="402"/>
      <c r="H122" s="402"/>
      <c r="I122" s="402"/>
      <c r="J122" s="403"/>
      <c r="L122" s="435"/>
      <c r="M122" s="436"/>
      <c r="N122" s="437"/>
      <c r="O122" s="436"/>
      <c r="P122" s="438"/>
    </row>
    <row r="123" spans="1:16" ht="15" customHeight="1" x14ac:dyDescent="0.25">
      <c r="A123" s="408">
        <v>8</v>
      </c>
      <c r="B123" s="399">
        <v>10880</v>
      </c>
      <c r="C123" s="400" t="s">
        <v>120</v>
      </c>
      <c r="D123" s="624">
        <v>34</v>
      </c>
      <c r="E123" s="622">
        <v>9</v>
      </c>
      <c r="F123" s="622">
        <v>20</v>
      </c>
      <c r="G123" s="622">
        <v>3</v>
      </c>
      <c r="H123" s="622">
        <v>2</v>
      </c>
      <c r="I123" s="622"/>
      <c r="J123" s="623">
        <v>47.1</v>
      </c>
      <c r="L123" s="435">
        <f t="shared" si="36"/>
        <v>34</v>
      </c>
      <c r="M123" s="436">
        <f t="shared" si="37"/>
        <v>5</v>
      </c>
      <c r="N123" s="437">
        <f t="shared" si="38"/>
        <v>14.705882352941176</v>
      </c>
      <c r="O123" s="436">
        <f t="shared" si="39"/>
        <v>9</v>
      </c>
      <c r="P123" s="438">
        <f t="shared" si="40"/>
        <v>26.470588235294116</v>
      </c>
    </row>
    <row r="124" spans="1:16" ht="15" customHeight="1" thickBot="1" x14ac:dyDescent="0.3">
      <c r="A124" s="409">
        <v>9</v>
      </c>
      <c r="B124" s="394">
        <v>10890</v>
      </c>
      <c r="C124" s="395" t="s">
        <v>122</v>
      </c>
      <c r="D124" s="625">
        <v>3</v>
      </c>
      <c r="E124" s="626">
        <v>1</v>
      </c>
      <c r="F124" s="626">
        <v>2</v>
      </c>
      <c r="G124" s="626"/>
      <c r="H124" s="626"/>
      <c r="I124" s="626"/>
      <c r="J124" s="627">
        <v>41.7</v>
      </c>
      <c r="L124" s="449">
        <f t="shared" si="36"/>
        <v>3</v>
      </c>
      <c r="M124" s="450">
        <f t="shared" si="37"/>
        <v>0</v>
      </c>
      <c r="N124" s="451">
        <f t="shared" si="38"/>
        <v>0</v>
      </c>
      <c r="O124" s="450">
        <f t="shared" si="39"/>
        <v>1</v>
      </c>
      <c r="P124" s="452">
        <f t="shared" si="40"/>
        <v>33.333333333333336</v>
      </c>
    </row>
    <row r="125" spans="1:16" ht="15" x14ac:dyDescent="0.2">
      <c r="D125" s="486" t="s">
        <v>195</v>
      </c>
      <c r="E125" s="486"/>
      <c r="F125" s="486"/>
      <c r="G125" s="486"/>
      <c r="H125" s="486"/>
      <c r="I125" s="486"/>
      <c r="J125" s="410">
        <f>AVERAGE(J8:J15,J17:J28,J30:J46,J48:J67,J69:J82,J84:J114,J116:J124)</f>
        <v>51.537254901960807</v>
      </c>
    </row>
    <row r="126" spans="1:16" ht="15" x14ac:dyDescent="0.25">
      <c r="D126" s="487"/>
      <c r="E126" s="487"/>
      <c r="F126" s="487"/>
      <c r="G126" s="487"/>
      <c r="H126" s="487"/>
      <c r="I126" s="488"/>
      <c r="J126" s="411"/>
    </row>
    <row r="129" spans="12:12" ht="15" x14ac:dyDescent="0.25">
      <c r="L129" s="412"/>
    </row>
  </sheetData>
  <mergeCells count="9">
    <mergeCell ref="J4:J5"/>
    <mergeCell ref="D125:I125"/>
    <mergeCell ref="D126:I126"/>
    <mergeCell ref="C2:D2"/>
    <mergeCell ref="A4:A5"/>
    <mergeCell ref="B4:B5"/>
    <mergeCell ref="C4:C5"/>
    <mergeCell ref="D4:D5"/>
    <mergeCell ref="E4:I4"/>
  </mergeCells>
  <conditionalFormatting sqref="J6:J125">
    <cfRule type="containsBlanks" dxfId="40" priority="10">
      <formula>LEN(TRIM(J6))=0</formula>
    </cfRule>
    <cfRule type="cellIs" dxfId="39" priority="11" operator="equal">
      <formula>$J$125</formula>
    </cfRule>
    <cfRule type="cellIs" dxfId="38" priority="12" stopIfTrue="1" operator="lessThan">
      <formula>50</formula>
    </cfRule>
    <cfRule type="cellIs" dxfId="37" priority="13" stopIfTrue="1" operator="between">
      <formula>$J$125</formula>
      <formula>50</formula>
    </cfRule>
    <cfRule type="cellIs" dxfId="36" priority="14" stopIfTrue="1" operator="between">
      <formula>74.99</formula>
      <formula>$J$125</formula>
    </cfRule>
    <cfRule type="cellIs" dxfId="35" priority="15" stopIfTrue="1" operator="greaterThanOrEqual">
      <formula>75</formula>
    </cfRule>
  </conditionalFormatting>
  <conditionalFormatting sqref="O7:P124">
    <cfRule type="containsBlanks" dxfId="34" priority="2">
      <formula>LEN(TRIM(O7))=0</formula>
    </cfRule>
    <cfRule type="cellIs" dxfId="33" priority="3" operator="equal">
      <formula>0</formula>
    </cfRule>
    <cfRule type="cellIs" dxfId="32" priority="4" operator="between">
      <formula>0.09</formula>
      <formula>9.99</formula>
    </cfRule>
    <cfRule type="cellIs" dxfId="31" priority="5" operator="greaterThanOrEqual">
      <formula>9.99</formula>
    </cfRule>
  </conditionalFormatting>
  <conditionalFormatting sqref="N7:N124">
    <cfRule type="containsBlanks" dxfId="30" priority="1">
      <formula>LEN(TRIM(N7))=0</formula>
    </cfRule>
    <cfRule type="cellIs" dxfId="29" priority="6" operator="lessThan">
      <formula>50</formula>
    </cfRule>
    <cfRule type="cellIs" dxfId="28" priority="7" operator="between">
      <formula>50</formula>
      <formula>50.004</formula>
    </cfRule>
    <cfRule type="cellIs" dxfId="27" priority="8" operator="between">
      <formula>50.004</formula>
      <formula>90</formula>
    </cfRule>
    <cfRule type="cellIs" dxfId="26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Биология-11 2020-2025</vt:lpstr>
      <vt:lpstr>Биология-11 2020 расклад</vt:lpstr>
      <vt:lpstr>Биология-11 2021 расклад</vt:lpstr>
      <vt:lpstr>Биология-11 2022 расклад</vt:lpstr>
      <vt:lpstr>биология-11 2023 расклад</vt:lpstr>
      <vt:lpstr>биология-11 2024 расклад</vt:lpstr>
      <vt:lpstr>биология-11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2025-09-29T06:49:15Z</dcterms:modified>
</cp:coreProperties>
</file>