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20145" windowHeight="7920" tabRatio="735"/>
  </bookViews>
  <sheets>
    <sheet name="Обществознание-9 2018-2021" sheetId="13" r:id="rId1"/>
    <sheet name="Обществознание-9 2018 расклад" sheetId="12" r:id="rId2"/>
    <sheet name="Обществознание-9 2019 расклад" sheetId="11" r:id="rId3"/>
    <sheet name="Обществознание-9 2020 расклад" sheetId="10" r:id="rId4"/>
    <sheet name="Общестаознание-9 2021 расклад" sheetId="9" r:id="rId5"/>
  </sheets>
  <calcPr calcId="145621"/>
</workbook>
</file>

<file path=xl/calcChain.xml><?xml version="1.0" encoding="utf-8"?>
<calcChain xmlns="http://schemas.openxmlformats.org/spreadsheetml/2006/main">
  <c r="V124" i="13" l="1"/>
  <c r="U123" i="13"/>
  <c r="T123" i="13"/>
  <c r="V122" i="13"/>
  <c r="U122" i="13"/>
  <c r="T122" i="13"/>
  <c r="U121" i="13"/>
  <c r="T121" i="13"/>
  <c r="U120" i="13"/>
  <c r="T120" i="13"/>
  <c r="U119" i="13"/>
  <c r="T119" i="13"/>
  <c r="U118" i="13"/>
  <c r="T118" i="13"/>
  <c r="U117" i="13"/>
  <c r="T117" i="13"/>
  <c r="U116" i="13"/>
  <c r="T116" i="13"/>
  <c r="W115" i="13"/>
  <c r="V115" i="13"/>
  <c r="U115" i="13"/>
  <c r="T115" i="13"/>
  <c r="V114" i="13"/>
  <c r="U112" i="13"/>
  <c r="V111" i="13"/>
  <c r="U111" i="13"/>
  <c r="T111" i="13"/>
  <c r="V110" i="13"/>
  <c r="U110" i="13"/>
  <c r="T110" i="13"/>
  <c r="U109" i="13"/>
  <c r="T109" i="13"/>
  <c r="V108" i="13"/>
  <c r="U108" i="13"/>
  <c r="T108" i="13"/>
  <c r="U107" i="13"/>
  <c r="T107" i="13"/>
  <c r="U106" i="13"/>
  <c r="T106" i="13"/>
  <c r="V105" i="13"/>
  <c r="U105" i="13"/>
  <c r="T105" i="13"/>
  <c r="V104" i="13"/>
  <c r="U104" i="13"/>
  <c r="T104" i="13"/>
  <c r="V103" i="13"/>
  <c r="U103" i="13"/>
  <c r="T103" i="13"/>
  <c r="U102" i="13"/>
  <c r="T102" i="13"/>
  <c r="U101" i="13"/>
  <c r="T101" i="13"/>
  <c r="V100" i="13"/>
  <c r="U100" i="13"/>
  <c r="T100" i="13"/>
  <c r="U99" i="13"/>
  <c r="T99" i="13"/>
  <c r="U98" i="13"/>
  <c r="T98" i="13"/>
  <c r="V97" i="13"/>
  <c r="U97" i="13"/>
  <c r="T97" i="13"/>
  <c r="V96" i="13"/>
  <c r="U96" i="13"/>
  <c r="T96" i="13"/>
  <c r="U95" i="13"/>
  <c r="T95" i="13"/>
  <c r="V94" i="13"/>
  <c r="U94" i="13"/>
  <c r="T94" i="13"/>
  <c r="V93" i="13"/>
  <c r="U93" i="13"/>
  <c r="T93" i="13"/>
  <c r="U92" i="13"/>
  <c r="T92" i="13"/>
  <c r="V91" i="13"/>
  <c r="U91" i="13"/>
  <c r="T91" i="13"/>
  <c r="V90" i="13"/>
  <c r="U90" i="13"/>
  <c r="T90" i="13"/>
  <c r="U89" i="13"/>
  <c r="T89" i="13"/>
  <c r="U88" i="13"/>
  <c r="T88" i="13"/>
  <c r="U87" i="13"/>
  <c r="T87" i="13"/>
  <c r="V86" i="13"/>
  <c r="U86" i="13"/>
  <c r="T86" i="13"/>
  <c r="U85" i="13"/>
  <c r="T85" i="13"/>
  <c r="V84" i="13"/>
  <c r="U84" i="13"/>
  <c r="T84" i="13"/>
  <c r="W83" i="13"/>
  <c r="V83" i="13"/>
  <c r="U83" i="13"/>
  <c r="T83" i="13"/>
  <c r="U81" i="13"/>
  <c r="T81" i="13"/>
  <c r="U80" i="13"/>
  <c r="T80" i="13"/>
  <c r="U79" i="13"/>
  <c r="T79" i="13"/>
  <c r="U78" i="13"/>
  <c r="T78" i="13"/>
  <c r="U77" i="13"/>
  <c r="T77" i="13"/>
  <c r="V76" i="13"/>
  <c r="U76" i="13"/>
  <c r="T76" i="13"/>
  <c r="U75" i="13"/>
  <c r="T75" i="13"/>
  <c r="U74" i="13"/>
  <c r="T74" i="13"/>
  <c r="V73" i="13"/>
  <c r="U73" i="13"/>
  <c r="T73" i="13"/>
  <c r="U72" i="13"/>
  <c r="T72" i="13"/>
  <c r="U71" i="13"/>
  <c r="T71" i="13"/>
  <c r="U70" i="13"/>
  <c r="T70" i="13"/>
  <c r="V69" i="13"/>
  <c r="U69" i="13"/>
  <c r="T69" i="13"/>
  <c r="W68" i="13"/>
  <c r="V68" i="13"/>
  <c r="U68" i="13"/>
  <c r="T68" i="13"/>
  <c r="V67" i="13"/>
  <c r="U67" i="13"/>
  <c r="T67" i="13"/>
  <c r="V66" i="13"/>
  <c r="U66" i="13"/>
  <c r="T66" i="13"/>
  <c r="V65" i="13"/>
  <c r="U65" i="13"/>
  <c r="T65" i="13"/>
  <c r="U64" i="13"/>
  <c r="T64" i="13"/>
  <c r="U63" i="13"/>
  <c r="T63" i="13"/>
  <c r="U62" i="13"/>
  <c r="T62" i="13"/>
  <c r="U61" i="13"/>
  <c r="T61" i="13"/>
  <c r="U60" i="13"/>
  <c r="T60" i="13"/>
  <c r="U59" i="13"/>
  <c r="T59" i="13"/>
  <c r="V58" i="13"/>
  <c r="U58" i="13"/>
  <c r="T58" i="13"/>
  <c r="V57" i="13"/>
  <c r="U57" i="13"/>
  <c r="T57" i="13"/>
  <c r="V56" i="13"/>
  <c r="U56" i="13"/>
  <c r="T56" i="13"/>
  <c r="U55" i="13"/>
  <c r="T55" i="13"/>
  <c r="V54" i="13"/>
  <c r="U54" i="13"/>
  <c r="T54" i="13"/>
  <c r="U53" i="13"/>
  <c r="T53" i="13"/>
  <c r="V52" i="13"/>
  <c r="U52" i="13"/>
  <c r="T52" i="13"/>
  <c r="V51" i="13"/>
  <c r="U51" i="13"/>
  <c r="T51" i="13"/>
  <c r="U50" i="13"/>
  <c r="T50" i="13"/>
  <c r="V49" i="13"/>
  <c r="U49" i="13"/>
  <c r="T49" i="13"/>
  <c r="W48" i="13"/>
  <c r="V48" i="13"/>
  <c r="U48" i="13"/>
  <c r="T48" i="13"/>
  <c r="U47" i="13"/>
  <c r="T47" i="13"/>
  <c r="U46" i="13"/>
  <c r="T46" i="13"/>
  <c r="U45" i="13"/>
  <c r="T45" i="13"/>
  <c r="U44" i="13"/>
  <c r="T44" i="13"/>
  <c r="U43" i="13"/>
  <c r="T43" i="13"/>
  <c r="U42" i="13"/>
  <c r="T42" i="13"/>
  <c r="U41" i="13"/>
  <c r="T41" i="13"/>
  <c r="U40" i="13"/>
  <c r="T40" i="13"/>
  <c r="U39" i="13"/>
  <c r="T39" i="13"/>
  <c r="U38" i="13"/>
  <c r="T38" i="13"/>
  <c r="V37" i="13"/>
  <c r="U37" i="13"/>
  <c r="T37" i="13"/>
  <c r="U36" i="13"/>
  <c r="T36" i="13"/>
  <c r="U35" i="13"/>
  <c r="T35" i="13"/>
  <c r="V34" i="13"/>
  <c r="U34" i="13"/>
  <c r="T34" i="13"/>
  <c r="V33" i="13"/>
  <c r="U33" i="13"/>
  <c r="T33" i="13"/>
  <c r="U32" i="13"/>
  <c r="T32" i="13"/>
  <c r="V31" i="13"/>
  <c r="U31" i="13"/>
  <c r="T31" i="13"/>
  <c r="W30" i="13"/>
  <c r="V30" i="13"/>
  <c r="U30" i="13"/>
  <c r="T30" i="13"/>
  <c r="U29" i="13"/>
  <c r="T29" i="13"/>
  <c r="V28" i="13"/>
  <c r="U28" i="13"/>
  <c r="T28" i="13"/>
  <c r="U27" i="13"/>
  <c r="T27" i="13"/>
  <c r="V26" i="13"/>
  <c r="U26" i="13"/>
  <c r="T26" i="13"/>
  <c r="U25" i="13"/>
  <c r="T25" i="13"/>
  <c r="U24" i="13"/>
  <c r="T24" i="13"/>
  <c r="U23" i="13"/>
  <c r="T23" i="13"/>
  <c r="U22" i="13"/>
  <c r="T22" i="13"/>
  <c r="U21" i="13"/>
  <c r="T21" i="13"/>
  <c r="U20" i="13"/>
  <c r="T20" i="13"/>
  <c r="U19" i="13"/>
  <c r="T19" i="13"/>
  <c r="U18" i="13"/>
  <c r="T18" i="13"/>
  <c r="W17" i="13"/>
  <c r="V17" i="13"/>
  <c r="U17" i="13"/>
  <c r="T17" i="13"/>
  <c r="V16" i="13"/>
  <c r="U16" i="13"/>
  <c r="T16" i="13"/>
  <c r="V15" i="13"/>
  <c r="U15" i="13"/>
  <c r="T15" i="13"/>
  <c r="U14" i="13"/>
  <c r="T14" i="13"/>
  <c r="U13" i="13"/>
  <c r="T13" i="13"/>
  <c r="U12" i="13"/>
  <c r="T12" i="13"/>
  <c r="U11" i="13"/>
  <c r="T11" i="13"/>
  <c r="U10" i="13"/>
  <c r="T10" i="13"/>
  <c r="U9" i="13"/>
  <c r="T9" i="13"/>
  <c r="W8" i="13"/>
  <c r="V8" i="13"/>
  <c r="U8" i="13"/>
  <c r="T8" i="13"/>
  <c r="U7" i="13"/>
  <c r="T7" i="13"/>
  <c r="W6" i="13"/>
  <c r="V6" i="13"/>
  <c r="U6" i="13"/>
  <c r="T6" i="13"/>
  <c r="R124" i="13"/>
  <c r="Q123" i="13"/>
  <c r="P123" i="13"/>
  <c r="R122" i="13"/>
  <c r="Q122" i="13"/>
  <c r="P122" i="13"/>
  <c r="Q121" i="13"/>
  <c r="P121" i="13"/>
  <c r="Q120" i="13"/>
  <c r="P120" i="13"/>
  <c r="Q119" i="13"/>
  <c r="P119" i="13"/>
  <c r="Q118" i="13"/>
  <c r="P118" i="13"/>
  <c r="Q117" i="13"/>
  <c r="P117" i="13"/>
  <c r="Q116" i="13"/>
  <c r="P116" i="13"/>
  <c r="S115" i="13"/>
  <c r="R115" i="13"/>
  <c r="Q115" i="13"/>
  <c r="P115" i="13"/>
  <c r="R114" i="13"/>
  <c r="Q112" i="13"/>
  <c r="R111" i="13"/>
  <c r="Q111" i="13"/>
  <c r="P111" i="13"/>
  <c r="R110" i="13"/>
  <c r="Q110" i="13"/>
  <c r="P110" i="13"/>
  <c r="Q109" i="13"/>
  <c r="P109" i="13"/>
  <c r="R108" i="13"/>
  <c r="Q108" i="13"/>
  <c r="P108" i="13"/>
  <c r="Q107" i="13"/>
  <c r="P107" i="13"/>
  <c r="Q106" i="13"/>
  <c r="P106" i="13"/>
  <c r="R105" i="13"/>
  <c r="Q105" i="13"/>
  <c r="P105" i="13"/>
  <c r="R104" i="13"/>
  <c r="Q104" i="13"/>
  <c r="P104" i="13"/>
  <c r="R103" i="13"/>
  <c r="Q103" i="13"/>
  <c r="P103" i="13"/>
  <c r="Q102" i="13"/>
  <c r="P102" i="13"/>
  <c r="Q101" i="13"/>
  <c r="P101" i="13"/>
  <c r="R100" i="13"/>
  <c r="Q100" i="13"/>
  <c r="P100" i="13"/>
  <c r="Q99" i="13"/>
  <c r="P99" i="13"/>
  <c r="Q98" i="13"/>
  <c r="P98" i="13"/>
  <c r="R97" i="13"/>
  <c r="Q97" i="13"/>
  <c r="P97" i="13"/>
  <c r="R96" i="13"/>
  <c r="Q96" i="13"/>
  <c r="P96" i="13"/>
  <c r="Q95" i="13"/>
  <c r="P95" i="13"/>
  <c r="R94" i="13"/>
  <c r="Q94" i="13"/>
  <c r="P94" i="13"/>
  <c r="R93" i="13"/>
  <c r="Q93" i="13"/>
  <c r="P93" i="13"/>
  <c r="Q92" i="13"/>
  <c r="P92" i="13"/>
  <c r="R91" i="13"/>
  <c r="Q91" i="13"/>
  <c r="P91" i="13"/>
  <c r="R90" i="13"/>
  <c r="Q90" i="13"/>
  <c r="P90" i="13"/>
  <c r="Q89" i="13"/>
  <c r="P89" i="13"/>
  <c r="Q88" i="13"/>
  <c r="P88" i="13"/>
  <c r="Q87" i="13"/>
  <c r="P87" i="13"/>
  <c r="R86" i="13"/>
  <c r="Q86" i="13"/>
  <c r="P86" i="13"/>
  <c r="Q85" i="13"/>
  <c r="P85" i="13"/>
  <c r="R84" i="13"/>
  <c r="Q84" i="13"/>
  <c r="P84" i="13"/>
  <c r="S83" i="13"/>
  <c r="R83" i="13"/>
  <c r="Q83" i="13"/>
  <c r="P83" i="13"/>
  <c r="Q81" i="13"/>
  <c r="P81" i="13"/>
  <c r="Q80" i="13"/>
  <c r="P80" i="13"/>
  <c r="Q79" i="13"/>
  <c r="P79" i="13"/>
  <c r="Q78" i="13"/>
  <c r="P78" i="13"/>
  <c r="Q77" i="13"/>
  <c r="P77" i="13"/>
  <c r="R76" i="13"/>
  <c r="Q76" i="13"/>
  <c r="P76" i="13"/>
  <c r="Q75" i="13"/>
  <c r="P75" i="13"/>
  <c r="Q74" i="13"/>
  <c r="P74" i="13"/>
  <c r="R73" i="13"/>
  <c r="Q73" i="13"/>
  <c r="P73" i="13"/>
  <c r="Q72" i="13"/>
  <c r="P72" i="13"/>
  <c r="Q71" i="13"/>
  <c r="P71" i="13"/>
  <c r="Q70" i="13"/>
  <c r="P70" i="13"/>
  <c r="R69" i="13"/>
  <c r="Q69" i="13"/>
  <c r="P69" i="13"/>
  <c r="S68" i="13"/>
  <c r="R68" i="13"/>
  <c r="Q68" i="13"/>
  <c r="P68" i="13"/>
  <c r="R67" i="13"/>
  <c r="Q67" i="13"/>
  <c r="P67" i="13"/>
  <c r="R66" i="13"/>
  <c r="Q66" i="13"/>
  <c r="P66" i="13"/>
  <c r="R65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R58" i="13"/>
  <c r="Q58" i="13"/>
  <c r="P58" i="13"/>
  <c r="R57" i="13"/>
  <c r="Q57" i="13"/>
  <c r="P57" i="13"/>
  <c r="R56" i="13"/>
  <c r="Q56" i="13"/>
  <c r="P56" i="13"/>
  <c r="Q55" i="13"/>
  <c r="P55" i="13"/>
  <c r="R54" i="13"/>
  <c r="Q54" i="13"/>
  <c r="P54" i="13"/>
  <c r="Q53" i="13"/>
  <c r="P53" i="13"/>
  <c r="R52" i="13"/>
  <c r="Q52" i="13"/>
  <c r="P52" i="13"/>
  <c r="R51" i="13"/>
  <c r="Q51" i="13"/>
  <c r="P51" i="13"/>
  <c r="Q50" i="13"/>
  <c r="P50" i="13"/>
  <c r="R49" i="13"/>
  <c r="Q49" i="13"/>
  <c r="P49" i="13"/>
  <c r="S48" i="13"/>
  <c r="R48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R37" i="13"/>
  <c r="Q37" i="13"/>
  <c r="P37" i="13"/>
  <c r="Q36" i="13"/>
  <c r="P36" i="13"/>
  <c r="Q35" i="13"/>
  <c r="P35" i="13"/>
  <c r="R34" i="13"/>
  <c r="Q34" i="13"/>
  <c r="P34" i="13"/>
  <c r="R33" i="13"/>
  <c r="Q33" i="13"/>
  <c r="P33" i="13"/>
  <c r="Q32" i="13"/>
  <c r="P32" i="13"/>
  <c r="R31" i="13"/>
  <c r="Q31" i="13"/>
  <c r="P31" i="13"/>
  <c r="S30" i="13"/>
  <c r="R30" i="13"/>
  <c r="Q30" i="13"/>
  <c r="P30" i="13"/>
  <c r="Q29" i="13"/>
  <c r="P29" i="13"/>
  <c r="R28" i="13"/>
  <c r="Q28" i="13"/>
  <c r="P28" i="13"/>
  <c r="Q27" i="13"/>
  <c r="P27" i="13"/>
  <c r="R26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S17" i="13"/>
  <c r="R17" i="13"/>
  <c r="Q17" i="13"/>
  <c r="P17" i="13"/>
  <c r="R16" i="13"/>
  <c r="Q16" i="13"/>
  <c r="P16" i="13"/>
  <c r="R15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S8" i="13"/>
  <c r="R8" i="13"/>
  <c r="Q8" i="13"/>
  <c r="P8" i="13"/>
  <c r="Q7" i="13"/>
  <c r="P7" i="13"/>
  <c r="S6" i="13"/>
  <c r="R6" i="13"/>
  <c r="Q6" i="13"/>
  <c r="P6" i="13"/>
  <c r="N124" i="13"/>
  <c r="M123" i="13"/>
  <c r="L123" i="13"/>
  <c r="N122" i="13"/>
  <c r="M122" i="13"/>
  <c r="L122" i="13"/>
  <c r="M121" i="13"/>
  <c r="L121" i="13"/>
  <c r="M120" i="13"/>
  <c r="L120" i="13"/>
  <c r="M119" i="13"/>
  <c r="L119" i="13"/>
  <c r="M118" i="13"/>
  <c r="L118" i="13"/>
  <c r="M117" i="13"/>
  <c r="L117" i="13"/>
  <c r="M116" i="13"/>
  <c r="L116" i="13"/>
  <c r="O115" i="13"/>
  <c r="N115" i="13"/>
  <c r="M115" i="13"/>
  <c r="L115" i="13"/>
  <c r="N114" i="13"/>
  <c r="M112" i="13"/>
  <c r="N111" i="13"/>
  <c r="M111" i="13"/>
  <c r="L111" i="13"/>
  <c r="N110" i="13"/>
  <c r="M110" i="13"/>
  <c r="L110" i="13"/>
  <c r="M109" i="13"/>
  <c r="L109" i="13"/>
  <c r="N108" i="13"/>
  <c r="M108" i="13"/>
  <c r="L108" i="13"/>
  <c r="M107" i="13"/>
  <c r="L107" i="13"/>
  <c r="M106" i="13"/>
  <c r="L106" i="13"/>
  <c r="N105" i="13"/>
  <c r="M105" i="13"/>
  <c r="L105" i="13"/>
  <c r="N104" i="13"/>
  <c r="M104" i="13"/>
  <c r="L104" i="13"/>
  <c r="N103" i="13"/>
  <c r="M103" i="13"/>
  <c r="L103" i="13"/>
  <c r="M102" i="13"/>
  <c r="L102" i="13"/>
  <c r="M101" i="13"/>
  <c r="L101" i="13"/>
  <c r="N100" i="13"/>
  <c r="M100" i="13"/>
  <c r="L100" i="13"/>
  <c r="M99" i="13"/>
  <c r="L99" i="13"/>
  <c r="M98" i="13"/>
  <c r="L98" i="13"/>
  <c r="N97" i="13"/>
  <c r="M97" i="13"/>
  <c r="L97" i="13"/>
  <c r="N96" i="13"/>
  <c r="M96" i="13"/>
  <c r="L96" i="13"/>
  <c r="M95" i="13"/>
  <c r="L95" i="13"/>
  <c r="N94" i="13"/>
  <c r="M94" i="13"/>
  <c r="L94" i="13"/>
  <c r="N93" i="13"/>
  <c r="M93" i="13"/>
  <c r="L93" i="13"/>
  <c r="M92" i="13"/>
  <c r="L92" i="13"/>
  <c r="N91" i="13"/>
  <c r="M91" i="13"/>
  <c r="L91" i="13"/>
  <c r="N90" i="13"/>
  <c r="M90" i="13"/>
  <c r="L90" i="13"/>
  <c r="M89" i="13"/>
  <c r="L89" i="13"/>
  <c r="M88" i="13"/>
  <c r="L88" i="13"/>
  <c r="M87" i="13"/>
  <c r="L87" i="13"/>
  <c r="N86" i="13"/>
  <c r="M86" i="13"/>
  <c r="L86" i="13"/>
  <c r="M85" i="13"/>
  <c r="L85" i="13"/>
  <c r="N84" i="13"/>
  <c r="M84" i="13"/>
  <c r="L84" i="13"/>
  <c r="O83" i="13"/>
  <c r="N83" i="13"/>
  <c r="M83" i="13"/>
  <c r="L83" i="13"/>
  <c r="M81" i="13"/>
  <c r="L81" i="13"/>
  <c r="M80" i="13"/>
  <c r="L80" i="13"/>
  <c r="M79" i="13"/>
  <c r="L79" i="13"/>
  <c r="M78" i="13"/>
  <c r="L78" i="13"/>
  <c r="M77" i="13"/>
  <c r="L77" i="13"/>
  <c r="N76" i="13"/>
  <c r="M76" i="13"/>
  <c r="L76" i="13"/>
  <c r="M75" i="13"/>
  <c r="L75" i="13"/>
  <c r="M74" i="13"/>
  <c r="L74" i="13"/>
  <c r="N73" i="13"/>
  <c r="M73" i="13"/>
  <c r="L73" i="13"/>
  <c r="M72" i="13"/>
  <c r="L72" i="13"/>
  <c r="M71" i="13"/>
  <c r="L71" i="13"/>
  <c r="M70" i="13"/>
  <c r="L70" i="13"/>
  <c r="N69" i="13"/>
  <c r="M69" i="13"/>
  <c r="L69" i="13"/>
  <c r="O68" i="13"/>
  <c r="N68" i="13"/>
  <c r="M68" i="13"/>
  <c r="L68" i="13"/>
  <c r="N67" i="13"/>
  <c r="M67" i="13"/>
  <c r="L67" i="13"/>
  <c r="N66" i="13"/>
  <c r="M66" i="13"/>
  <c r="L66" i="13"/>
  <c r="N65" i="13"/>
  <c r="M65" i="13"/>
  <c r="L65" i="13"/>
  <c r="M64" i="13"/>
  <c r="L64" i="13"/>
  <c r="M63" i="13"/>
  <c r="L63" i="13"/>
  <c r="M62" i="13"/>
  <c r="L62" i="13"/>
  <c r="M61" i="13"/>
  <c r="L61" i="13"/>
  <c r="M60" i="13"/>
  <c r="L60" i="13"/>
  <c r="M59" i="13"/>
  <c r="L59" i="13"/>
  <c r="N58" i="13"/>
  <c r="M58" i="13"/>
  <c r="L58" i="13"/>
  <c r="N57" i="13"/>
  <c r="M57" i="13"/>
  <c r="L57" i="13"/>
  <c r="N56" i="13"/>
  <c r="M56" i="13"/>
  <c r="L56" i="13"/>
  <c r="M55" i="13"/>
  <c r="L55" i="13"/>
  <c r="N54" i="13"/>
  <c r="M54" i="13"/>
  <c r="L54" i="13"/>
  <c r="M53" i="13"/>
  <c r="L53" i="13"/>
  <c r="N52" i="13"/>
  <c r="M52" i="13"/>
  <c r="L52" i="13"/>
  <c r="N51" i="13"/>
  <c r="M51" i="13"/>
  <c r="L51" i="13"/>
  <c r="M50" i="13"/>
  <c r="L50" i="13"/>
  <c r="N49" i="13"/>
  <c r="M49" i="13"/>
  <c r="L49" i="13"/>
  <c r="O48" i="13"/>
  <c r="N48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N37" i="13"/>
  <c r="M37" i="13"/>
  <c r="L37" i="13"/>
  <c r="M36" i="13"/>
  <c r="L36" i="13"/>
  <c r="M35" i="13"/>
  <c r="L35" i="13"/>
  <c r="N34" i="13"/>
  <c r="M34" i="13"/>
  <c r="L34" i="13"/>
  <c r="N33" i="13"/>
  <c r="M33" i="13"/>
  <c r="L33" i="13"/>
  <c r="M32" i="13"/>
  <c r="L32" i="13"/>
  <c r="N31" i="13"/>
  <c r="M31" i="13"/>
  <c r="L31" i="13"/>
  <c r="O30" i="13"/>
  <c r="N30" i="13"/>
  <c r="M30" i="13"/>
  <c r="L30" i="13"/>
  <c r="M29" i="13"/>
  <c r="L29" i="13"/>
  <c r="N28" i="13"/>
  <c r="M28" i="13"/>
  <c r="L28" i="13"/>
  <c r="M27" i="13"/>
  <c r="L27" i="13"/>
  <c r="N26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O17" i="13"/>
  <c r="N17" i="13"/>
  <c r="M17" i="13"/>
  <c r="L17" i="13"/>
  <c r="N16" i="13"/>
  <c r="M16" i="13"/>
  <c r="L16" i="13"/>
  <c r="N15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M9" i="13"/>
  <c r="L9" i="13"/>
  <c r="O8" i="13"/>
  <c r="N8" i="13"/>
  <c r="M8" i="13"/>
  <c r="L8" i="13"/>
  <c r="M7" i="13"/>
  <c r="L7" i="13"/>
  <c r="O6" i="13"/>
  <c r="N6" i="13"/>
  <c r="M6" i="13"/>
  <c r="L6" i="13"/>
  <c r="J124" i="13"/>
  <c r="I123" i="13"/>
  <c r="H123" i="13"/>
  <c r="J122" i="13"/>
  <c r="I122" i="13"/>
  <c r="H122" i="13"/>
  <c r="I121" i="13"/>
  <c r="H121" i="13"/>
  <c r="I120" i="13"/>
  <c r="H120" i="13"/>
  <c r="I119" i="13"/>
  <c r="H119" i="13"/>
  <c r="I118" i="13"/>
  <c r="H118" i="13"/>
  <c r="I117" i="13"/>
  <c r="H117" i="13"/>
  <c r="I116" i="13"/>
  <c r="H116" i="13"/>
  <c r="K115" i="13"/>
  <c r="J115" i="13"/>
  <c r="I115" i="13"/>
  <c r="H115" i="13"/>
  <c r="J114" i="13"/>
  <c r="I112" i="13"/>
  <c r="J111" i="13"/>
  <c r="I111" i="13"/>
  <c r="H111" i="13"/>
  <c r="J110" i="13"/>
  <c r="I110" i="13"/>
  <c r="H110" i="13"/>
  <c r="I109" i="13"/>
  <c r="H109" i="13"/>
  <c r="J108" i="13"/>
  <c r="I108" i="13"/>
  <c r="H108" i="13"/>
  <c r="I107" i="13"/>
  <c r="H107" i="13"/>
  <c r="I106" i="13"/>
  <c r="H106" i="13"/>
  <c r="J105" i="13"/>
  <c r="I105" i="13"/>
  <c r="H105" i="13"/>
  <c r="J104" i="13"/>
  <c r="I104" i="13"/>
  <c r="H104" i="13"/>
  <c r="J103" i="13"/>
  <c r="I103" i="13"/>
  <c r="H103" i="13"/>
  <c r="I102" i="13"/>
  <c r="H102" i="13"/>
  <c r="I101" i="13"/>
  <c r="H101" i="13"/>
  <c r="J100" i="13"/>
  <c r="I100" i="13"/>
  <c r="H100" i="13"/>
  <c r="I99" i="13"/>
  <c r="H99" i="13"/>
  <c r="I98" i="13"/>
  <c r="H98" i="13"/>
  <c r="J97" i="13"/>
  <c r="I97" i="13"/>
  <c r="H97" i="13"/>
  <c r="J96" i="13"/>
  <c r="I96" i="13"/>
  <c r="H96" i="13"/>
  <c r="I95" i="13"/>
  <c r="H95" i="13"/>
  <c r="J94" i="13"/>
  <c r="I94" i="13"/>
  <c r="H94" i="13"/>
  <c r="J93" i="13"/>
  <c r="I93" i="13"/>
  <c r="H93" i="13"/>
  <c r="I92" i="13"/>
  <c r="H92" i="13"/>
  <c r="J91" i="13"/>
  <c r="I91" i="13"/>
  <c r="H91" i="13"/>
  <c r="J90" i="13"/>
  <c r="I90" i="13"/>
  <c r="H90" i="13"/>
  <c r="I89" i="13"/>
  <c r="H89" i="13"/>
  <c r="I88" i="13"/>
  <c r="H88" i="13"/>
  <c r="I87" i="13"/>
  <c r="H87" i="13"/>
  <c r="J86" i="13"/>
  <c r="I86" i="13"/>
  <c r="H86" i="13"/>
  <c r="I85" i="13"/>
  <c r="H85" i="13"/>
  <c r="J84" i="13"/>
  <c r="I84" i="13"/>
  <c r="H84" i="13"/>
  <c r="K83" i="13"/>
  <c r="J83" i="13"/>
  <c r="I83" i="13"/>
  <c r="H83" i="13"/>
  <c r="I81" i="13"/>
  <c r="H81" i="13"/>
  <c r="I80" i="13"/>
  <c r="H80" i="13"/>
  <c r="I79" i="13"/>
  <c r="H79" i="13"/>
  <c r="I78" i="13"/>
  <c r="H78" i="13"/>
  <c r="I77" i="13"/>
  <c r="H77" i="13"/>
  <c r="J76" i="13"/>
  <c r="I76" i="13"/>
  <c r="H76" i="13"/>
  <c r="I75" i="13"/>
  <c r="H75" i="13"/>
  <c r="I74" i="13"/>
  <c r="H74" i="13"/>
  <c r="J73" i="13"/>
  <c r="I73" i="13"/>
  <c r="H73" i="13"/>
  <c r="I72" i="13"/>
  <c r="H72" i="13"/>
  <c r="I71" i="13"/>
  <c r="H71" i="13"/>
  <c r="I70" i="13"/>
  <c r="H70" i="13"/>
  <c r="J69" i="13"/>
  <c r="I69" i="13"/>
  <c r="H69" i="13"/>
  <c r="K68" i="13"/>
  <c r="J68" i="13"/>
  <c r="I68" i="13"/>
  <c r="H68" i="13"/>
  <c r="J67" i="13"/>
  <c r="I67" i="13"/>
  <c r="H67" i="13"/>
  <c r="J66" i="13"/>
  <c r="I66" i="13"/>
  <c r="H66" i="13"/>
  <c r="J65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J58" i="13"/>
  <c r="I58" i="13"/>
  <c r="H58" i="13"/>
  <c r="J57" i="13"/>
  <c r="I57" i="13"/>
  <c r="H57" i="13"/>
  <c r="J56" i="13"/>
  <c r="I56" i="13"/>
  <c r="H56" i="13"/>
  <c r="I55" i="13"/>
  <c r="H55" i="13"/>
  <c r="J54" i="13"/>
  <c r="I54" i="13"/>
  <c r="H54" i="13"/>
  <c r="I53" i="13"/>
  <c r="H53" i="13"/>
  <c r="J52" i="13"/>
  <c r="I52" i="13"/>
  <c r="H52" i="13"/>
  <c r="J51" i="13"/>
  <c r="I51" i="13"/>
  <c r="H51" i="13"/>
  <c r="I50" i="13"/>
  <c r="H50" i="13"/>
  <c r="J49" i="13"/>
  <c r="I49" i="13"/>
  <c r="H49" i="13"/>
  <c r="K48" i="13"/>
  <c r="J48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J37" i="13"/>
  <c r="I37" i="13"/>
  <c r="H37" i="13"/>
  <c r="I36" i="13"/>
  <c r="H36" i="13"/>
  <c r="I35" i="13"/>
  <c r="H35" i="13"/>
  <c r="J34" i="13"/>
  <c r="I34" i="13"/>
  <c r="H34" i="13"/>
  <c r="J33" i="13"/>
  <c r="I33" i="13"/>
  <c r="H33" i="13"/>
  <c r="I32" i="13"/>
  <c r="H32" i="13"/>
  <c r="J31" i="13"/>
  <c r="I31" i="13"/>
  <c r="H31" i="13"/>
  <c r="K30" i="13"/>
  <c r="J30" i="13"/>
  <c r="I30" i="13"/>
  <c r="H30" i="13"/>
  <c r="I29" i="13"/>
  <c r="H29" i="13"/>
  <c r="J28" i="13"/>
  <c r="I28" i="13"/>
  <c r="H28" i="13"/>
  <c r="I27" i="13"/>
  <c r="H27" i="13"/>
  <c r="J26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K17" i="13"/>
  <c r="J17" i="13"/>
  <c r="I17" i="13"/>
  <c r="H17" i="13"/>
  <c r="J16" i="13"/>
  <c r="I16" i="13"/>
  <c r="H16" i="13"/>
  <c r="J15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I9" i="13"/>
  <c r="H9" i="13"/>
  <c r="K8" i="13"/>
  <c r="J8" i="13"/>
  <c r="I8" i="13"/>
  <c r="H8" i="13"/>
  <c r="I7" i="13"/>
  <c r="H7" i="13"/>
  <c r="K6" i="13"/>
  <c r="J6" i="13"/>
  <c r="I6" i="13"/>
  <c r="H6" i="13"/>
  <c r="F124" i="13"/>
  <c r="E123" i="13"/>
  <c r="D123" i="13"/>
  <c r="F122" i="13"/>
  <c r="E122" i="13"/>
  <c r="D122" i="13"/>
  <c r="E121" i="13"/>
  <c r="D121" i="13"/>
  <c r="E120" i="13"/>
  <c r="D120" i="13"/>
  <c r="E119" i="13"/>
  <c r="D119" i="13"/>
  <c r="E118" i="13"/>
  <c r="D118" i="13"/>
  <c r="E117" i="13"/>
  <c r="D117" i="13"/>
  <c r="E116" i="13"/>
  <c r="D116" i="13"/>
  <c r="G115" i="13"/>
  <c r="F115" i="13"/>
  <c r="E115" i="13"/>
  <c r="D115" i="13"/>
  <c r="F114" i="13"/>
  <c r="E112" i="13"/>
  <c r="F111" i="13"/>
  <c r="E111" i="13"/>
  <c r="D111" i="13"/>
  <c r="F110" i="13"/>
  <c r="E110" i="13"/>
  <c r="D110" i="13"/>
  <c r="E109" i="13"/>
  <c r="D109" i="13"/>
  <c r="F108" i="13"/>
  <c r="E108" i="13"/>
  <c r="D108" i="13"/>
  <c r="E107" i="13"/>
  <c r="D107" i="13"/>
  <c r="E106" i="13"/>
  <c r="D106" i="13"/>
  <c r="F105" i="13"/>
  <c r="E105" i="13"/>
  <c r="D105" i="13"/>
  <c r="F104" i="13"/>
  <c r="E104" i="13"/>
  <c r="D104" i="13"/>
  <c r="F103" i="13"/>
  <c r="E103" i="13"/>
  <c r="D103" i="13"/>
  <c r="E102" i="13"/>
  <c r="D102" i="13"/>
  <c r="E101" i="13"/>
  <c r="D101" i="13"/>
  <c r="F100" i="13"/>
  <c r="E100" i="13"/>
  <c r="D100" i="13"/>
  <c r="E99" i="13"/>
  <c r="D99" i="13"/>
  <c r="E98" i="13"/>
  <c r="D98" i="13"/>
  <c r="F97" i="13"/>
  <c r="E97" i="13"/>
  <c r="D97" i="13"/>
  <c r="F96" i="13"/>
  <c r="E96" i="13"/>
  <c r="D96" i="13"/>
  <c r="E95" i="13"/>
  <c r="D95" i="13"/>
  <c r="F94" i="13"/>
  <c r="E94" i="13"/>
  <c r="D94" i="13"/>
  <c r="F93" i="13"/>
  <c r="E93" i="13"/>
  <c r="D93" i="13"/>
  <c r="E92" i="13"/>
  <c r="D92" i="13"/>
  <c r="F91" i="13"/>
  <c r="E91" i="13"/>
  <c r="D91" i="13"/>
  <c r="F90" i="13"/>
  <c r="E90" i="13"/>
  <c r="D90" i="13"/>
  <c r="E89" i="13"/>
  <c r="D89" i="13"/>
  <c r="E88" i="13"/>
  <c r="D88" i="13"/>
  <c r="E87" i="13"/>
  <c r="D87" i="13"/>
  <c r="F86" i="13"/>
  <c r="E86" i="13"/>
  <c r="D86" i="13"/>
  <c r="E85" i="13"/>
  <c r="D85" i="13"/>
  <c r="F84" i="13"/>
  <c r="E84" i="13"/>
  <c r="D84" i="13"/>
  <c r="G83" i="13"/>
  <c r="F83" i="13"/>
  <c r="E83" i="13"/>
  <c r="D83" i="13"/>
  <c r="E81" i="13"/>
  <c r="D81" i="13"/>
  <c r="E80" i="13"/>
  <c r="D80" i="13"/>
  <c r="E79" i="13"/>
  <c r="D79" i="13"/>
  <c r="E78" i="13"/>
  <c r="D78" i="13"/>
  <c r="E77" i="13"/>
  <c r="D77" i="13"/>
  <c r="F76" i="13"/>
  <c r="E76" i="13"/>
  <c r="D76" i="13"/>
  <c r="E75" i="13"/>
  <c r="D75" i="13"/>
  <c r="E74" i="13"/>
  <c r="D74" i="13"/>
  <c r="F73" i="13"/>
  <c r="E73" i="13"/>
  <c r="D73" i="13"/>
  <c r="E72" i="13"/>
  <c r="D72" i="13"/>
  <c r="E71" i="13"/>
  <c r="D71" i="13"/>
  <c r="E70" i="13"/>
  <c r="D70" i="13"/>
  <c r="F69" i="13"/>
  <c r="E69" i="13"/>
  <c r="D69" i="13"/>
  <c r="G68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F58" i="13"/>
  <c r="E58" i="13"/>
  <c r="D58" i="13"/>
  <c r="F57" i="13"/>
  <c r="E57" i="13"/>
  <c r="D57" i="13"/>
  <c r="F56" i="13"/>
  <c r="E56" i="13"/>
  <c r="D56" i="13"/>
  <c r="E55" i="13"/>
  <c r="D55" i="13"/>
  <c r="F54" i="13"/>
  <c r="E54" i="13"/>
  <c r="D54" i="13"/>
  <c r="E53" i="13"/>
  <c r="D53" i="13"/>
  <c r="F52" i="13"/>
  <c r="E52" i="13"/>
  <c r="D52" i="13"/>
  <c r="F51" i="13"/>
  <c r="E51" i="13"/>
  <c r="D51" i="13"/>
  <c r="E50" i="13"/>
  <c r="D50" i="13"/>
  <c r="F49" i="13"/>
  <c r="E49" i="13"/>
  <c r="D49" i="13"/>
  <c r="G48" i="13"/>
  <c r="F48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F37" i="13"/>
  <c r="E37" i="13"/>
  <c r="D37" i="13"/>
  <c r="E36" i="13"/>
  <c r="D36" i="13"/>
  <c r="E35" i="13"/>
  <c r="D35" i="13"/>
  <c r="F34" i="13"/>
  <c r="E34" i="13"/>
  <c r="D34" i="13"/>
  <c r="F33" i="13"/>
  <c r="E33" i="13"/>
  <c r="D33" i="13"/>
  <c r="E32" i="13"/>
  <c r="D32" i="13"/>
  <c r="F31" i="13"/>
  <c r="E31" i="13"/>
  <c r="D31" i="13"/>
  <c r="G30" i="13"/>
  <c r="F30" i="13"/>
  <c r="E30" i="13"/>
  <c r="D30" i="13"/>
  <c r="E29" i="13"/>
  <c r="D29" i="13"/>
  <c r="F28" i="13"/>
  <c r="E28" i="13"/>
  <c r="D28" i="13"/>
  <c r="E27" i="13"/>
  <c r="D27" i="13"/>
  <c r="F26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G17" i="13"/>
  <c r="F17" i="13"/>
  <c r="E17" i="13"/>
  <c r="D17" i="13"/>
  <c r="F16" i="13"/>
  <c r="E16" i="13"/>
  <c r="D16" i="13"/>
  <c r="F15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G8" i="13"/>
  <c r="F8" i="13"/>
  <c r="E8" i="13"/>
  <c r="D8" i="13"/>
  <c r="E7" i="13"/>
  <c r="D7" i="13"/>
  <c r="G6" i="13"/>
  <c r="F6" i="13"/>
  <c r="E6" i="13"/>
  <c r="D6" i="13"/>
  <c r="I7" i="11" l="1"/>
  <c r="O28" i="10"/>
  <c r="N28" i="10" s="1"/>
  <c r="M28" i="10"/>
  <c r="L28" i="10" s="1"/>
  <c r="K28" i="10"/>
  <c r="O52" i="10"/>
  <c r="N52" i="10" s="1"/>
  <c r="M52" i="10"/>
  <c r="L52" i="10" s="1"/>
  <c r="K52" i="10"/>
  <c r="O51" i="10"/>
  <c r="N51" i="10"/>
  <c r="M51" i="10"/>
  <c r="L51" i="10"/>
  <c r="K51" i="10"/>
  <c r="O56" i="10"/>
  <c r="N56" i="10" s="1"/>
  <c r="M56" i="10"/>
  <c r="L56" i="10" s="1"/>
  <c r="K56" i="10"/>
  <c r="O86" i="10"/>
  <c r="N86" i="10" s="1"/>
  <c r="M86" i="10"/>
  <c r="L86" i="10" s="1"/>
  <c r="K86" i="10"/>
  <c r="O100" i="10"/>
  <c r="N100" i="10" s="1"/>
  <c r="M100" i="10"/>
  <c r="L100" i="10" s="1"/>
  <c r="K100" i="10"/>
  <c r="O105" i="10"/>
  <c r="N105" i="10" s="1"/>
  <c r="M105" i="10"/>
  <c r="L105" i="10" s="1"/>
  <c r="K105" i="10"/>
  <c r="O103" i="10"/>
  <c r="N103" i="10" s="1"/>
  <c r="M103" i="10"/>
  <c r="L103" i="10" s="1"/>
  <c r="K103" i="10"/>
  <c r="I105" i="10"/>
  <c r="I103" i="10"/>
  <c r="I100" i="10"/>
  <c r="I86" i="10"/>
  <c r="I56" i="10"/>
  <c r="I52" i="10"/>
  <c r="I51" i="10"/>
  <c r="I28" i="10"/>
  <c r="A6" i="13" l="1"/>
  <c r="O117" i="12" l="1"/>
  <c r="M117" i="12"/>
  <c r="K117" i="12"/>
  <c r="O6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6" i="12"/>
  <c r="M116" i="12"/>
  <c r="K116" i="12"/>
  <c r="I116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7" i="12"/>
  <c r="M107" i="12"/>
  <c r="K107" i="12"/>
  <c r="I107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100" i="12"/>
  <c r="M100" i="12"/>
  <c r="K100" i="12"/>
  <c r="I100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91" i="12"/>
  <c r="M91" i="12"/>
  <c r="K91" i="12"/>
  <c r="I91" i="12"/>
  <c r="O90" i="12"/>
  <c r="M90" i="12"/>
  <c r="K90" i="12"/>
  <c r="I90" i="12"/>
  <c r="O89" i="12"/>
  <c r="M89" i="12"/>
  <c r="K89" i="12"/>
  <c r="I89" i="12"/>
  <c r="O88" i="12"/>
  <c r="M88" i="12"/>
  <c r="K88" i="12"/>
  <c r="I88" i="12"/>
  <c r="O87" i="12"/>
  <c r="M87" i="12"/>
  <c r="K87" i="12"/>
  <c r="I87" i="12"/>
  <c r="O86" i="12"/>
  <c r="M86" i="12"/>
  <c r="K86" i="12"/>
  <c r="I86" i="12"/>
  <c r="O85" i="12"/>
  <c r="M85" i="12"/>
  <c r="K85" i="12"/>
  <c r="I85" i="12"/>
  <c r="O84" i="12"/>
  <c r="M84" i="12"/>
  <c r="K84" i="12"/>
  <c r="I84" i="12"/>
  <c r="I83" i="12" s="1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I68" i="12" s="1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60" i="12"/>
  <c r="M60" i="12"/>
  <c r="K60" i="12"/>
  <c r="I60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I51" i="12"/>
  <c r="O50" i="12"/>
  <c r="M50" i="12"/>
  <c r="K50" i="12"/>
  <c r="I50" i="12"/>
  <c r="O49" i="12"/>
  <c r="M49" i="12"/>
  <c r="K49" i="12"/>
  <c r="I49" i="12"/>
  <c r="I48" i="12" s="1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D30" i="12"/>
  <c r="K30" i="12" s="1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D8" i="12"/>
  <c r="K8" i="12" s="1"/>
  <c r="O7" i="12"/>
  <c r="M7" i="12"/>
  <c r="K7" i="12"/>
  <c r="I7" i="12"/>
  <c r="O42" i="11"/>
  <c r="M42" i="11"/>
  <c r="K42" i="11"/>
  <c r="O120" i="11"/>
  <c r="M120" i="11"/>
  <c r="K120" i="11"/>
  <c r="O119" i="11"/>
  <c r="M119" i="11"/>
  <c r="K119" i="11"/>
  <c r="O117" i="11"/>
  <c r="M117" i="11"/>
  <c r="K117" i="11"/>
  <c r="O116" i="11"/>
  <c r="M116" i="11"/>
  <c r="K116" i="11"/>
  <c r="O108" i="11"/>
  <c r="M108" i="11"/>
  <c r="K108" i="11"/>
  <c r="O107" i="11"/>
  <c r="M107" i="11"/>
  <c r="L107" i="11"/>
  <c r="K107" i="11"/>
  <c r="O106" i="11"/>
  <c r="M106" i="11"/>
  <c r="K106" i="11"/>
  <c r="O104" i="11"/>
  <c r="M104" i="11"/>
  <c r="L104" i="11" s="1"/>
  <c r="K104" i="11"/>
  <c r="O102" i="11"/>
  <c r="M102" i="11"/>
  <c r="K102" i="11"/>
  <c r="O101" i="11"/>
  <c r="N101" i="11"/>
  <c r="M101" i="11"/>
  <c r="L101" i="11" s="1"/>
  <c r="K101" i="11"/>
  <c r="O100" i="11"/>
  <c r="M100" i="11"/>
  <c r="K100" i="11"/>
  <c r="O99" i="11"/>
  <c r="N99" i="11" s="1"/>
  <c r="M99" i="11"/>
  <c r="L99" i="11"/>
  <c r="K99" i="11"/>
  <c r="O96" i="11"/>
  <c r="M96" i="11"/>
  <c r="K96" i="11"/>
  <c r="O90" i="11"/>
  <c r="M90" i="11"/>
  <c r="L90" i="11" s="1"/>
  <c r="K90" i="11"/>
  <c r="O89" i="11"/>
  <c r="M89" i="11"/>
  <c r="K89" i="11"/>
  <c r="O88" i="11"/>
  <c r="M88" i="11"/>
  <c r="K88" i="11"/>
  <c r="O87" i="11"/>
  <c r="M87" i="11"/>
  <c r="K87" i="11"/>
  <c r="O86" i="11"/>
  <c r="M86" i="11"/>
  <c r="L86" i="11" s="1"/>
  <c r="K86" i="11"/>
  <c r="O85" i="11"/>
  <c r="M85" i="11"/>
  <c r="K85" i="11"/>
  <c r="O81" i="11"/>
  <c r="M81" i="11"/>
  <c r="K81" i="11"/>
  <c r="O80" i="11"/>
  <c r="M80" i="11"/>
  <c r="K80" i="11"/>
  <c r="O79" i="11"/>
  <c r="M79" i="11"/>
  <c r="K79" i="11"/>
  <c r="O75" i="11"/>
  <c r="M75" i="11"/>
  <c r="K75" i="11"/>
  <c r="O74" i="11"/>
  <c r="M74" i="11"/>
  <c r="K74" i="1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K56" i="11"/>
  <c r="O55" i="11"/>
  <c r="M55" i="11"/>
  <c r="L55" i="11"/>
  <c r="K55" i="11"/>
  <c r="O52" i="11"/>
  <c r="M52" i="11"/>
  <c r="K52" i="11"/>
  <c r="O51" i="11"/>
  <c r="M51" i="11"/>
  <c r="L51" i="11" s="1"/>
  <c r="K51" i="11"/>
  <c r="N51" i="11" s="1"/>
  <c r="O50" i="11"/>
  <c r="M50" i="11"/>
  <c r="K50" i="11"/>
  <c r="O47" i="11"/>
  <c r="M47" i="11"/>
  <c r="K47" i="11"/>
  <c r="O46" i="11"/>
  <c r="M46" i="11"/>
  <c r="K46" i="11"/>
  <c r="O45" i="11"/>
  <c r="M45" i="11"/>
  <c r="K45" i="11"/>
  <c r="O43" i="11"/>
  <c r="M43" i="11"/>
  <c r="K43" i="11"/>
  <c r="O41" i="11"/>
  <c r="M41" i="11"/>
  <c r="L41" i="11" s="1"/>
  <c r="K41" i="11"/>
  <c r="O40" i="11"/>
  <c r="M40" i="11"/>
  <c r="K40" i="11"/>
  <c r="O39" i="11"/>
  <c r="M39" i="11"/>
  <c r="K39" i="11"/>
  <c r="O38" i="11"/>
  <c r="M38" i="11"/>
  <c r="K38" i="11"/>
  <c r="O36" i="11"/>
  <c r="M36" i="11"/>
  <c r="L36" i="11" s="1"/>
  <c r="K36" i="11"/>
  <c r="O32" i="11"/>
  <c r="M32" i="11"/>
  <c r="K32" i="11"/>
  <c r="O29" i="11"/>
  <c r="M29" i="11"/>
  <c r="K29" i="11"/>
  <c r="O28" i="11"/>
  <c r="M28" i="11"/>
  <c r="K28" i="11"/>
  <c r="L28" i="11" s="1"/>
  <c r="O27" i="11"/>
  <c r="M27" i="11"/>
  <c r="K27" i="11"/>
  <c r="O24" i="11"/>
  <c r="M24" i="11"/>
  <c r="K24" i="11"/>
  <c r="O20" i="11"/>
  <c r="M20" i="11"/>
  <c r="K20" i="11"/>
  <c r="O19" i="11"/>
  <c r="M19" i="11"/>
  <c r="L19" i="11" s="1"/>
  <c r="K19" i="11"/>
  <c r="O18" i="11"/>
  <c r="M18" i="11"/>
  <c r="K18" i="11"/>
  <c r="O14" i="11"/>
  <c r="M14" i="11"/>
  <c r="L14" i="11" s="1"/>
  <c r="K14" i="11"/>
  <c r="O10" i="11"/>
  <c r="M10" i="11"/>
  <c r="K10" i="11"/>
  <c r="O9" i="11"/>
  <c r="N9" i="11"/>
  <c r="M9" i="11"/>
  <c r="L9" i="11"/>
  <c r="K9" i="11"/>
  <c r="O7" i="11"/>
  <c r="M7" i="11"/>
  <c r="K7" i="11"/>
  <c r="I89" i="11"/>
  <c r="O6" i="11"/>
  <c r="I80" i="11"/>
  <c r="I46" i="11"/>
  <c r="I40" i="11"/>
  <c r="I10" i="11"/>
  <c r="I9" i="11"/>
  <c r="I14" i="11"/>
  <c r="I20" i="11"/>
  <c r="I19" i="11"/>
  <c r="I18" i="11"/>
  <c r="I24" i="11"/>
  <c r="I29" i="11"/>
  <c r="I28" i="11"/>
  <c r="I27" i="11"/>
  <c r="I41" i="11"/>
  <c r="I39" i="11"/>
  <c r="I38" i="11"/>
  <c r="I32" i="11"/>
  <c r="I36" i="11"/>
  <c r="I43" i="11"/>
  <c r="I47" i="11"/>
  <c r="I45" i="11"/>
  <c r="I52" i="11"/>
  <c r="I51" i="11"/>
  <c r="I50" i="11"/>
  <c r="I56" i="11"/>
  <c r="I55" i="11"/>
  <c r="I61" i="11"/>
  <c r="I60" i="11"/>
  <c r="I59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99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D30" i="11"/>
  <c r="K30" i="11" s="1"/>
  <c r="O26" i="11"/>
  <c r="M26" i="11"/>
  <c r="K26" i="11"/>
  <c r="I26" i="11"/>
  <c r="O25" i="11"/>
  <c r="M25" i="11"/>
  <c r="K25" i="11"/>
  <c r="I25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6" i="11"/>
  <c r="M16" i="11"/>
  <c r="L16" i="11" s="1"/>
  <c r="K16" i="11"/>
  <c r="I16" i="11"/>
  <c r="O15" i="11"/>
  <c r="M15" i="11"/>
  <c r="L15" i="11" s="1"/>
  <c r="K15" i="11"/>
  <c r="I15" i="11"/>
  <c r="O13" i="11"/>
  <c r="M13" i="11"/>
  <c r="L13" i="11" s="1"/>
  <c r="K13" i="11"/>
  <c r="I13" i="11"/>
  <c r="O12" i="11"/>
  <c r="M12" i="11"/>
  <c r="L12" i="11" s="1"/>
  <c r="K12" i="11"/>
  <c r="I12" i="11"/>
  <c r="O11" i="11"/>
  <c r="M11" i="11"/>
  <c r="L11" i="11" s="1"/>
  <c r="K11" i="11"/>
  <c r="I11" i="11"/>
  <c r="D8" i="11"/>
  <c r="K8" i="11" s="1"/>
  <c r="O115" i="12" l="1"/>
  <c r="O83" i="12"/>
  <c r="L84" i="12"/>
  <c r="L85" i="12"/>
  <c r="L86" i="12"/>
  <c r="L87" i="12"/>
  <c r="L88" i="12"/>
  <c r="O68" i="12"/>
  <c r="O48" i="12"/>
  <c r="O30" i="12"/>
  <c r="O17" i="12"/>
  <c r="O8" i="12"/>
  <c r="O115" i="11"/>
  <c r="L117" i="11"/>
  <c r="N107" i="11"/>
  <c r="O83" i="11"/>
  <c r="L88" i="11"/>
  <c r="O68" i="11"/>
  <c r="O48" i="11"/>
  <c r="O30" i="11"/>
  <c r="L39" i="11"/>
  <c r="O17" i="11"/>
  <c r="L24" i="11"/>
  <c r="O8" i="11"/>
  <c r="L117" i="12"/>
  <c r="L89" i="12"/>
  <c r="N84" i="12"/>
  <c r="N85" i="12"/>
  <c r="N86" i="12"/>
  <c r="N87" i="12"/>
  <c r="N88" i="12"/>
  <c r="N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117" i="12"/>
  <c r="L56" i="11"/>
  <c r="L60" i="11"/>
  <c r="L63" i="11"/>
  <c r="L80" i="11"/>
  <c r="N80" i="11"/>
  <c r="L45" i="11"/>
  <c r="L47" i="11"/>
  <c r="L72" i="11"/>
  <c r="L75" i="11"/>
  <c r="L116" i="11"/>
  <c r="L119" i="11"/>
  <c r="N116" i="11"/>
  <c r="N119" i="11"/>
  <c r="L85" i="11"/>
  <c r="L87" i="11"/>
  <c r="L89" i="11"/>
  <c r="N85" i="11"/>
  <c r="N87" i="11"/>
  <c r="N89" i="11"/>
  <c r="L71" i="11"/>
  <c r="L74" i="11"/>
  <c r="N71" i="11"/>
  <c r="N74" i="11"/>
  <c r="L50" i="11"/>
  <c r="L59" i="11"/>
  <c r="L61" i="11"/>
  <c r="N59" i="11"/>
  <c r="N61" i="11"/>
  <c r="N38" i="11"/>
  <c r="N40" i="11"/>
  <c r="N46" i="11"/>
  <c r="L42" i="11"/>
  <c r="L38" i="11"/>
  <c r="L40" i="11"/>
  <c r="L46" i="11"/>
  <c r="N42" i="11"/>
  <c r="L18" i="11"/>
  <c r="N19" i="11"/>
  <c r="L20" i="11"/>
  <c r="N24" i="11"/>
  <c r="N28" i="11"/>
  <c r="L32" i="11"/>
  <c r="N36" i="11"/>
  <c r="N39" i="11"/>
  <c r="N41" i="11"/>
  <c r="L43" i="11"/>
  <c r="N45" i="11"/>
  <c r="N47" i="11"/>
  <c r="N50" i="11"/>
  <c r="L52" i="11"/>
  <c r="N55" i="11"/>
  <c r="N56" i="11"/>
  <c r="N60" i="11"/>
  <c r="N63" i="11"/>
  <c r="N72" i="11"/>
  <c r="N75" i="11"/>
  <c r="L79" i="11"/>
  <c r="L81" i="11"/>
  <c r="N86" i="11"/>
  <c r="N88" i="11"/>
  <c r="N90" i="11"/>
  <c r="L96" i="11"/>
  <c r="L100" i="11"/>
  <c r="L102" i="11"/>
  <c r="N104" i="11"/>
  <c r="L106" i="11"/>
  <c r="L108" i="11"/>
  <c r="N117" i="11"/>
  <c r="N120" i="11"/>
  <c r="N32" i="11"/>
  <c r="N43" i="11"/>
  <c r="N52" i="11"/>
  <c r="N79" i="11"/>
  <c r="N81" i="11"/>
  <c r="N96" i="11"/>
  <c r="N100" i="11"/>
  <c r="N102" i="11"/>
  <c r="N106" i="11"/>
  <c r="N108" i="11"/>
  <c r="L120" i="11"/>
  <c r="N27" i="11"/>
  <c r="N29" i="11"/>
  <c r="N18" i="11"/>
  <c r="N20" i="11"/>
  <c r="L27" i="11"/>
  <c r="L29" i="11"/>
  <c r="D6" i="11"/>
  <c r="L10" i="11"/>
  <c r="N14" i="11"/>
  <c r="N10" i="11"/>
  <c r="L7" i="11"/>
  <c r="N7" i="11"/>
  <c r="M68" i="12"/>
  <c r="I115" i="12"/>
  <c r="M115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N7" i="12"/>
  <c r="M8" i="12"/>
  <c r="L83" i="12"/>
  <c r="D6" i="12"/>
  <c r="K6" i="12" s="1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L8" i="11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58" i="11"/>
  <c r="L62" i="11"/>
  <c r="L6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K6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48" i="12" l="1"/>
  <c r="N17" i="12"/>
  <c r="L17" i="12"/>
  <c r="N48" i="12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49" i="10"/>
  <c r="M49" i="10"/>
  <c r="O49" i="10"/>
  <c r="N49" i="10" s="1"/>
  <c r="K54" i="10"/>
  <c r="M54" i="10"/>
  <c r="O54" i="10"/>
  <c r="N54" i="10" s="1"/>
  <c r="K57" i="10"/>
  <c r="M57" i="10"/>
  <c r="O57" i="10"/>
  <c r="N57" i="10" s="1"/>
  <c r="K58" i="10"/>
  <c r="M58" i="10"/>
  <c r="O58" i="10"/>
  <c r="N58" i="10" s="1"/>
  <c r="K65" i="10"/>
  <c r="M65" i="10"/>
  <c r="O65" i="10"/>
  <c r="N65" i="10" s="1"/>
  <c r="K66" i="10"/>
  <c r="M66" i="10"/>
  <c r="O66" i="10"/>
  <c r="N66" i="10" s="1"/>
  <c r="K67" i="10"/>
  <c r="M67" i="10"/>
  <c r="O67" i="10"/>
  <c r="N67" i="10" s="1"/>
  <c r="O124" i="10"/>
  <c r="M124" i="10"/>
  <c r="K124" i="10"/>
  <c r="I124" i="10"/>
  <c r="O122" i="10"/>
  <c r="M122" i="10"/>
  <c r="L122" i="10" s="1"/>
  <c r="K122" i="10"/>
  <c r="I122" i="10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8" i="10"/>
  <c r="M108" i="10"/>
  <c r="K108" i="10"/>
  <c r="I108" i="10"/>
  <c r="O104" i="10"/>
  <c r="M104" i="10"/>
  <c r="K104" i="10"/>
  <c r="I104" i="10"/>
  <c r="O97" i="10"/>
  <c r="M97" i="10"/>
  <c r="K97" i="10"/>
  <c r="I97" i="10"/>
  <c r="O96" i="10"/>
  <c r="M96" i="10"/>
  <c r="K96" i="10"/>
  <c r="I96" i="10"/>
  <c r="O94" i="10"/>
  <c r="N94" i="10" s="1"/>
  <c r="M94" i="10"/>
  <c r="K94" i="10"/>
  <c r="I94" i="10"/>
  <c r="O93" i="10"/>
  <c r="M93" i="10"/>
  <c r="K93" i="10"/>
  <c r="I93" i="10"/>
  <c r="O91" i="10"/>
  <c r="M91" i="10"/>
  <c r="K91" i="10"/>
  <c r="I91" i="10"/>
  <c r="O90" i="10"/>
  <c r="M90" i="10"/>
  <c r="K90" i="10"/>
  <c r="I90" i="10"/>
  <c r="O84" i="10"/>
  <c r="M84" i="10"/>
  <c r="K84" i="10"/>
  <c r="I84" i="10"/>
  <c r="D83" i="10"/>
  <c r="K83" i="10" s="1"/>
  <c r="O76" i="10"/>
  <c r="M76" i="10"/>
  <c r="K76" i="10"/>
  <c r="I76" i="10"/>
  <c r="O73" i="10"/>
  <c r="M73" i="10"/>
  <c r="K73" i="10"/>
  <c r="I73" i="10"/>
  <c r="O69" i="10"/>
  <c r="M69" i="10"/>
  <c r="K69" i="10"/>
  <c r="I69" i="10"/>
  <c r="D68" i="10"/>
  <c r="K68" i="10" s="1"/>
  <c r="I67" i="10"/>
  <c r="I66" i="10"/>
  <c r="I65" i="10"/>
  <c r="I58" i="10"/>
  <c r="I57" i="10"/>
  <c r="I54" i="10"/>
  <c r="I49" i="10"/>
  <c r="D48" i="10"/>
  <c r="K48" i="10" s="1"/>
  <c r="O37" i="10"/>
  <c r="M37" i="10"/>
  <c r="K37" i="10"/>
  <c r="I37" i="10"/>
  <c r="O34" i="10"/>
  <c r="M34" i="10"/>
  <c r="K34" i="10"/>
  <c r="I34" i="10"/>
  <c r="O33" i="10"/>
  <c r="M33" i="10"/>
  <c r="K33" i="10"/>
  <c r="I33" i="10"/>
  <c r="O31" i="10"/>
  <c r="M31" i="10"/>
  <c r="K31" i="10"/>
  <c r="I31" i="10"/>
  <c r="I30" i="10" s="1"/>
  <c r="D30" i="10"/>
  <c r="K30" i="10" s="1"/>
  <c r="O26" i="10"/>
  <c r="M26" i="10"/>
  <c r="K26" i="10"/>
  <c r="I26" i="10"/>
  <c r="D17" i="10"/>
  <c r="K17" i="10" s="1"/>
  <c r="O16" i="10"/>
  <c r="M16" i="10"/>
  <c r="K16" i="10"/>
  <c r="I16" i="10"/>
  <c r="O15" i="10"/>
  <c r="M15" i="10"/>
  <c r="K15" i="10"/>
  <c r="I15" i="10"/>
  <c r="I8" i="10"/>
  <c r="D8" i="10"/>
  <c r="K8" i="10" s="1"/>
  <c r="O6" i="10"/>
  <c r="M6" i="10"/>
  <c r="I125" i="10" l="1"/>
  <c r="I115" i="10"/>
  <c r="O115" i="10"/>
  <c r="N96" i="10"/>
  <c r="N97" i="10"/>
  <c r="L96" i="10"/>
  <c r="L97" i="10"/>
  <c r="N93" i="10"/>
  <c r="L93" i="10"/>
  <c r="N90" i="10"/>
  <c r="N91" i="10"/>
  <c r="L90" i="10"/>
  <c r="L91" i="10"/>
  <c r="N84" i="10"/>
  <c r="O83" i="10"/>
  <c r="I68" i="10"/>
  <c r="O68" i="10"/>
  <c r="O48" i="10"/>
  <c r="O30" i="10"/>
  <c r="O17" i="10"/>
  <c r="O8" i="10"/>
  <c r="L6" i="11"/>
  <c r="N104" i="10"/>
  <c r="L84" i="10"/>
  <c r="L94" i="10"/>
  <c r="L104" i="10"/>
  <c r="L108" i="10"/>
  <c r="L6" i="12"/>
  <c r="N6" i="12"/>
  <c r="N6" i="11"/>
  <c r="N122" i="10"/>
  <c r="I83" i="10"/>
  <c r="L67" i="10"/>
  <c r="L65" i="10"/>
  <c r="I48" i="10"/>
  <c r="L57" i="10"/>
  <c r="L26" i="10"/>
  <c r="N108" i="10"/>
  <c r="N26" i="10"/>
  <c r="L15" i="10"/>
  <c r="M8" i="10"/>
  <c r="I17" i="10"/>
  <c r="L31" i="10"/>
  <c r="L33" i="10"/>
  <c r="L34" i="10"/>
  <c r="L37" i="10"/>
  <c r="M48" i="10"/>
  <c r="L69" i="10"/>
  <c r="L73" i="10"/>
  <c r="L76" i="10"/>
  <c r="L49" i="10"/>
  <c r="M115" i="10"/>
  <c r="N124" i="10"/>
  <c r="L124" i="10"/>
  <c r="L115" i="10" s="1"/>
  <c r="N110" i="10"/>
  <c r="N111" i="10"/>
  <c r="N114" i="10"/>
  <c r="M83" i="10"/>
  <c r="L110" i="10"/>
  <c r="L111" i="10"/>
  <c r="L114" i="10"/>
  <c r="M68" i="10"/>
  <c r="N69" i="10"/>
  <c r="N73" i="10"/>
  <c r="N76" i="10"/>
  <c r="L66" i="10"/>
  <c r="L58" i="10"/>
  <c r="L54" i="10"/>
  <c r="D6" i="10"/>
  <c r="K6" i="10" s="1"/>
  <c r="M30" i="10"/>
  <c r="N31" i="10"/>
  <c r="N33" i="10"/>
  <c r="N34" i="10"/>
  <c r="N37" i="10"/>
  <c r="N48" i="10"/>
  <c r="M17" i="10"/>
  <c r="L16" i="10"/>
  <c r="N15" i="10"/>
  <c r="N16" i="10"/>
  <c r="O6" i="9"/>
  <c r="M6" i="9"/>
  <c r="L8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O8" i="9"/>
  <c r="M115" i="9" l="1"/>
  <c r="M8" i="9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<sst xmlns="http://schemas.openxmlformats.org/spreadsheetml/2006/main" count="1081" uniqueCount="140">
  <si>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</si>
  <si>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</si>
  <si>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</si>
  <si>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</si>
  <si>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</si>
  <si>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</si>
  <si>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</si>
  <si>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</si>
  <si>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</si>
  <si>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</si>
  <si>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</si>
  <si>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</si>
  <si>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</si>
  <si>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</si>
  <si>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</si>
  <si>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</si>
  <si>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</si>
  <si>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</si>
  <si>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</si>
  <si>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</si>
  <si>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</si>
  <si>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</si>
  <si>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</si>
  <si>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</si>
  <si>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</si>
  <si>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</si>
  <si>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</si>
  <si>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</si>
  <si>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</si>
  <si>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</si>
  <si>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</si>
  <si>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</si>
  <si>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</si>
  <si>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</si>
  <si>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</si>
  <si>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</si>
  <si>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</si>
  <si>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</si>
  <si>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</si>
  <si>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</si>
  <si>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</si>
  <si>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</si>
  <si>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</si>
  <si>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</si>
  <si>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</si>
  <si>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</si>
  <si>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</si>
  <si>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</si>
  <si>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</si>
  <si>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</si>
  <si>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</si>
  <si>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</si>
  <si>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</si>
  <si>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</si>
  <si>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</si>
  <si>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</si>
  <si>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</si>
  <si>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</si>
  <si>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</si>
  <si>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</si>
  <si>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</si>
  <si>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</si>
  <si>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</si>
  <si>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</si>
  <si>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</si>
  <si>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</si>
  <si>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</si>
  <si>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</si>
  <si>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</si>
  <si>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</si>
  <si>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</si>
  <si>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</si>
  <si>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</si>
  <si>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</si>
  <si>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</si>
  <si>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</si>
  <si>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</si>
  <si>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</si>
  <si>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</si>
  <si>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</si>
  <si>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</si>
  <si>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</si>
  <si>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</si>
  <si>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</si>
  <si>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</si>
  <si>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</si>
  <si>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</si>
  <si>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</si>
  <si>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</si>
  <si>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</si>
  <si>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</si>
  <si>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</si>
  <si>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</si>
  <si>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</si>
  <si>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</si>
  <si>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</si>
  <si>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</si>
  <si>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</si>
  <si>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</si>
  <si>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</si>
  <si>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</si>
  <si>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</si>
  <si>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</si>
  <si>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</si>
  <si>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</si>
  <si>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</si>
  <si>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</si>
  <si>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</si>
  <si>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</si>
  <si>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</si>
  <si>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</si>
  <si>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</si>
  <si>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</si>
  <si>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</si>
  <si>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</si>
  <si>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</si>
  <si>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</si>
  <si>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</si>
  <si>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</si>
  <si>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</si>
  <si>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</si>
  <si>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</si>
  <si>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</si>
  <si>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</si>
  <si>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</si>
  <si>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</si>
  <si>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</si>
  <si>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</si>
  <si>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</si>
  <si>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</si>
  <si>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</si>
  <si>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</si>
  <si>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</si>
  <si>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</si>
  <si>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</si>
  <si>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</si>
  <si>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</si>
  <si>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</si>
  <si>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</si>
  <si>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ОБЩЕСТВОЗНАНИЕ,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</si>
</sst>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0.000"/>
    <numFmt numFmtId="166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33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0" fontId="1" fillId="2" borderId="29" xfId="2" applyFont="1" applyFill="1" applyBorder="1" applyAlignment="1">
      <alignment horizontal="right" vertical="center" wrapText="1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61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3" fontId="0" fillId="2" borderId="25" xfId="0" applyNumberFormat="1" applyFill="1" applyBorder="1"/>
    <xf numFmtId="3" fontId="0" fillId="2" borderId="11" xfId="0" applyNumberFormat="1" applyFill="1" applyBorder="1"/>
    <xf numFmtId="2" fontId="0" fillId="2" borderId="11" xfId="0" applyNumberFormat="1" applyFill="1" applyBorder="1"/>
    <xf numFmtId="2" fontId="0" fillId="2" borderId="26" xfId="0" applyNumberFormat="1" applyFill="1" applyBorder="1"/>
    <xf numFmtId="3" fontId="0" fillId="2" borderId="20" xfId="0" applyNumberFormat="1" applyFill="1" applyBorder="1"/>
    <xf numFmtId="2" fontId="0" fillId="2" borderId="7" xfId="0" applyNumberFormat="1" applyFill="1" applyBorder="1"/>
    <xf numFmtId="2" fontId="0" fillId="2" borderId="21" xfId="0" applyNumberFormat="1" applyFill="1" applyBorder="1"/>
    <xf numFmtId="3" fontId="0" fillId="2" borderId="15" xfId="0" applyNumberFormat="1" applyFill="1" applyBorder="1"/>
    <xf numFmtId="3" fontId="0" fillId="2" borderId="10" xfId="0" applyNumberFormat="1" applyFill="1" applyBorder="1"/>
    <xf numFmtId="2" fontId="0" fillId="2" borderId="10" xfId="0" applyNumberFormat="1" applyFill="1" applyBorder="1"/>
    <xf numFmtId="2" fontId="0" fillId="2" borderId="22" xfId="0" applyNumberFormat="1" applyFill="1" applyBorder="1"/>
    <xf numFmtId="2" fontId="5" fillId="2" borderId="3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vertical="top" wrapText="1"/>
    </xf>
    <xf numFmtId="0" fontId="7" fillId="9" borderId="0" xfId="0" applyFont="1" applyFill="1"/>
    <xf numFmtId="0" fontId="1" fillId="2" borderId="9" xfId="2" applyFont="1" applyFill="1" applyBorder="1" applyAlignment="1">
      <alignment horizontal="right" vertical="center" wrapText="1"/>
    </xf>
    <xf numFmtId="0" fontId="4" fillId="3" borderId="67" xfId="1" applyFont="1" applyFill="1" applyBorder="1" applyAlignment="1">
      <alignment horizontal="right" wrapText="1"/>
    </xf>
    <xf numFmtId="0" fontId="1" fillId="2" borderId="33" xfId="2" applyFont="1" applyFill="1" applyBorder="1" applyAlignment="1">
      <alignment horizontal="right" vertical="center" wrapText="1"/>
    </xf>
    <xf numFmtId="0" fontId="4" fillId="3" borderId="69" xfId="1" applyFont="1" applyFill="1" applyBorder="1" applyAlignment="1">
      <alignment horizontal="right" wrapText="1"/>
    </xf>
    <xf numFmtId="0" fontId="4" fillId="3" borderId="68" xfId="1" applyFont="1" applyFill="1" applyBorder="1" applyAlignment="1">
      <alignment horizontal="right" wrapText="1"/>
    </xf>
    <xf numFmtId="0" fontId="1" fillId="2" borderId="67" xfId="29" applyFont="1" applyFill="1" applyBorder="1" applyAlignment="1">
      <alignment horizontal="right" wrapText="1"/>
    </xf>
    <xf numFmtId="0" fontId="10" fillId="0" borderId="68" xfId="8" applyBorder="1"/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3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0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3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67" xfId="29" applyFont="1" applyFill="1" applyBorder="1" applyAlignment="1">
      <alignment horizontal="right" vertical="center" wrapText="1"/>
    </xf>
    <xf numFmtId="0" fontId="13" fillId="0" borderId="70" xfId="10" applyBorder="1"/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3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0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3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7" xfId="29" applyFont="1" applyFill="1" applyBorder="1" applyAlignment="1">
      <alignment horizontal="right" wrapText="1"/>
    </xf>
    <xf numFmtId="0" fontId="1" fillId="2" borderId="12" xfId="29" applyFont="1" applyFill="1" applyBorder="1" applyAlignment="1">
      <alignment horizontal="right" wrapText="1"/>
    </xf>
    <xf numFmtId="0" fontId="4" fillId="3" borderId="60" xfId="1" applyFont="1" applyFill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0" fillId="0" borderId="19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</cellXfs>
  <cellStyles count="33">
    <cellStyle name="Excel Built-in Normal" xfId="3"/>
    <cellStyle name="Excel Built-in Normal 1" xfId="4"/>
    <cellStyle name="Excel Built-in Normal 2" xfId="5"/>
    <cellStyle name="TableStyleLight1" xfId="6"/>
    <cellStyle name="Денежный 2" xfId="28"/>
    <cellStyle name="Обычный" xfId="0" builtinId="0"/>
    <cellStyle name="Обычный 2" xfId="1"/>
    <cellStyle name="Обычный 2 2" xfId="2"/>
    <cellStyle name="Обычный 2 2 2" xfId="24"/>
    <cellStyle name="Обычный 2 2 3" xfId="26"/>
    <cellStyle name="Обычный 2 2 4" xfId="19"/>
    <cellStyle name="Обычный 2 3" xfId="13"/>
    <cellStyle name="Обычный 2 3 2" xfId="27"/>
    <cellStyle name="Обычный 2 3 3" xfId="23"/>
    <cellStyle name="Обычный 2 4" xfId="17"/>
    <cellStyle name="Обычный 3" xfId="7"/>
    <cellStyle name="Обычный 3 2" xfId="8"/>
    <cellStyle name="Обычный 3 2 2" xfId="29"/>
    <cellStyle name="Обычный 3 3" xfId="9"/>
    <cellStyle name="Обычный 3 4" xfId="18"/>
    <cellStyle name="Обычный 4" xfId="10"/>
    <cellStyle name="Обычный 4 2" xfId="12"/>
    <cellStyle name="Обычный 4 2 2" xfId="31"/>
    <cellStyle name="Обычный 4 2 3" xfId="15"/>
    <cellStyle name="Обычный 4 3" xfId="30"/>
    <cellStyle name="Обычный 4 4" xfId="20"/>
    <cellStyle name="Обычный 4 5" xfId="14"/>
    <cellStyle name="Обычный 5" xfId="11"/>
    <cellStyle name="Обычный 5 2" xfId="32"/>
    <cellStyle name="Обычный 5 3" xfId="21"/>
    <cellStyle name="Обычный 5 4" xfId="16"/>
    <cellStyle name="Обычный 6" xfId="22"/>
    <cellStyle name="Обычный 7" xfId="25"/>
  </cellStyles>
  <dxfs count="190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CCECFF"/>
      <color rgb="FFFFCCCC"/>
      <color rgb="FFCCFF99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16"/>
      <c r="E1" s="17" t="s">
        <v>132</v>
      </c>
      <c r="F1" s="280"/>
      <c r="G1" s="280"/>
      <c r="I1" s="17"/>
      <c r="J1" s="17"/>
      <c r="L1" s="354"/>
      <c r="M1" s="17" t="s">
        <v>133</v>
      </c>
    </row>
    <row r="2" spans="1:23" ht="18" customHeight="1" x14ac:dyDescent="0.25">
      <c r="A2" s="4"/>
      <c r="B2" s="397" t="s">
        <v>139</v>
      </c>
      <c r="C2" s="397"/>
      <c r="D2" s="27"/>
      <c r="E2" s="17" t="s">
        <v>134</v>
      </c>
      <c r="F2" s="280"/>
      <c r="G2" s="280"/>
      <c r="I2" s="17"/>
      <c r="J2" s="17"/>
      <c r="L2" s="18"/>
      <c r="M2" s="17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03" t="s">
        <v>0</v>
      </c>
      <c r="B4" s="405" t="s">
        <v>136</v>
      </c>
      <c r="C4" s="405" t="s">
        <v>2</v>
      </c>
      <c r="D4" s="398" t="s">
        <v>125</v>
      </c>
      <c r="E4" s="399"/>
      <c r="F4" s="399"/>
      <c r="G4" s="399"/>
      <c r="H4" s="398" t="s">
        <v>126</v>
      </c>
      <c r="I4" s="399"/>
      <c r="J4" s="399"/>
      <c r="K4" s="400"/>
      <c r="L4" s="399" t="s">
        <v>127</v>
      </c>
      <c r="M4" s="399"/>
      <c r="N4" s="399"/>
      <c r="O4" s="399"/>
      <c r="P4" s="398" t="s">
        <v>128</v>
      </c>
      <c r="Q4" s="399"/>
      <c r="R4" s="399"/>
      <c r="S4" s="400"/>
      <c r="T4" s="399" t="s">
        <v>129</v>
      </c>
      <c r="U4" s="399"/>
      <c r="V4" s="399"/>
      <c r="W4" s="400"/>
    </row>
    <row r="5" spans="1:23" ht="15" customHeight="1" thickBot="1" x14ac:dyDescent="0.3">
      <c r="A5" s="404"/>
      <c r="B5" s="406"/>
      <c r="C5" s="406"/>
      <c r="D5" s="86">
        <v>2018</v>
      </c>
      <c r="E5" s="87">
        <v>2019</v>
      </c>
      <c r="F5" s="87">
        <v>2020</v>
      </c>
      <c r="G5" s="281">
        <v>2021</v>
      </c>
      <c r="H5" s="86">
        <v>2018</v>
      </c>
      <c r="I5" s="87">
        <v>2019</v>
      </c>
      <c r="J5" s="87">
        <v>2020</v>
      </c>
      <c r="K5" s="88">
        <v>2021</v>
      </c>
      <c r="L5" s="282">
        <v>2018</v>
      </c>
      <c r="M5" s="87">
        <v>2019</v>
      </c>
      <c r="N5" s="87">
        <v>2020</v>
      </c>
      <c r="O5" s="281">
        <v>2021</v>
      </c>
      <c r="P5" s="86">
        <v>2018</v>
      </c>
      <c r="Q5" s="87">
        <v>2019</v>
      </c>
      <c r="R5" s="87">
        <v>2020</v>
      </c>
      <c r="S5" s="88">
        <v>2021</v>
      </c>
      <c r="T5" s="282">
        <v>2018</v>
      </c>
      <c r="U5" s="87">
        <v>2019</v>
      </c>
      <c r="V5" s="87">
        <v>2020</v>
      </c>
      <c r="W5" s="88">
        <v>2021</v>
      </c>
    </row>
    <row r="6" spans="1:23" ht="15" customHeight="1" thickBot="1" x14ac:dyDescent="0.3">
      <c r="A6" s="29">
        <f>A7+A16+A29+A47+A67+A82+A114+A124</f>
        <v>111</v>
      </c>
      <c r="B6" s="401" t="s">
        <v>137</v>
      </c>
      <c r="C6" s="402"/>
      <c r="D6" s="283">
        <f>'Обществознание-9 2018 расклад'!K6</f>
        <v>5554</v>
      </c>
      <c r="E6" s="284">
        <f>'Обществознание-9 2019 расклад'!K6</f>
        <v>5943</v>
      </c>
      <c r="F6" s="284">
        <f>'Обществознание-9 2020 расклад'!K6</f>
        <v>2493</v>
      </c>
      <c r="G6" s="285">
        <f>'Общестаознание-9 2021 расклад'!K6</f>
        <v>0</v>
      </c>
      <c r="H6" s="283">
        <f>'Обществознание-9 2018 расклад'!L6</f>
        <v>3191.0110999999997</v>
      </c>
      <c r="I6" s="284">
        <f>'Обществознание-9 2019 расклад'!L6</f>
        <v>3752.0041999999999</v>
      </c>
      <c r="J6" s="284">
        <f>'Обществознание-9 2020 расклад'!L6</f>
        <v>702.02269999999999</v>
      </c>
      <c r="K6" s="286">
        <f>'Общестаознание-9 2021 расклад'!L6</f>
        <v>0</v>
      </c>
      <c r="L6" s="287">
        <f>'Обществознание-9 2018 расклад'!M6</f>
        <v>55.142358490566032</v>
      </c>
      <c r="M6" s="288">
        <f>'Обществознание-9 2019 расклад'!M6</f>
        <v>61.571869158878499</v>
      </c>
      <c r="N6" s="288">
        <f>'Обществознание-9 2020 расклад'!M6</f>
        <v>25.827692307692306</v>
      </c>
      <c r="O6" s="289">
        <f>'Общестаознание-9 2021 расклад'!M6</f>
        <v>0</v>
      </c>
      <c r="P6" s="283">
        <f>'Обществознание-9 2018 расклад'!N6</f>
        <v>132.9776</v>
      </c>
      <c r="Q6" s="284">
        <f>'Обществознание-9 2019 расклад'!N6</f>
        <v>124.98410000000001</v>
      </c>
      <c r="R6" s="284">
        <f>'Обществознание-9 2020 расклад'!N6</f>
        <v>512.00580000000002</v>
      </c>
      <c r="S6" s="286">
        <f>'Общестаознание-9 2021 расклад'!N6</f>
        <v>0</v>
      </c>
      <c r="T6" s="287">
        <f>'Обществознание-9 2018 расклад'!O6</f>
        <v>2.7785849056603773</v>
      </c>
      <c r="U6" s="288">
        <f>'Обществознание-9 2019 расклад'!O6</f>
        <v>2.333831775700935</v>
      </c>
      <c r="V6" s="288">
        <f>'Обществознание-9 2020 расклад'!O6</f>
        <v>24.038461538461533</v>
      </c>
      <c r="W6" s="290">
        <f>'Общестаознание-9 2021 расклад'!O6</f>
        <v>0</v>
      </c>
    </row>
    <row r="7" spans="1:23" ht="15" customHeight="1" thickBot="1" x14ac:dyDescent="0.3">
      <c r="A7" s="47">
        <v>1</v>
      </c>
      <c r="B7" s="62">
        <v>50050</v>
      </c>
      <c r="C7" s="291" t="s">
        <v>55</v>
      </c>
      <c r="D7" s="292">
        <f>'Обществознание-9 2018 расклад'!K7</f>
        <v>35</v>
      </c>
      <c r="E7" s="293">
        <f>'Обществознание-9 2019 расклад'!K7</f>
        <v>41</v>
      </c>
      <c r="F7" s="293" t="s">
        <v>138</v>
      </c>
      <c r="G7" s="294"/>
      <c r="H7" s="292">
        <f>'Обществознание-9 2018 расклад'!L7</f>
        <v>26.001499999999997</v>
      </c>
      <c r="I7" s="293">
        <f>'Обществознание-9 2019 расклад'!L7</f>
        <v>23.000999999999998</v>
      </c>
      <c r="J7" s="293" t="s">
        <v>138</v>
      </c>
      <c r="K7" s="295"/>
      <c r="L7" s="296">
        <f>'Обществознание-9 2018 расклад'!M7</f>
        <v>74.289999999999992</v>
      </c>
      <c r="M7" s="297">
        <f>'Обществознание-9 2019 расклад'!M7</f>
        <v>56.099999999999994</v>
      </c>
      <c r="N7" s="297" t="s">
        <v>138</v>
      </c>
      <c r="O7" s="298"/>
      <c r="P7" s="292">
        <f>'Обществознание-9 2018 расклад'!N7</f>
        <v>0</v>
      </c>
      <c r="Q7" s="293">
        <f>'Обществознание-9 2019 расклад'!N7</f>
        <v>0</v>
      </c>
      <c r="R7" s="293" t="s">
        <v>138</v>
      </c>
      <c r="S7" s="295"/>
      <c r="T7" s="296">
        <f>'Обществознание-9 2018 расклад'!O7</f>
        <v>0</v>
      </c>
      <c r="U7" s="297">
        <f>'Обществознание-9 2019 расклад'!O7</f>
        <v>0</v>
      </c>
      <c r="V7" s="297" t="s">
        <v>138</v>
      </c>
      <c r="W7" s="299"/>
    </row>
    <row r="8" spans="1:23" ht="15" customHeight="1" thickBot="1" x14ac:dyDescent="0.3">
      <c r="A8" s="32"/>
      <c r="B8" s="25"/>
      <c r="C8" s="300" t="s">
        <v>101</v>
      </c>
      <c r="D8" s="283">
        <f>'Обществознание-9 2018 расклад'!K8</f>
        <v>386</v>
      </c>
      <c r="E8" s="284">
        <f>'Обществознание-9 2019 расклад'!K8</f>
        <v>410</v>
      </c>
      <c r="F8" s="284">
        <f>'Обществознание-9 2020 расклад'!K8</f>
        <v>84</v>
      </c>
      <c r="G8" s="285">
        <f>'Общестаознание-9 2021 расклад'!K8</f>
        <v>0</v>
      </c>
      <c r="H8" s="283">
        <f>'Обществознание-9 2018 расклад'!L8</f>
        <v>261.99650000000003</v>
      </c>
      <c r="I8" s="284">
        <f>'Обществознание-9 2019 расклад'!L8</f>
        <v>282.00570000000005</v>
      </c>
      <c r="J8" s="284">
        <f>'Обществознание-9 2020 расклад'!L8</f>
        <v>21.003</v>
      </c>
      <c r="K8" s="286">
        <f>'Общестаознание-9 2021 расклад'!L8</f>
        <v>0</v>
      </c>
      <c r="L8" s="287">
        <f>'Обществознание-9 2018 расклад'!M8</f>
        <v>66.69250000000001</v>
      </c>
      <c r="M8" s="288">
        <f>'Обществознание-9 2019 расклад'!M8</f>
        <v>68.75</v>
      </c>
      <c r="N8" s="288">
        <f>'Обществознание-9 2020 расклад'!M8</f>
        <v>25.73</v>
      </c>
      <c r="O8" s="289">
        <f>'Общестаознание-9 2021 расклад'!M8</f>
        <v>0</v>
      </c>
      <c r="P8" s="283">
        <f>'Обществознание-9 2018 расклад'!N8</f>
        <v>2.9964</v>
      </c>
      <c r="Q8" s="284">
        <f>'Обществознание-9 2019 расклад'!N8</f>
        <v>5.9980000000000002</v>
      </c>
      <c r="R8" s="284">
        <f>'Обществознание-9 2020 расклад'!N8</f>
        <v>7.9962000000000009</v>
      </c>
      <c r="S8" s="286">
        <f>'Общестаознание-9 2021 расклад'!N8</f>
        <v>0</v>
      </c>
      <c r="T8" s="287">
        <f>'Обществознание-9 2018 расклад'!O8</f>
        <v>0.66375000000000006</v>
      </c>
      <c r="U8" s="288">
        <f>'Обществознание-9 2019 расклад'!O8</f>
        <v>1.3750000000000002</v>
      </c>
      <c r="V8" s="288">
        <f>'Обществознание-9 2020 расклад'!O8</f>
        <v>9.91</v>
      </c>
      <c r="W8" s="290">
        <f>'Общестаознание-9 2021 расклад'!O8</f>
        <v>0</v>
      </c>
    </row>
    <row r="9" spans="1:23" s="1" customFormat="1" ht="15" customHeight="1" x14ac:dyDescent="0.25">
      <c r="A9" s="11">
        <v>1</v>
      </c>
      <c r="B9" s="48">
        <v>10002</v>
      </c>
      <c r="C9" s="310" t="s">
        <v>5</v>
      </c>
      <c r="D9" s="311">
        <f>'Обществознание-9 2018 расклад'!K9</f>
        <v>78</v>
      </c>
      <c r="E9" s="312">
        <f>'Обществознание-9 2019 расклад'!K9</f>
        <v>67</v>
      </c>
      <c r="F9" s="312" t="s">
        <v>138</v>
      </c>
      <c r="G9" s="313"/>
      <c r="H9" s="311">
        <f>'Обществознание-9 2018 расклад'!L9</f>
        <v>58.000799999999998</v>
      </c>
      <c r="I9" s="312">
        <f>'Обществознание-9 2019 расклад'!L9</f>
        <v>50.002100000000013</v>
      </c>
      <c r="J9" s="312" t="s">
        <v>138</v>
      </c>
      <c r="K9" s="314"/>
      <c r="L9" s="315">
        <f>'Обществознание-9 2018 расклад'!M9</f>
        <v>74.36</v>
      </c>
      <c r="M9" s="316">
        <f>'Обществознание-9 2019 расклад'!M9</f>
        <v>74.63000000000001</v>
      </c>
      <c r="N9" s="316" t="s">
        <v>138</v>
      </c>
      <c r="O9" s="317"/>
      <c r="P9" s="311">
        <f>'Обществознание-9 2018 расклад'!N9</f>
        <v>0.99840000000000007</v>
      </c>
      <c r="Q9" s="312">
        <f>'Обществознание-9 2019 расклад'!N9</f>
        <v>3.0016000000000003</v>
      </c>
      <c r="R9" s="312" t="s">
        <v>138</v>
      </c>
      <c r="S9" s="314"/>
      <c r="T9" s="315">
        <f>'Обществознание-9 2018 расклад'!O9</f>
        <v>1.28</v>
      </c>
      <c r="U9" s="316">
        <f>'Обществознание-9 2019 расклад'!O9</f>
        <v>4.4800000000000004</v>
      </c>
      <c r="V9" s="316" t="s">
        <v>138</v>
      </c>
      <c r="W9" s="318"/>
    </row>
    <row r="10" spans="1:23" s="1" customFormat="1" ht="15" customHeight="1" x14ac:dyDescent="0.25">
      <c r="A10" s="11">
        <v>2</v>
      </c>
      <c r="B10" s="48">
        <v>10090</v>
      </c>
      <c r="C10" s="310" t="s">
        <v>7</v>
      </c>
      <c r="D10" s="311">
        <f>'Обществознание-9 2018 расклад'!K10</f>
        <v>68</v>
      </c>
      <c r="E10" s="312">
        <f>'Обществознание-9 2019 расклад'!K10</f>
        <v>52</v>
      </c>
      <c r="F10" s="312" t="s">
        <v>138</v>
      </c>
      <c r="G10" s="313"/>
      <c r="H10" s="311">
        <f>'Обществознание-9 2018 расклад'!L10</f>
        <v>43.996000000000002</v>
      </c>
      <c r="I10" s="312">
        <f>'Обществознание-9 2019 расклад'!L10</f>
        <v>40.003599999999999</v>
      </c>
      <c r="J10" s="312" t="s">
        <v>138</v>
      </c>
      <c r="K10" s="314"/>
      <c r="L10" s="315">
        <f>'Обществознание-9 2018 расклад'!M10</f>
        <v>64.7</v>
      </c>
      <c r="M10" s="316">
        <f>'Обществознание-9 2019 расклад'!M10</f>
        <v>76.929999999999993</v>
      </c>
      <c r="N10" s="316" t="s">
        <v>138</v>
      </c>
      <c r="O10" s="317"/>
      <c r="P10" s="311">
        <f>'Обществознание-9 2018 расклад'!N10</f>
        <v>0.99959999999999993</v>
      </c>
      <c r="Q10" s="312">
        <f>'Обществознание-9 2019 расклад'!N10</f>
        <v>0.99840000000000007</v>
      </c>
      <c r="R10" s="312" t="s">
        <v>138</v>
      </c>
      <c r="S10" s="314"/>
      <c r="T10" s="315">
        <f>'Обществознание-9 2018 расклад'!O10</f>
        <v>1.47</v>
      </c>
      <c r="U10" s="316">
        <f>'Обществознание-9 2019 расклад'!O10</f>
        <v>1.92</v>
      </c>
      <c r="V10" s="316" t="s">
        <v>138</v>
      </c>
      <c r="W10" s="318"/>
    </row>
    <row r="11" spans="1:23" s="1" customFormat="1" ht="15" customHeight="1" x14ac:dyDescent="0.25">
      <c r="A11" s="11">
        <v>3</v>
      </c>
      <c r="B11" s="50">
        <v>10004</v>
      </c>
      <c r="C11" s="319" t="s">
        <v>6</v>
      </c>
      <c r="D11" s="311">
        <f>'Обществознание-9 2018 расклад'!K11</f>
        <v>63</v>
      </c>
      <c r="E11" s="312">
        <f>'Обществознание-9 2019 расклад'!K11</f>
        <v>48</v>
      </c>
      <c r="F11" s="312" t="s">
        <v>138</v>
      </c>
      <c r="G11" s="313"/>
      <c r="H11" s="311">
        <f>'Обществознание-9 2018 расклад'!L11</f>
        <v>47.999700000000004</v>
      </c>
      <c r="I11" s="312">
        <f>'Обществознание-9 2019 расклад'!L11</f>
        <v>39</v>
      </c>
      <c r="J11" s="312" t="s">
        <v>138</v>
      </c>
      <c r="K11" s="314"/>
      <c r="L11" s="315">
        <f>'Обществознание-9 2018 расклад'!M11</f>
        <v>76.19</v>
      </c>
      <c r="M11" s="316">
        <f>'Обществознание-9 2019 расклад'!M11</f>
        <v>81.25</v>
      </c>
      <c r="N11" s="316" t="s">
        <v>138</v>
      </c>
      <c r="O11" s="317"/>
      <c r="P11" s="311">
        <f>'Обществознание-9 2018 расклад'!N11</f>
        <v>0</v>
      </c>
      <c r="Q11" s="312">
        <f>'Обществознание-9 2019 расклад'!N11</f>
        <v>0</v>
      </c>
      <c r="R11" s="312" t="s">
        <v>138</v>
      </c>
      <c r="S11" s="314"/>
      <c r="T11" s="315">
        <f>'Обществознание-9 2018 расклад'!O11</f>
        <v>0</v>
      </c>
      <c r="U11" s="316">
        <f>'Обществознание-9 2019 расклад'!O11</f>
        <v>0</v>
      </c>
      <c r="V11" s="316" t="s">
        <v>138</v>
      </c>
      <c r="W11" s="318"/>
    </row>
    <row r="12" spans="1:23" s="1" customFormat="1" ht="14.25" customHeight="1" x14ac:dyDescent="0.25">
      <c r="A12" s="11">
        <v>4</v>
      </c>
      <c r="B12" s="48">
        <v>10001</v>
      </c>
      <c r="C12" s="310" t="s">
        <v>4</v>
      </c>
      <c r="D12" s="311">
        <f>'Обществознание-9 2018 расклад'!K12</f>
        <v>29</v>
      </c>
      <c r="E12" s="312">
        <f>'Обществознание-9 2019 расклад'!K12</f>
        <v>22</v>
      </c>
      <c r="F12" s="312" t="s">
        <v>138</v>
      </c>
      <c r="G12" s="313"/>
      <c r="H12" s="311">
        <f>'Обществознание-9 2018 расклад'!L12</f>
        <v>22.999900000000004</v>
      </c>
      <c r="I12" s="312">
        <f>'Обществознание-9 2019 расклад'!L12</f>
        <v>16.000600000000002</v>
      </c>
      <c r="J12" s="312" t="s">
        <v>138</v>
      </c>
      <c r="K12" s="314"/>
      <c r="L12" s="315">
        <f>'Обществознание-9 2018 расклад'!M12</f>
        <v>79.31</v>
      </c>
      <c r="M12" s="316">
        <f>'Обществознание-9 2019 расклад'!M12</f>
        <v>72.73</v>
      </c>
      <c r="N12" s="316" t="s">
        <v>138</v>
      </c>
      <c r="O12" s="317"/>
      <c r="P12" s="311">
        <f>'Обществознание-9 2018 расклад'!N12</f>
        <v>0</v>
      </c>
      <c r="Q12" s="312">
        <f>'Обществознание-9 2019 расклад'!N12</f>
        <v>0</v>
      </c>
      <c r="R12" s="312" t="s">
        <v>138</v>
      </c>
      <c r="S12" s="314"/>
      <c r="T12" s="315">
        <f>'Обществознание-9 2018 расклад'!O12</f>
        <v>0</v>
      </c>
      <c r="U12" s="316">
        <f>'Обществознание-9 2019 расклад'!O12</f>
        <v>0</v>
      </c>
      <c r="V12" s="316" t="s">
        <v>138</v>
      </c>
      <c r="W12" s="318"/>
    </row>
    <row r="13" spans="1:23" s="1" customFormat="1" ht="15" customHeight="1" x14ac:dyDescent="0.25">
      <c r="A13" s="11">
        <v>5</v>
      </c>
      <c r="B13" s="48">
        <v>10120</v>
      </c>
      <c r="C13" s="310" t="s">
        <v>8</v>
      </c>
      <c r="D13" s="311">
        <f>'Обществознание-9 2018 расклад'!K13</f>
        <v>26</v>
      </c>
      <c r="E13" s="312">
        <f>'Обществознание-9 2019 расклад'!K13</f>
        <v>56</v>
      </c>
      <c r="F13" s="312" t="s">
        <v>138</v>
      </c>
      <c r="G13" s="313"/>
      <c r="H13" s="311">
        <f>'Обществознание-9 2018 расклад'!L13</f>
        <v>14.999400000000001</v>
      </c>
      <c r="I13" s="312">
        <f>'Обществознание-9 2019 расклад'!L13</f>
        <v>28.996800000000004</v>
      </c>
      <c r="J13" s="312" t="s">
        <v>138</v>
      </c>
      <c r="K13" s="314"/>
      <c r="L13" s="315">
        <f>'Обществознание-9 2018 расклад'!M13</f>
        <v>57.69</v>
      </c>
      <c r="M13" s="316">
        <f>'Обществознание-9 2019 расклад'!M13</f>
        <v>51.78</v>
      </c>
      <c r="N13" s="316" t="s">
        <v>138</v>
      </c>
      <c r="O13" s="317"/>
      <c r="P13" s="311">
        <f>'Обществознание-9 2018 расклад'!N13</f>
        <v>0</v>
      </c>
      <c r="Q13" s="312">
        <f>'Обществознание-9 2019 расклад'!N13</f>
        <v>0</v>
      </c>
      <c r="R13" s="312" t="s">
        <v>138</v>
      </c>
      <c r="S13" s="314"/>
      <c r="T13" s="315">
        <f>'Обществознание-9 2018 расклад'!O13</f>
        <v>0</v>
      </c>
      <c r="U13" s="316">
        <f>'Обществознание-9 2019 расклад'!O13</f>
        <v>0</v>
      </c>
      <c r="V13" s="316" t="s">
        <v>138</v>
      </c>
      <c r="W13" s="318"/>
    </row>
    <row r="14" spans="1:23" s="1" customFormat="1" ht="15" customHeight="1" x14ac:dyDescent="0.25">
      <c r="A14" s="11">
        <v>6</v>
      </c>
      <c r="B14" s="48">
        <v>10190</v>
      </c>
      <c r="C14" s="310" t="s">
        <v>9</v>
      </c>
      <c r="D14" s="311">
        <f>'Обществознание-9 2018 расклад'!K14</f>
        <v>43</v>
      </c>
      <c r="E14" s="312">
        <f>'Обществознание-9 2019 расклад'!K14</f>
        <v>77</v>
      </c>
      <c r="F14" s="312" t="s">
        <v>138</v>
      </c>
      <c r="G14" s="313"/>
      <c r="H14" s="311">
        <f>'Обществознание-9 2018 расклад'!L14</f>
        <v>28.999200000000002</v>
      </c>
      <c r="I14" s="312">
        <f>'Обществознание-9 2019 расклад'!L14</f>
        <v>55.001099999999994</v>
      </c>
      <c r="J14" s="312" t="s">
        <v>138</v>
      </c>
      <c r="K14" s="314"/>
      <c r="L14" s="315">
        <f>'Обществознание-9 2018 расклад'!M14</f>
        <v>67.44</v>
      </c>
      <c r="M14" s="316">
        <f>'Обществознание-9 2019 расклад'!M14</f>
        <v>71.429999999999993</v>
      </c>
      <c r="N14" s="316" t="s">
        <v>138</v>
      </c>
      <c r="O14" s="317"/>
      <c r="P14" s="311">
        <f>'Обществознание-9 2018 расклад'!N14</f>
        <v>0</v>
      </c>
      <c r="Q14" s="312">
        <f>'Обществознание-9 2019 расклад'!N14</f>
        <v>0</v>
      </c>
      <c r="R14" s="312" t="s">
        <v>138</v>
      </c>
      <c r="S14" s="314"/>
      <c r="T14" s="315">
        <f>'Обществознание-9 2018 расклад'!O14</f>
        <v>0</v>
      </c>
      <c r="U14" s="316">
        <f>'Обществознание-9 2019 расклад'!O14</f>
        <v>0</v>
      </c>
      <c r="V14" s="316" t="s">
        <v>138</v>
      </c>
      <c r="W14" s="318"/>
    </row>
    <row r="15" spans="1:23" s="1" customFormat="1" ht="15" customHeight="1" x14ac:dyDescent="0.25">
      <c r="A15" s="11">
        <v>7</v>
      </c>
      <c r="B15" s="48">
        <v>10320</v>
      </c>
      <c r="C15" s="310" t="s">
        <v>10</v>
      </c>
      <c r="D15" s="311">
        <f>'Обществознание-9 2018 расклад'!K15</f>
        <v>40</v>
      </c>
      <c r="E15" s="312">
        <f>'Обществознание-9 2019 расклад'!K15</f>
        <v>49</v>
      </c>
      <c r="F15" s="312">
        <f>'Обществознание-9 2020 расклад'!K15</f>
        <v>45</v>
      </c>
      <c r="G15" s="313"/>
      <c r="H15" s="311">
        <f>'Обществознание-9 2018 расклад'!L15</f>
        <v>24</v>
      </c>
      <c r="I15" s="312">
        <f>'Обществознание-9 2019 расклад'!L15</f>
        <v>27.9986</v>
      </c>
      <c r="J15" s="312">
        <f>'Обществознание-9 2020 расклад'!L15</f>
        <v>7.0020000000000007</v>
      </c>
      <c r="K15" s="314"/>
      <c r="L15" s="315">
        <f>'Обществознание-9 2018 расклад'!M15</f>
        <v>60</v>
      </c>
      <c r="M15" s="316">
        <f>'Обществознание-9 2019 расклад'!M15</f>
        <v>57.14</v>
      </c>
      <c r="N15" s="316">
        <f>'Обществознание-9 2020 расклад'!M15</f>
        <v>15.56</v>
      </c>
      <c r="O15" s="317"/>
      <c r="P15" s="311">
        <f>'Обществознание-9 2018 расклад'!N15</f>
        <v>0</v>
      </c>
      <c r="Q15" s="312">
        <f>'Обществознание-9 2019 расклад'!N15</f>
        <v>0.99960000000000004</v>
      </c>
      <c r="R15" s="312">
        <f>'Обществознание-9 2020 расклад'!N15</f>
        <v>1.9980000000000002</v>
      </c>
      <c r="S15" s="314"/>
      <c r="T15" s="315">
        <f>'Обществознание-9 2018 расклад'!O15</f>
        <v>0</v>
      </c>
      <c r="U15" s="316">
        <f>'Обществознание-9 2019 расклад'!O15</f>
        <v>2.04</v>
      </c>
      <c r="V15" s="316">
        <f>'Обществознание-9 2020 расклад'!O15</f>
        <v>4.4400000000000004</v>
      </c>
      <c r="W15" s="318"/>
    </row>
    <row r="16" spans="1:23" s="1" customFormat="1" ht="15" customHeight="1" thickBot="1" x14ac:dyDescent="0.3">
      <c r="A16" s="12">
        <v>8</v>
      </c>
      <c r="B16" s="52">
        <v>10860</v>
      </c>
      <c r="C16" s="320" t="s">
        <v>112</v>
      </c>
      <c r="D16" s="321">
        <f>'Обществознание-9 2018 расклад'!K16</f>
        <v>39</v>
      </c>
      <c r="E16" s="322">
        <f>'Обществознание-9 2019 расклад'!K16</f>
        <v>39</v>
      </c>
      <c r="F16" s="322">
        <f>'Обществознание-9 2020 расклад'!K16</f>
        <v>39</v>
      </c>
      <c r="G16" s="323"/>
      <c r="H16" s="321">
        <f>'Обществознание-9 2018 расклад'!L16</f>
        <v>21.0015</v>
      </c>
      <c r="I16" s="322">
        <f>'Обществознание-9 2019 расклад'!L16</f>
        <v>25.0029</v>
      </c>
      <c r="J16" s="322">
        <f>'Обществознание-9 2020 расклад'!L16</f>
        <v>14.000999999999999</v>
      </c>
      <c r="K16" s="324"/>
      <c r="L16" s="325">
        <f>'Обществознание-9 2018 расклад'!M16</f>
        <v>53.85</v>
      </c>
      <c r="M16" s="326">
        <f>'Обществознание-9 2019 расклад'!M16</f>
        <v>64.11</v>
      </c>
      <c r="N16" s="326">
        <f>'Обществознание-9 2020 расклад'!M16</f>
        <v>35.9</v>
      </c>
      <c r="O16" s="327"/>
      <c r="P16" s="321">
        <f>'Обществознание-9 2018 расклад'!N16</f>
        <v>0.99840000000000007</v>
      </c>
      <c r="Q16" s="322">
        <f>'Обществознание-9 2019 расклад'!N16</f>
        <v>0.99840000000000007</v>
      </c>
      <c r="R16" s="322">
        <f>'Обществознание-9 2020 расклад'!N16</f>
        <v>5.9982000000000006</v>
      </c>
      <c r="S16" s="324"/>
      <c r="T16" s="325">
        <f>'Обществознание-9 2018 расклад'!O16</f>
        <v>2.56</v>
      </c>
      <c r="U16" s="326">
        <f>'Обществознание-9 2019 расклад'!O16</f>
        <v>2.56</v>
      </c>
      <c r="V16" s="326">
        <f>'Обществознание-9 2020 расклад'!O16</f>
        <v>15.38</v>
      </c>
      <c r="W16" s="328"/>
    </row>
    <row r="17" spans="1:23" s="1" customFormat="1" ht="15" customHeight="1" thickBot="1" x14ac:dyDescent="0.3">
      <c r="A17" s="35"/>
      <c r="B17" s="51"/>
      <c r="C17" s="329" t="s">
        <v>102</v>
      </c>
      <c r="D17" s="283">
        <f>'Обществознание-9 2018 расклад'!K17</f>
        <v>665</v>
      </c>
      <c r="E17" s="284">
        <f>'Обществознание-9 2019 расклад'!K17</f>
        <v>685</v>
      </c>
      <c r="F17" s="284">
        <f>'Обществознание-9 2020 расклад'!K17</f>
        <v>133</v>
      </c>
      <c r="G17" s="285">
        <f>'Общестаознание-9 2021 расклад'!K17</f>
        <v>0</v>
      </c>
      <c r="H17" s="283">
        <f>'Обществознание-9 2018 расклад'!L17</f>
        <v>349.00599999999997</v>
      </c>
      <c r="I17" s="284">
        <f>'Обществознание-9 2019 расклад'!L17</f>
        <v>421.99619999999993</v>
      </c>
      <c r="J17" s="284">
        <f>'Обществознание-9 2020 расклад'!L17</f>
        <v>11.9984</v>
      </c>
      <c r="K17" s="286">
        <f>'Общестаознание-9 2021 расклад'!L17</f>
        <v>0</v>
      </c>
      <c r="L17" s="287">
        <f>'Обществознание-9 2018 расклад'!M17</f>
        <v>47.942500000000003</v>
      </c>
      <c r="M17" s="288">
        <f>'Обществознание-9 2019 расклад'!M17</f>
        <v>59.004999999999981</v>
      </c>
      <c r="N17" s="288">
        <f>'Обществознание-9 2020 расклад'!M17</f>
        <v>10.19</v>
      </c>
      <c r="O17" s="289">
        <f>'Общестаознание-9 2021 расклад'!M17</f>
        <v>0</v>
      </c>
      <c r="P17" s="283">
        <f>'Обществознание-9 2018 расклад'!N17</f>
        <v>29.0002</v>
      </c>
      <c r="Q17" s="284">
        <f>'Обществознание-9 2019 расклад'!N17</f>
        <v>13.9964</v>
      </c>
      <c r="R17" s="284">
        <f>'Обществознание-9 2020 расклад'!N17</f>
        <v>48.0047</v>
      </c>
      <c r="S17" s="286">
        <f>'Общестаознание-9 2021 расклад'!N17</f>
        <v>0</v>
      </c>
      <c r="T17" s="287">
        <f>'Обществознание-9 2018 расклад'!O17</f>
        <v>4.7766666666666664</v>
      </c>
      <c r="U17" s="288">
        <f>'Обществознание-9 2019 расклад'!O17</f>
        <v>2.3574999999999999</v>
      </c>
      <c r="V17" s="288">
        <f>'Обществознание-9 2020 расклад'!O17</f>
        <v>48.304999999999993</v>
      </c>
      <c r="W17" s="290">
        <f>'Общестаознание-9 2021 расклад'!O17</f>
        <v>0</v>
      </c>
    </row>
    <row r="18" spans="1:23" s="1" customFormat="1" ht="15" customHeight="1" x14ac:dyDescent="0.25">
      <c r="A18" s="10">
        <v>1</v>
      </c>
      <c r="B18" s="49">
        <v>20040</v>
      </c>
      <c r="C18" s="301" t="s">
        <v>11</v>
      </c>
      <c r="D18" s="302">
        <f>'Обществознание-9 2018 расклад'!K18</f>
        <v>70</v>
      </c>
      <c r="E18" s="303">
        <f>'Обществознание-9 2019 расклад'!K18</f>
        <v>63</v>
      </c>
      <c r="F18" s="303" t="s">
        <v>138</v>
      </c>
      <c r="G18" s="304"/>
      <c r="H18" s="302">
        <f>'Обществознание-9 2018 расклад'!L18</f>
        <v>67.003999999999991</v>
      </c>
      <c r="I18" s="303">
        <f>'Обществознание-9 2019 расклад'!L18</f>
        <v>39.003300000000003</v>
      </c>
      <c r="J18" s="303" t="s">
        <v>138</v>
      </c>
      <c r="K18" s="305"/>
      <c r="L18" s="306">
        <f>'Обществознание-9 2018 расклад'!M18</f>
        <v>95.72</v>
      </c>
      <c r="M18" s="307">
        <f>'Обществознание-9 2019 расклад'!M18</f>
        <v>61.910000000000004</v>
      </c>
      <c r="N18" s="307" t="s">
        <v>138</v>
      </c>
      <c r="O18" s="308"/>
      <c r="P18" s="302">
        <f>'Обществознание-9 2018 расклад'!N18</f>
        <v>0</v>
      </c>
      <c r="Q18" s="303">
        <f>'Обществознание-9 2019 расклад'!N18</f>
        <v>0</v>
      </c>
      <c r="R18" s="303" t="s">
        <v>138</v>
      </c>
      <c r="S18" s="305"/>
      <c r="T18" s="306">
        <f>'Обществознание-9 2018 расклад'!O18</f>
        <v>0</v>
      </c>
      <c r="U18" s="307">
        <f>'Обществознание-9 2019 расклад'!O18</f>
        <v>0</v>
      </c>
      <c r="V18" s="307" t="s">
        <v>138</v>
      </c>
      <c r="W18" s="309"/>
    </row>
    <row r="19" spans="1:23" s="1" customFormat="1" ht="15" customHeight="1" x14ac:dyDescent="0.25">
      <c r="A19" s="16">
        <v>2</v>
      </c>
      <c r="B19" s="48">
        <v>20061</v>
      </c>
      <c r="C19" s="310" t="s">
        <v>13</v>
      </c>
      <c r="D19" s="311">
        <f>'Обществознание-9 2018 расклад'!K19</f>
        <v>38</v>
      </c>
      <c r="E19" s="312">
        <f>'Обществознание-9 2019 расклад'!K19</f>
        <v>54</v>
      </c>
      <c r="F19" s="312" t="s">
        <v>138</v>
      </c>
      <c r="G19" s="313"/>
      <c r="H19" s="311">
        <f>'Обществознание-9 2018 расклад'!L19</f>
        <v>24.000799999999998</v>
      </c>
      <c r="I19" s="312">
        <f>'Обществознание-9 2019 расклад'!L19</f>
        <v>44.998199999999997</v>
      </c>
      <c r="J19" s="312" t="s">
        <v>138</v>
      </c>
      <c r="K19" s="314"/>
      <c r="L19" s="315">
        <f>'Обществознание-9 2018 расклад'!M19</f>
        <v>63.160000000000004</v>
      </c>
      <c r="M19" s="316">
        <f>'Обществознание-9 2019 расклад'!M19</f>
        <v>83.33</v>
      </c>
      <c r="N19" s="316" t="s">
        <v>138</v>
      </c>
      <c r="O19" s="317"/>
      <c r="P19" s="311">
        <f>'Обществознание-9 2018 расклад'!N19</f>
        <v>0</v>
      </c>
      <c r="Q19" s="312">
        <f>'Обществознание-9 2019 расклад'!N19</f>
        <v>0</v>
      </c>
      <c r="R19" s="312" t="s">
        <v>138</v>
      </c>
      <c r="S19" s="314"/>
      <c r="T19" s="315">
        <f>'Обществознание-9 2018 расклад'!O19</f>
        <v>0</v>
      </c>
      <c r="U19" s="316">
        <f>'Обществознание-9 2019 расклад'!O19</f>
        <v>0</v>
      </c>
      <c r="V19" s="316" t="s">
        <v>138</v>
      </c>
      <c r="W19" s="318"/>
    </row>
    <row r="20" spans="1:23" s="1" customFormat="1" ht="15" customHeight="1" x14ac:dyDescent="0.25">
      <c r="A20" s="16">
        <v>3</v>
      </c>
      <c r="B20" s="48">
        <v>21020</v>
      </c>
      <c r="C20" s="310" t="s">
        <v>21</v>
      </c>
      <c r="D20" s="311">
        <f>'Обществознание-9 2018 расклад'!K20</f>
        <v>60</v>
      </c>
      <c r="E20" s="312">
        <f>'Обществознание-9 2019 расклад'!K20</f>
        <v>49</v>
      </c>
      <c r="F20" s="312" t="s">
        <v>138</v>
      </c>
      <c r="G20" s="313"/>
      <c r="H20" s="311">
        <f>'Обществознание-9 2018 расклад'!L20</f>
        <v>43.001999999999995</v>
      </c>
      <c r="I20" s="312">
        <f>'Обществознание-9 2019 расклад'!L20</f>
        <v>35.000700000000002</v>
      </c>
      <c r="J20" s="312" t="s">
        <v>138</v>
      </c>
      <c r="K20" s="314"/>
      <c r="L20" s="315">
        <f>'Обществознание-9 2018 расклад'!M20</f>
        <v>71.67</v>
      </c>
      <c r="M20" s="316">
        <f>'Обществознание-9 2019 расклад'!M20</f>
        <v>71.430000000000007</v>
      </c>
      <c r="N20" s="316" t="s">
        <v>138</v>
      </c>
      <c r="O20" s="317"/>
      <c r="P20" s="311">
        <f>'Обществознание-9 2018 расклад'!N20</f>
        <v>0</v>
      </c>
      <c r="Q20" s="312">
        <f>'Обществознание-9 2019 расклад'!N20</f>
        <v>0</v>
      </c>
      <c r="R20" s="312" t="s">
        <v>138</v>
      </c>
      <c r="S20" s="314"/>
      <c r="T20" s="315">
        <f>'Обществознание-9 2018 расклад'!O20</f>
        <v>0</v>
      </c>
      <c r="U20" s="316">
        <f>'Обществознание-9 2019 расклад'!O20</f>
        <v>0</v>
      </c>
      <c r="V20" s="316" t="s">
        <v>138</v>
      </c>
      <c r="W20" s="318"/>
    </row>
    <row r="21" spans="1:23" s="1" customFormat="1" ht="15" customHeight="1" x14ac:dyDescent="0.25">
      <c r="A21" s="11">
        <v>4</v>
      </c>
      <c r="B21" s="48">
        <v>20060</v>
      </c>
      <c r="C21" s="310" t="s">
        <v>12</v>
      </c>
      <c r="D21" s="311">
        <f>'Обществознание-9 2018 расклад'!K21</f>
        <v>96</v>
      </c>
      <c r="E21" s="312">
        <f>'Обществознание-9 2019 расклад'!K21</f>
        <v>113</v>
      </c>
      <c r="F21" s="312" t="s">
        <v>138</v>
      </c>
      <c r="G21" s="313"/>
      <c r="H21" s="311">
        <f>'Обществознание-9 2018 расклад'!L21</f>
        <v>64.003199999999993</v>
      </c>
      <c r="I21" s="312">
        <f>'Обществознание-9 2019 расклад'!L21</f>
        <v>87.993100000000013</v>
      </c>
      <c r="J21" s="312" t="s">
        <v>138</v>
      </c>
      <c r="K21" s="314"/>
      <c r="L21" s="315">
        <f>'Обществознание-9 2018 расклад'!M21</f>
        <v>66.67</v>
      </c>
      <c r="M21" s="316">
        <f>'Обществознание-9 2019 расклад'!M21</f>
        <v>77.87</v>
      </c>
      <c r="N21" s="316" t="s">
        <v>138</v>
      </c>
      <c r="O21" s="317"/>
      <c r="P21" s="311">
        <f>'Обществознание-9 2018 расклад'!N21</f>
        <v>0.99840000000000007</v>
      </c>
      <c r="Q21" s="312">
        <f>'Обществознание-9 2019 расклад'!N21</f>
        <v>0.99439999999999995</v>
      </c>
      <c r="R21" s="312" t="s">
        <v>138</v>
      </c>
      <c r="S21" s="314"/>
      <c r="T21" s="315">
        <f>'Обществознание-9 2018 расклад'!O21</f>
        <v>1.04</v>
      </c>
      <c r="U21" s="316">
        <f>'Обществознание-9 2019 расклад'!O21</f>
        <v>0.88</v>
      </c>
      <c r="V21" s="316" t="s">
        <v>138</v>
      </c>
      <c r="W21" s="318"/>
    </row>
    <row r="22" spans="1:23" s="1" customFormat="1" ht="15" customHeight="1" x14ac:dyDescent="0.25">
      <c r="A22" s="11">
        <v>5</v>
      </c>
      <c r="B22" s="48">
        <v>20400</v>
      </c>
      <c r="C22" s="310" t="s">
        <v>15</v>
      </c>
      <c r="D22" s="311">
        <f>'Обществознание-9 2018 расклад'!K22</f>
        <v>68</v>
      </c>
      <c r="E22" s="312">
        <f>'Обществознание-9 2019 расклад'!K22</f>
        <v>80</v>
      </c>
      <c r="F22" s="312" t="s">
        <v>138</v>
      </c>
      <c r="G22" s="313"/>
      <c r="H22" s="311">
        <f>'Обществознание-9 2018 расклад'!L22</f>
        <v>38.998000000000005</v>
      </c>
      <c r="I22" s="312">
        <f>'Обществознание-9 2019 расклад'!L22</f>
        <v>51</v>
      </c>
      <c r="J22" s="312" t="s">
        <v>138</v>
      </c>
      <c r="K22" s="314"/>
      <c r="L22" s="315">
        <f>'Обществознание-9 2018 расклад'!M22</f>
        <v>57.35</v>
      </c>
      <c r="M22" s="316">
        <f>'Обществознание-9 2019 расклад'!M22</f>
        <v>63.75</v>
      </c>
      <c r="N22" s="316" t="s">
        <v>138</v>
      </c>
      <c r="O22" s="317"/>
      <c r="P22" s="311">
        <f>'Обществознание-9 2018 расклад'!N22</f>
        <v>0.99959999999999993</v>
      </c>
      <c r="Q22" s="312">
        <f>'Обществознание-9 2019 расклад'!N22</f>
        <v>2</v>
      </c>
      <c r="R22" s="312" t="s">
        <v>138</v>
      </c>
      <c r="S22" s="314"/>
      <c r="T22" s="315">
        <f>'Обществознание-9 2018 расклад'!O22</f>
        <v>1.47</v>
      </c>
      <c r="U22" s="316">
        <f>'Обществознание-9 2019 расклад'!O22</f>
        <v>2.5</v>
      </c>
      <c r="V22" s="316" t="s">
        <v>138</v>
      </c>
      <c r="W22" s="318"/>
    </row>
    <row r="23" spans="1:23" s="1" customFormat="1" ht="15" customHeight="1" x14ac:dyDescent="0.25">
      <c r="A23" s="11">
        <v>6</v>
      </c>
      <c r="B23" s="48">
        <v>20080</v>
      </c>
      <c r="C23" s="310" t="s">
        <v>14</v>
      </c>
      <c r="D23" s="311">
        <f>'Обществознание-9 2018 расклад'!K23</f>
        <v>42</v>
      </c>
      <c r="E23" s="312">
        <f>'Обществознание-9 2019 расклад'!K23</f>
        <v>47</v>
      </c>
      <c r="F23" s="312" t="s">
        <v>138</v>
      </c>
      <c r="G23" s="313"/>
      <c r="H23" s="311">
        <f>'Обществознание-9 2018 расклад'!L23</f>
        <v>10.0002</v>
      </c>
      <c r="I23" s="312">
        <f>'Обществознание-9 2019 расклад'!L23</f>
        <v>28.002599999999997</v>
      </c>
      <c r="J23" s="312" t="s">
        <v>138</v>
      </c>
      <c r="K23" s="314"/>
      <c r="L23" s="315">
        <f>'Обществознание-9 2018 расклад'!M23</f>
        <v>23.81</v>
      </c>
      <c r="M23" s="316">
        <f>'Обществознание-9 2019 расклад'!M23</f>
        <v>59.58</v>
      </c>
      <c r="N23" s="316" t="s">
        <v>138</v>
      </c>
      <c r="O23" s="317"/>
      <c r="P23" s="311">
        <f>'Обществознание-9 2018 расклад'!N23</f>
        <v>6.0017999999999994</v>
      </c>
      <c r="Q23" s="312">
        <f>'Обществознание-9 2019 расклад'!N23</f>
        <v>3.9996999999999998</v>
      </c>
      <c r="R23" s="312" t="s">
        <v>138</v>
      </c>
      <c r="S23" s="314"/>
      <c r="T23" s="315">
        <f>'Обществознание-9 2018 расклад'!O23</f>
        <v>14.29</v>
      </c>
      <c r="U23" s="316">
        <f>'Обществознание-9 2019 расклад'!O23</f>
        <v>8.51</v>
      </c>
      <c r="V23" s="316" t="s">
        <v>138</v>
      </c>
      <c r="W23" s="318"/>
    </row>
    <row r="24" spans="1:23" s="1" customFormat="1" ht="15" customHeight="1" x14ac:dyDescent="0.25">
      <c r="A24" s="11">
        <v>7</v>
      </c>
      <c r="B24" s="48">
        <v>20460</v>
      </c>
      <c r="C24" s="310" t="s">
        <v>16</v>
      </c>
      <c r="D24" s="311">
        <f>'Обществознание-9 2018 расклад'!K24</f>
        <v>59</v>
      </c>
      <c r="E24" s="312">
        <f>'Обществознание-9 2019 расклад'!K24</f>
        <v>61</v>
      </c>
      <c r="F24" s="312" t="s">
        <v>138</v>
      </c>
      <c r="G24" s="313"/>
      <c r="H24" s="311">
        <f>'Обществознание-9 2018 расклад'!L24</f>
        <v>16.997900000000001</v>
      </c>
      <c r="I24" s="312">
        <f>'Обществознание-9 2019 расклад'!L24</f>
        <v>28.999400000000001</v>
      </c>
      <c r="J24" s="312" t="s">
        <v>138</v>
      </c>
      <c r="K24" s="314"/>
      <c r="L24" s="315">
        <f>'Обществознание-9 2018 расклад'!M24</f>
        <v>28.81</v>
      </c>
      <c r="M24" s="316">
        <f>'Обществознание-9 2019 расклад'!M24</f>
        <v>47.54</v>
      </c>
      <c r="N24" s="316" t="s">
        <v>138</v>
      </c>
      <c r="O24" s="317"/>
      <c r="P24" s="311">
        <f>'Обществознание-9 2018 расклад'!N24</f>
        <v>8.0004000000000008</v>
      </c>
      <c r="Q24" s="312">
        <f>'Обществознание-9 2019 расклад'!N24</f>
        <v>2.0007999999999999</v>
      </c>
      <c r="R24" s="312" t="s">
        <v>138</v>
      </c>
      <c r="S24" s="314"/>
      <c r="T24" s="315">
        <f>'Обществознание-9 2018 расклад'!O24</f>
        <v>13.56</v>
      </c>
      <c r="U24" s="316">
        <f>'Обществознание-9 2019 расклад'!O24</f>
        <v>3.28</v>
      </c>
      <c r="V24" s="316" t="s">
        <v>138</v>
      </c>
      <c r="W24" s="318"/>
    </row>
    <row r="25" spans="1:23" s="1" customFormat="1" ht="15" customHeight="1" x14ac:dyDescent="0.25">
      <c r="A25" s="11">
        <v>8</v>
      </c>
      <c r="B25" s="48">
        <v>20550</v>
      </c>
      <c r="C25" s="310" t="s">
        <v>17</v>
      </c>
      <c r="D25" s="311">
        <f>'Обществознание-9 2018 расклад'!K25</f>
        <v>18</v>
      </c>
      <c r="E25" s="312">
        <f>'Обществознание-9 2019 расклад'!K25</f>
        <v>52</v>
      </c>
      <c r="F25" s="312" t="s">
        <v>138</v>
      </c>
      <c r="G25" s="313"/>
      <c r="H25" s="311">
        <f>'Обществознание-9 2018 расклад'!L25</f>
        <v>1.9997999999999998</v>
      </c>
      <c r="I25" s="312">
        <f>'Обществознание-9 2019 расклад'!L25</f>
        <v>32.000799999999998</v>
      </c>
      <c r="J25" s="312" t="s">
        <v>138</v>
      </c>
      <c r="K25" s="314"/>
      <c r="L25" s="315">
        <f>'Обществознание-9 2018 расклад'!M25</f>
        <v>11.11</v>
      </c>
      <c r="M25" s="316">
        <f>'Обществознание-9 2019 расклад'!M25</f>
        <v>61.54</v>
      </c>
      <c r="N25" s="316" t="s">
        <v>138</v>
      </c>
      <c r="O25" s="317"/>
      <c r="P25" s="311">
        <f>'Обществознание-9 2018 расклад'!N25</f>
        <v>0</v>
      </c>
      <c r="Q25" s="312">
        <f>'Обществознание-9 2019 расклад'!N25</f>
        <v>0</v>
      </c>
      <c r="R25" s="312" t="s">
        <v>138</v>
      </c>
      <c r="S25" s="314"/>
      <c r="T25" s="315">
        <f>'Обществознание-9 2018 расклад'!O25</f>
        <v>0</v>
      </c>
      <c r="U25" s="316">
        <f>'Обществознание-9 2019 расклад'!O25</f>
        <v>0</v>
      </c>
      <c r="V25" s="316" t="s">
        <v>138</v>
      </c>
      <c r="W25" s="318"/>
    </row>
    <row r="26" spans="1:23" s="1" customFormat="1" ht="15" customHeight="1" x14ac:dyDescent="0.25">
      <c r="A26" s="11">
        <v>9</v>
      </c>
      <c r="B26" s="48">
        <v>20630</v>
      </c>
      <c r="C26" s="310" t="s">
        <v>18</v>
      </c>
      <c r="D26" s="311">
        <f>'Обществознание-9 2018 расклад'!K26</f>
        <v>40</v>
      </c>
      <c r="E26" s="312">
        <f>'Обществознание-9 2019 расклад'!K26</f>
        <v>44</v>
      </c>
      <c r="F26" s="312">
        <f>'Обществознание-9 2020 расклад'!K26</f>
        <v>17</v>
      </c>
      <c r="G26" s="313"/>
      <c r="H26" s="311">
        <f>'Обществознание-9 2018 расклад'!L26</f>
        <v>12</v>
      </c>
      <c r="I26" s="312">
        <f>'Обществознание-9 2019 расклад'!L26</f>
        <v>19.998000000000001</v>
      </c>
      <c r="J26" s="312">
        <f>'Обществознание-9 2020 расклад'!L26</f>
        <v>1.9991999999999999</v>
      </c>
      <c r="K26" s="314"/>
      <c r="L26" s="315">
        <f>'Обществознание-9 2018 расклад'!M26</f>
        <v>30</v>
      </c>
      <c r="M26" s="316">
        <f>'Обществознание-9 2019 расклад'!M26</f>
        <v>45.45</v>
      </c>
      <c r="N26" s="316">
        <f>'Обществознание-9 2020 расклад'!M26</f>
        <v>11.76</v>
      </c>
      <c r="O26" s="317"/>
      <c r="P26" s="311">
        <f>'Обществознание-9 2018 расклад'!N26</f>
        <v>5</v>
      </c>
      <c r="Q26" s="312">
        <f>'Обществознание-9 2019 расклад'!N26</f>
        <v>2.0019999999999998</v>
      </c>
      <c r="R26" s="312">
        <f>'Обществознание-9 2020 расклад'!N26</f>
        <v>11.0007</v>
      </c>
      <c r="S26" s="314"/>
      <c r="T26" s="315">
        <f>'Обществознание-9 2018 расклад'!O26</f>
        <v>12.5</v>
      </c>
      <c r="U26" s="316">
        <f>'Обществознание-9 2019 расклад'!O26</f>
        <v>4.55</v>
      </c>
      <c r="V26" s="316">
        <f>'Обществознание-9 2020 расклад'!O26</f>
        <v>64.709999999999994</v>
      </c>
      <c r="W26" s="318"/>
    </row>
    <row r="27" spans="1:23" s="1" customFormat="1" ht="15" customHeight="1" x14ac:dyDescent="0.25">
      <c r="A27" s="11">
        <v>10</v>
      </c>
      <c r="B27" s="48">
        <v>20810</v>
      </c>
      <c r="C27" s="310" t="s">
        <v>19</v>
      </c>
      <c r="D27" s="311">
        <f>'Обществознание-9 2018 расклад'!K27</f>
        <v>72</v>
      </c>
      <c r="E27" s="312">
        <f>'Обществознание-9 2019 расклад'!K27</f>
        <v>35</v>
      </c>
      <c r="F27" s="312" t="s">
        <v>138</v>
      </c>
      <c r="G27" s="313"/>
      <c r="H27" s="311">
        <f>'Обществознание-9 2018 расклад'!L27</f>
        <v>33.998400000000004</v>
      </c>
      <c r="I27" s="312">
        <f>'Обществознание-9 2019 расклад'!L27</f>
        <v>19.0015</v>
      </c>
      <c r="J27" s="312" t="s">
        <v>138</v>
      </c>
      <c r="K27" s="314"/>
      <c r="L27" s="315">
        <f>'Обществознание-9 2018 расклад'!M27</f>
        <v>47.22</v>
      </c>
      <c r="M27" s="316">
        <f>'Обществознание-9 2019 расклад'!M27</f>
        <v>54.29</v>
      </c>
      <c r="N27" s="316" t="s">
        <v>138</v>
      </c>
      <c r="O27" s="317"/>
      <c r="P27" s="311">
        <f>'Обществознание-9 2018 расклад'!N27</f>
        <v>2.0015999999999998</v>
      </c>
      <c r="Q27" s="312">
        <f>'Обществознание-9 2019 расклад'!N27</f>
        <v>2.9994999999999998</v>
      </c>
      <c r="R27" s="312" t="s">
        <v>138</v>
      </c>
      <c r="S27" s="314"/>
      <c r="T27" s="315">
        <f>'Обществознание-9 2018 расклад'!O27</f>
        <v>2.78</v>
      </c>
      <c r="U27" s="316">
        <f>'Обществознание-9 2019 расклад'!O27</f>
        <v>8.57</v>
      </c>
      <c r="V27" s="316" t="s">
        <v>138</v>
      </c>
      <c r="W27" s="318"/>
    </row>
    <row r="28" spans="1:23" s="1" customFormat="1" ht="15" customHeight="1" x14ac:dyDescent="0.25">
      <c r="A28" s="11">
        <v>11</v>
      </c>
      <c r="B28" s="48">
        <v>20900</v>
      </c>
      <c r="C28" s="310" t="s">
        <v>20</v>
      </c>
      <c r="D28" s="311">
        <f>'Обществознание-9 2018 расклад'!K28</f>
        <v>35</v>
      </c>
      <c r="E28" s="312">
        <f>'Обществознание-9 2019 расклад'!K28</f>
        <v>52</v>
      </c>
      <c r="F28" s="312">
        <f>'Обществознание-9 2020 расклад'!K28</f>
        <v>116</v>
      </c>
      <c r="G28" s="313"/>
      <c r="H28" s="311">
        <f>'Обществознание-9 2018 расклад'!L28</f>
        <v>18.000499999999999</v>
      </c>
      <c r="I28" s="312">
        <f>'Обществознание-9 2019 расклад'!L28</f>
        <v>22.999600000000001</v>
      </c>
      <c r="J28" s="312">
        <f>'Обществознание-9 2020 расклад'!L28</f>
        <v>9.9992000000000001</v>
      </c>
      <c r="K28" s="314"/>
      <c r="L28" s="315">
        <f>'Обществознание-9 2018 расклад'!M28</f>
        <v>51.43</v>
      </c>
      <c r="M28" s="316">
        <f>'Обществознание-9 2019 расклад'!M28</f>
        <v>44.230000000000004</v>
      </c>
      <c r="N28" s="316">
        <f>'Обществознание-9 2020 расклад'!M28</f>
        <v>8.6199999999999992</v>
      </c>
      <c r="O28" s="317"/>
      <c r="P28" s="311">
        <f>'Обществознание-9 2018 расклад'!N28</f>
        <v>1.9984999999999999</v>
      </c>
      <c r="Q28" s="312">
        <f>'Обществознание-9 2019 расклад'!N28</f>
        <v>0</v>
      </c>
      <c r="R28" s="312">
        <f>'Обществознание-9 2020 расклад'!N28</f>
        <v>37.003999999999998</v>
      </c>
      <c r="S28" s="314"/>
      <c r="T28" s="315">
        <f>'Обществознание-9 2018 расклад'!O28</f>
        <v>5.71</v>
      </c>
      <c r="U28" s="316">
        <f>'Обществознание-9 2019 расклад'!O28</f>
        <v>0</v>
      </c>
      <c r="V28" s="316">
        <f>'Обществознание-9 2020 расклад'!O28</f>
        <v>31.9</v>
      </c>
      <c r="W28" s="318"/>
    </row>
    <row r="29" spans="1:23" s="1" customFormat="1" ht="15" customHeight="1" thickBot="1" x14ac:dyDescent="0.3">
      <c r="A29" s="12">
        <v>12</v>
      </c>
      <c r="B29" s="52">
        <v>21350</v>
      </c>
      <c r="C29" s="320" t="s">
        <v>22</v>
      </c>
      <c r="D29" s="321">
        <f>'Обществознание-9 2018 расклад'!K29</f>
        <v>67</v>
      </c>
      <c r="E29" s="322">
        <f>'Обществознание-9 2019 расклад'!K29</f>
        <v>35</v>
      </c>
      <c r="F29" s="322" t="s">
        <v>138</v>
      </c>
      <c r="G29" s="323"/>
      <c r="H29" s="321">
        <f>'Обществознание-9 2018 расклад'!L29</f>
        <v>19.001199999999997</v>
      </c>
      <c r="I29" s="322">
        <f>'Обществознание-9 2019 расклад'!L29</f>
        <v>12.999000000000001</v>
      </c>
      <c r="J29" s="322" t="s">
        <v>138</v>
      </c>
      <c r="K29" s="324"/>
      <c r="L29" s="325">
        <f>'Обществознание-9 2018 расклад'!M29</f>
        <v>28.36</v>
      </c>
      <c r="M29" s="326">
        <f>'Обществознание-9 2019 расклад'!M29</f>
        <v>37.14</v>
      </c>
      <c r="N29" s="326" t="s">
        <v>138</v>
      </c>
      <c r="O29" s="327"/>
      <c r="P29" s="321">
        <f>'Обществознание-9 2018 расклад'!N29</f>
        <v>3.9999000000000002</v>
      </c>
      <c r="Q29" s="322">
        <f>'Обществознание-9 2019 расклад'!N29</f>
        <v>0</v>
      </c>
      <c r="R29" s="322" t="s">
        <v>138</v>
      </c>
      <c r="S29" s="324"/>
      <c r="T29" s="325">
        <f>'Обществознание-9 2018 расклад'!O29</f>
        <v>5.97</v>
      </c>
      <c r="U29" s="326">
        <f>'Обществознание-9 2019 расклад'!O29</f>
        <v>0</v>
      </c>
      <c r="V29" s="326" t="s">
        <v>138</v>
      </c>
      <c r="W29" s="328"/>
    </row>
    <row r="30" spans="1:23" s="1" customFormat="1" ht="15" customHeight="1" thickBot="1" x14ac:dyDescent="0.3">
      <c r="A30" s="35"/>
      <c r="B30" s="51"/>
      <c r="C30" s="329" t="s">
        <v>103</v>
      </c>
      <c r="D30" s="283">
        <f>'Обществознание-9 2018 расклад'!K30</f>
        <v>754</v>
      </c>
      <c r="E30" s="284">
        <f>'Обществознание-9 2019 расклад'!K30</f>
        <v>840</v>
      </c>
      <c r="F30" s="284">
        <f>'Обществознание-9 2020 расклад'!K30</f>
        <v>199</v>
      </c>
      <c r="G30" s="285">
        <f>'Общестаознание-9 2021 расклад'!K30</f>
        <v>0</v>
      </c>
      <c r="H30" s="283">
        <f>'Обществознание-9 2018 расклад'!L30</f>
        <v>402.00450000000001</v>
      </c>
      <c r="I30" s="284">
        <f>'Обществознание-9 2019 расклад'!L30</f>
        <v>473.00189999999992</v>
      </c>
      <c r="J30" s="284">
        <f>'Обществознание-9 2020 расклад'!L30</f>
        <v>33.999400000000001</v>
      </c>
      <c r="K30" s="286">
        <f>'Общестаознание-9 2021 расклад'!L30</f>
        <v>0</v>
      </c>
      <c r="L30" s="287">
        <f>'Обществознание-9 2018 расклад'!M30</f>
        <v>52.282941176470601</v>
      </c>
      <c r="M30" s="288">
        <f>'Обществознание-9 2019 расклад'!M30</f>
        <v>55.391764705882352</v>
      </c>
      <c r="N30" s="288">
        <f>'Обществознание-9 2020 расклад'!M30</f>
        <v>16.997500000000002</v>
      </c>
      <c r="O30" s="289">
        <f>'Общестаознание-9 2021 расклад'!M30</f>
        <v>0</v>
      </c>
      <c r="P30" s="283">
        <f>'Обществознание-9 2018 расклад'!N30</f>
        <v>14.9947</v>
      </c>
      <c r="Q30" s="284">
        <f>'Обществознание-9 2019 расклад'!N30</f>
        <v>16.003100000000003</v>
      </c>
      <c r="R30" s="284">
        <f>'Обществознание-9 2020 расклад'!N30</f>
        <v>27.997499999999999</v>
      </c>
      <c r="S30" s="286">
        <f>'Общестаознание-9 2021 расклад'!N30</f>
        <v>0</v>
      </c>
      <c r="T30" s="287">
        <f>'Обществознание-9 2018 расклад'!O30</f>
        <v>2.473529411764706</v>
      </c>
      <c r="U30" s="288">
        <f>'Обществознание-9 2019 расклад'!O30</f>
        <v>2.7323529411764698</v>
      </c>
      <c r="V30" s="288">
        <f>'Обществознание-9 2020 расклад'!O30</f>
        <v>23.594999999999999</v>
      </c>
      <c r="W30" s="290">
        <f>'Общестаознание-9 2021 расклад'!O30</f>
        <v>0</v>
      </c>
    </row>
    <row r="31" spans="1:23" s="1" customFormat="1" ht="15" customHeight="1" x14ac:dyDescent="0.25">
      <c r="A31" s="10">
        <v>1</v>
      </c>
      <c r="B31" s="49">
        <v>30070</v>
      </c>
      <c r="C31" s="301" t="s">
        <v>24</v>
      </c>
      <c r="D31" s="302">
        <f>'Обществознание-9 2018 расклад'!K31</f>
        <v>64</v>
      </c>
      <c r="E31" s="303">
        <f>'Обществознание-9 2019 расклад'!K31</f>
        <v>62</v>
      </c>
      <c r="F31" s="303">
        <f>'Обществознание-9 2020 расклад'!K31</f>
        <v>81</v>
      </c>
      <c r="G31" s="304"/>
      <c r="H31" s="302">
        <f>'Обществознание-9 2018 расклад'!L31</f>
        <v>44</v>
      </c>
      <c r="I31" s="303">
        <f>'Обществознание-9 2019 расклад'!L31</f>
        <v>40.002399999999994</v>
      </c>
      <c r="J31" s="303">
        <f>'Обществознание-9 2020 расклад'!L31</f>
        <v>13.9968</v>
      </c>
      <c r="K31" s="305"/>
      <c r="L31" s="306">
        <f>'Обществознание-9 2018 расклад'!M31</f>
        <v>68.75</v>
      </c>
      <c r="M31" s="307">
        <f>'Обществознание-9 2019 расклад'!M31</f>
        <v>64.52</v>
      </c>
      <c r="N31" s="307">
        <f>'Обществознание-9 2020 расклад'!M31</f>
        <v>17.28</v>
      </c>
      <c r="O31" s="308"/>
      <c r="P31" s="302">
        <f>'Обществознание-9 2018 расклад'!N31</f>
        <v>0</v>
      </c>
      <c r="Q31" s="303">
        <f>'Обществознание-9 2019 расклад'!N31</f>
        <v>0</v>
      </c>
      <c r="R31" s="303">
        <f>'Обществознание-9 2020 расклад'!N31</f>
        <v>0.99629999999999996</v>
      </c>
      <c r="S31" s="305"/>
      <c r="T31" s="306">
        <f>'Обществознание-9 2018 расклад'!O31</f>
        <v>0</v>
      </c>
      <c r="U31" s="307">
        <f>'Обществознание-9 2019 расклад'!O31</f>
        <v>0</v>
      </c>
      <c r="V31" s="307">
        <f>'Обществознание-9 2020 расклад'!O31</f>
        <v>1.23</v>
      </c>
      <c r="W31" s="309"/>
    </row>
    <row r="32" spans="1:23" s="1" customFormat="1" ht="15" customHeight="1" x14ac:dyDescent="0.25">
      <c r="A32" s="11">
        <v>2</v>
      </c>
      <c r="B32" s="48">
        <v>30480</v>
      </c>
      <c r="C32" s="310" t="s">
        <v>111</v>
      </c>
      <c r="D32" s="311">
        <f>'Обществознание-9 2018 расклад'!K32</f>
        <v>51</v>
      </c>
      <c r="E32" s="312">
        <f>'Обществознание-9 2019 расклад'!K32</f>
        <v>59</v>
      </c>
      <c r="F32" s="312" t="s">
        <v>138</v>
      </c>
      <c r="G32" s="313"/>
      <c r="H32" s="311">
        <f>'Обществознание-9 2018 расклад'!L32</f>
        <v>27.999000000000002</v>
      </c>
      <c r="I32" s="312">
        <f>'Обществознание-9 2019 расклад'!L32</f>
        <v>48.999499999999998</v>
      </c>
      <c r="J32" s="312" t="s">
        <v>138</v>
      </c>
      <c r="K32" s="314"/>
      <c r="L32" s="315">
        <f>'Обществознание-9 2018 расклад'!M32</f>
        <v>54.9</v>
      </c>
      <c r="M32" s="316">
        <f>'Обществознание-9 2019 расклад'!M32</f>
        <v>83.05</v>
      </c>
      <c r="N32" s="316" t="s">
        <v>138</v>
      </c>
      <c r="O32" s="317"/>
      <c r="P32" s="311">
        <f>'Обществознание-9 2018 расклад'!N32</f>
        <v>0</v>
      </c>
      <c r="Q32" s="312">
        <f>'Обществознание-9 2019 расклад'!N32</f>
        <v>0</v>
      </c>
      <c r="R32" s="312" t="s">
        <v>138</v>
      </c>
      <c r="S32" s="314"/>
      <c r="T32" s="315">
        <f>'Обществознание-9 2018 расклад'!O32</f>
        <v>0</v>
      </c>
      <c r="U32" s="316">
        <f>'Обществознание-9 2019 расклад'!O32</f>
        <v>0</v>
      </c>
      <c r="V32" s="316" t="s">
        <v>138</v>
      </c>
      <c r="W32" s="318"/>
    </row>
    <row r="33" spans="1:23" s="1" customFormat="1" ht="15" customHeight="1" x14ac:dyDescent="0.25">
      <c r="A33" s="11">
        <v>3</v>
      </c>
      <c r="B33" s="50">
        <v>30460</v>
      </c>
      <c r="C33" s="319" t="s">
        <v>29</v>
      </c>
      <c r="D33" s="311">
        <f>'Обществознание-9 2018 расклад'!K33</f>
        <v>62</v>
      </c>
      <c r="E33" s="312">
        <f>'Обществознание-9 2019 расклад'!K33</f>
        <v>80</v>
      </c>
      <c r="F33" s="312">
        <f>'Обществознание-9 2020 расклад'!K33</f>
        <v>26</v>
      </c>
      <c r="G33" s="313"/>
      <c r="H33" s="311">
        <f>'Обществознание-9 2018 расклад'!L33</f>
        <v>37.999800000000008</v>
      </c>
      <c r="I33" s="312">
        <f>'Обществознание-9 2019 расклад'!L33</f>
        <v>51</v>
      </c>
      <c r="J33" s="312">
        <f>'Обществознание-9 2020 расклад'!L33</f>
        <v>4.9998000000000005</v>
      </c>
      <c r="K33" s="314"/>
      <c r="L33" s="315">
        <f>'Обществознание-9 2018 расклад'!M33</f>
        <v>61.290000000000006</v>
      </c>
      <c r="M33" s="316">
        <f>'Обществознание-9 2019 расклад'!M33</f>
        <v>63.75</v>
      </c>
      <c r="N33" s="316">
        <f>'Обществознание-9 2020 расклад'!M33</f>
        <v>19.23</v>
      </c>
      <c r="O33" s="317"/>
      <c r="P33" s="311">
        <f>'Обществознание-9 2018 расклад'!N33</f>
        <v>0.99820000000000009</v>
      </c>
      <c r="Q33" s="312">
        <f>'Обществознание-9 2019 расклад'!N33</f>
        <v>0</v>
      </c>
      <c r="R33" s="312">
        <f>'Обществознание-9 2020 расклад'!N33</f>
        <v>9.9996000000000009</v>
      </c>
      <c r="S33" s="314"/>
      <c r="T33" s="315">
        <f>'Обществознание-9 2018 расклад'!O33</f>
        <v>1.61</v>
      </c>
      <c r="U33" s="316">
        <f>'Обществознание-9 2019 расклад'!O33</f>
        <v>0</v>
      </c>
      <c r="V33" s="316">
        <f>'Обществознание-9 2020 расклад'!O33</f>
        <v>38.46</v>
      </c>
      <c r="W33" s="318"/>
    </row>
    <row r="34" spans="1:23" s="1" customFormat="1" ht="15" customHeight="1" x14ac:dyDescent="0.25">
      <c r="A34" s="11">
        <v>4</v>
      </c>
      <c r="B34" s="48">
        <v>30030</v>
      </c>
      <c r="C34" s="310" t="s">
        <v>23</v>
      </c>
      <c r="D34" s="311">
        <f>'Обществознание-9 2018 расклад'!K34</f>
        <v>47</v>
      </c>
      <c r="E34" s="312">
        <f>'Обществознание-9 2019 расклад'!K34</f>
        <v>43</v>
      </c>
      <c r="F34" s="312">
        <f>'Обществознание-9 2020 расклад'!K34</f>
        <v>28</v>
      </c>
      <c r="G34" s="313"/>
      <c r="H34" s="311">
        <f>'Обществознание-9 2018 расклад'!L34</f>
        <v>28.002599999999997</v>
      </c>
      <c r="I34" s="312">
        <f>'Обществознание-9 2019 расклад'!L34</f>
        <v>25.0002</v>
      </c>
      <c r="J34" s="312">
        <f>'Обществознание-9 2020 расклад'!L34</f>
        <v>4.0011999999999999</v>
      </c>
      <c r="K34" s="314"/>
      <c r="L34" s="315">
        <f>'Обществознание-9 2018 расклад'!M34</f>
        <v>59.58</v>
      </c>
      <c r="M34" s="316">
        <f>'Обществознание-9 2019 расклад'!M34</f>
        <v>58.14</v>
      </c>
      <c r="N34" s="316">
        <f>'Обществознание-9 2020 расклад'!M34</f>
        <v>14.290000000000001</v>
      </c>
      <c r="O34" s="317"/>
      <c r="P34" s="311">
        <f>'Обществознание-9 2018 расклад'!N34</f>
        <v>0</v>
      </c>
      <c r="Q34" s="312">
        <f>'Обществознание-9 2019 расклад'!N34</f>
        <v>1.0019</v>
      </c>
      <c r="R34" s="312">
        <f>'Обществознание-9 2020 расклад'!N34</f>
        <v>14</v>
      </c>
      <c r="S34" s="314"/>
      <c r="T34" s="315">
        <f>'Обществознание-9 2018 расклад'!O34</f>
        <v>0</v>
      </c>
      <c r="U34" s="316">
        <f>'Обществознание-9 2019 расклад'!O34</f>
        <v>2.33</v>
      </c>
      <c r="V34" s="316">
        <f>'Обществознание-9 2020 расклад'!O34</f>
        <v>50</v>
      </c>
      <c r="W34" s="318"/>
    </row>
    <row r="35" spans="1:23" s="1" customFormat="1" ht="15" customHeight="1" x14ac:dyDescent="0.25">
      <c r="A35" s="11">
        <v>5</v>
      </c>
      <c r="B35" s="48">
        <v>31000</v>
      </c>
      <c r="C35" s="310" t="s">
        <v>37</v>
      </c>
      <c r="D35" s="311">
        <f>'Обществознание-9 2018 расклад'!K35</f>
        <v>89</v>
      </c>
      <c r="E35" s="312">
        <f>'Обществознание-9 2019 расклад'!K35</f>
        <v>66</v>
      </c>
      <c r="F35" s="312" t="s">
        <v>138</v>
      </c>
      <c r="G35" s="313"/>
      <c r="H35" s="311">
        <f>'Обществознание-9 2018 расклад'!L35</f>
        <v>44.001599999999996</v>
      </c>
      <c r="I35" s="312">
        <f>'Обществознание-9 2019 расклад'!L35</f>
        <v>46.001999999999995</v>
      </c>
      <c r="J35" s="312" t="s">
        <v>138</v>
      </c>
      <c r="K35" s="314"/>
      <c r="L35" s="315">
        <f>'Обществознание-9 2018 расклад'!M35</f>
        <v>49.44</v>
      </c>
      <c r="M35" s="316">
        <f>'Обществознание-9 2019 расклад'!M35</f>
        <v>69.7</v>
      </c>
      <c r="N35" s="316" t="s">
        <v>138</v>
      </c>
      <c r="O35" s="317"/>
      <c r="P35" s="311">
        <f>'Обществознание-9 2018 расклад'!N35</f>
        <v>0.99680000000000002</v>
      </c>
      <c r="Q35" s="312">
        <f>'Обществознание-9 2019 расклад'!N35</f>
        <v>0</v>
      </c>
      <c r="R35" s="312" t="s">
        <v>138</v>
      </c>
      <c r="S35" s="314"/>
      <c r="T35" s="315">
        <f>'Обществознание-9 2018 расклад'!O35</f>
        <v>1.1200000000000001</v>
      </c>
      <c r="U35" s="316">
        <f>'Обществознание-9 2019 расклад'!O35</f>
        <v>0</v>
      </c>
      <c r="V35" s="316" t="s">
        <v>138</v>
      </c>
      <c r="W35" s="318"/>
    </row>
    <row r="36" spans="1:23" s="1" customFormat="1" ht="15" customHeight="1" x14ac:dyDescent="0.25">
      <c r="A36" s="11">
        <v>6</v>
      </c>
      <c r="B36" s="48">
        <v>30130</v>
      </c>
      <c r="C36" s="310" t="s">
        <v>25</v>
      </c>
      <c r="D36" s="311">
        <f>'Обществознание-9 2018 расклад'!K36</f>
        <v>17</v>
      </c>
      <c r="E36" s="312">
        <f>'Обществознание-9 2019 расклад'!K36</f>
        <v>20</v>
      </c>
      <c r="F36" s="312" t="s">
        <v>138</v>
      </c>
      <c r="G36" s="313"/>
      <c r="H36" s="311">
        <f>'Обществознание-9 2018 расклад'!L36</f>
        <v>3.0004999999999997</v>
      </c>
      <c r="I36" s="312">
        <f>'Обществознание-9 2019 расклад'!L36</f>
        <v>5</v>
      </c>
      <c r="J36" s="312" t="s">
        <v>138</v>
      </c>
      <c r="K36" s="314"/>
      <c r="L36" s="315">
        <f>'Обществознание-9 2018 расклад'!M36</f>
        <v>17.649999999999999</v>
      </c>
      <c r="M36" s="316">
        <f>'Обществознание-9 2019 расклад'!M36</f>
        <v>25</v>
      </c>
      <c r="N36" s="316" t="s">
        <v>138</v>
      </c>
      <c r="O36" s="317"/>
      <c r="P36" s="311">
        <f>'Обществознание-9 2018 расклад'!N36</f>
        <v>0.99959999999999993</v>
      </c>
      <c r="Q36" s="312">
        <f>'Обществознание-9 2019 расклад'!N36</f>
        <v>1</v>
      </c>
      <c r="R36" s="312" t="s">
        <v>138</v>
      </c>
      <c r="S36" s="314"/>
      <c r="T36" s="315">
        <f>'Обществознание-9 2018 расклад'!O36</f>
        <v>5.88</v>
      </c>
      <c r="U36" s="316">
        <f>'Обществознание-9 2019 расклад'!O36</f>
        <v>5</v>
      </c>
      <c r="V36" s="316" t="s">
        <v>138</v>
      </c>
      <c r="W36" s="318"/>
    </row>
    <row r="37" spans="1:23" s="1" customFormat="1" ht="15" customHeight="1" x14ac:dyDescent="0.25">
      <c r="A37" s="11">
        <v>7</v>
      </c>
      <c r="B37" s="48">
        <v>30160</v>
      </c>
      <c r="C37" s="310" t="s">
        <v>26</v>
      </c>
      <c r="D37" s="311">
        <f>'Обществознание-9 2018 расклад'!K37</f>
        <v>31</v>
      </c>
      <c r="E37" s="312">
        <f>'Обществознание-9 2019 расклад'!K37</f>
        <v>34</v>
      </c>
      <c r="F37" s="312">
        <f>'Обществознание-9 2020 расклад'!K37</f>
        <v>64</v>
      </c>
      <c r="G37" s="313"/>
      <c r="H37" s="311">
        <f>'Обществознание-9 2018 расклад'!L37</f>
        <v>17.000399999999999</v>
      </c>
      <c r="I37" s="312">
        <f>'Обществознание-9 2019 расклад'!L37</f>
        <v>21.998000000000001</v>
      </c>
      <c r="J37" s="312">
        <f>'Обществознание-9 2020 расклад'!L37</f>
        <v>11.001600000000002</v>
      </c>
      <c r="K37" s="314"/>
      <c r="L37" s="315">
        <f>'Обществознание-9 2018 расклад'!M37</f>
        <v>54.839999999999996</v>
      </c>
      <c r="M37" s="316">
        <f>'Обществознание-9 2019 расклад'!M37</f>
        <v>64.7</v>
      </c>
      <c r="N37" s="316">
        <f>'Обществознание-9 2020 расклад'!M37</f>
        <v>17.190000000000001</v>
      </c>
      <c r="O37" s="317"/>
      <c r="P37" s="311">
        <f>'Обществознание-9 2018 расклад'!N37</f>
        <v>0</v>
      </c>
      <c r="Q37" s="312">
        <f>'Обществознание-9 2019 расклад'!N37</f>
        <v>0</v>
      </c>
      <c r="R37" s="312">
        <f>'Обществознание-9 2020 расклад'!N37</f>
        <v>3.0016000000000003</v>
      </c>
      <c r="S37" s="314"/>
      <c r="T37" s="315">
        <f>'Обществознание-9 2018 расклад'!O37</f>
        <v>0</v>
      </c>
      <c r="U37" s="316">
        <f>'Обществознание-9 2019 расклад'!O37</f>
        <v>0</v>
      </c>
      <c r="V37" s="316">
        <f>'Обществознание-9 2020 расклад'!O37</f>
        <v>4.6900000000000004</v>
      </c>
      <c r="W37" s="318"/>
    </row>
    <row r="38" spans="1:23" s="1" customFormat="1" ht="15" customHeight="1" x14ac:dyDescent="0.25">
      <c r="A38" s="11">
        <v>8</v>
      </c>
      <c r="B38" s="48">
        <v>30310</v>
      </c>
      <c r="C38" s="310" t="s">
        <v>27</v>
      </c>
      <c r="D38" s="311">
        <f>'Обществознание-9 2018 расклад'!K38</f>
        <v>20</v>
      </c>
      <c r="E38" s="312">
        <f>'Обществознание-9 2019 расклад'!K38</f>
        <v>14</v>
      </c>
      <c r="F38" s="312" t="s">
        <v>138</v>
      </c>
      <c r="G38" s="313"/>
      <c r="H38" s="311">
        <f>'Обществознание-9 2018 расклад'!L38</f>
        <v>14</v>
      </c>
      <c r="I38" s="312">
        <f>'Обществознание-9 2019 расклад'!L38</f>
        <v>4.9993999999999996</v>
      </c>
      <c r="J38" s="312" t="s">
        <v>138</v>
      </c>
      <c r="K38" s="314"/>
      <c r="L38" s="315">
        <f>'Обществознание-9 2018 расклад'!M38</f>
        <v>70</v>
      </c>
      <c r="M38" s="316">
        <f>'Обществознание-9 2019 расклад'!M38</f>
        <v>35.71</v>
      </c>
      <c r="N38" s="316" t="s">
        <v>138</v>
      </c>
      <c r="O38" s="317"/>
      <c r="P38" s="311">
        <f>'Обществознание-9 2018 расклад'!N38</f>
        <v>0</v>
      </c>
      <c r="Q38" s="312">
        <f>'Обществознание-9 2019 расклад'!N38</f>
        <v>2.0005999999999999</v>
      </c>
      <c r="R38" s="312" t="s">
        <v>138</v>
      </c>
      <c r="S38" s="314"/>
      <c r="T38" s="315">
        <f>'Обществознание-9 2018 расклад'!O38</f>
        <v>0</v>
      </c>
      <c r="U38" s="316">
        <f>'Обществознание-9 2019 расклад'!O38</f>
        <v>14.29</v>
      </c>
      <c r="V38" s="316" t="s">
        <v>138</v>
      </c>
      <c r="W38" s="318"/>
    </row>
    <row r="39" spans="1:23" s="1" customFormat="1" ht="15" customHeight="1" x14ac:dyDescent="0.25">
      <c r="A39" s="11">
        <v>9</v>
      </c>
      <c r="B39" s="48">
        <v>30440</v>
      </c>
      <c r="C39" s="310" t="s">
        <v>28</v>
      </c>
      <c r="D39" s="311">
        <f>'Обществознание-9 2018 расклад'!K39</f>
        <v>26</v>
      </c>
      <c r="E39" s="312">
        <f>'Обществознание-9 2019 расклад'!K39</f>
        <v>43</v>
      </c>
      <c r="F39" s="312" t="s">
        <v>138</v>
      </c>
      <c r="G39" s="313"/>
      <c r="H39" s="311">
        <f>'Обществознание-9 2018 расклад'!L39</f>
        <v>16.000399999999999</v>
      </c>
      <c r="I39" s="312">
        <f>'Обществознание-9 2019 расклад'!L39</f>
        <v>23.9983</v>
      </c>
      <c r="J39" s="312" t="s">
        <v>138</v>
      </c>
      <c r="K39" s="314"/>
      <c r="L39" s="315">
        <f>'Обществознание-9 2018 расклад'!M39</f>
        <v>61.54</v>
      </c>
      <c r="M39" s="316">
        <f>'Обществознание-9 2019 расклад'!M39</f>
        <v>55.809999999999995</v>
      </c>
      <c r="N39" s="316" t="s">
        <v>138</v>
      </c>
      <c r="O39" s="317"/>
      <c r="P39" s="311">
        <f>'Обществознание-9 2018 расклад'!N39</f>
        <v>0</v>
      </c>
      <c r="Q39" s="312">
        <f>'Обществознание-9 2019 расклад'!N39</f>
        <v>1.9995000000000003</v>
      </c>
      <c r="R39" s="312" t="s">
        <v>138</v>
      </c>
      <c r="S39" s="314"/>
      <c r="T39" s="315">
        <f>'Обществознание-9 2018 расклад'!O39</f>
        <v>0</v>
      </c>
      <c r="U39" s="316">
        <f>'Обществознание-9 2019 расклад'!O39</f>
        <v>4.6500000000000004</v>
      </c>
      <c r="V39" s="316" t="s">
        <v>138</v>
      </c>
      <c r="W39" s="318"/>
    </row>
    <row r="40" spans="1:23" s="1" customFormat="1" ht="15" customHeight="1" x14ac:dyDescent="0.25">
      <c r="A40" s="11">
        <v>10</v>
      </c>
      <c r="B40" s="48">
        <v>30500</v>
      </c>
      <c r="C40" s="310" t="s">
        <v>30</v>
      </c>
      <c r="D40" s="311">
        <f>'Обществознание-9 2018 расклад'!K40</f>
        <v>28</v>
      </c>
      <c r="E40" s="312">
        <f>'Обществознание-9 2019 расклад'!K40</f>
        <v>27</v>
      </c>
      <c r="F40" s="312" t="s">
        <v>138</v>
      </c>
      <c r="G40" s="313"/>
      <c r="H40" s="311">
        <f>'Обществознание-9 2018 расклад'!L40</f>
        <v>12.0008</v>
      </c>
      <c r="I40" s="312">
        <f>'Обществознание-9 2019 расклад'!L40</f>
        <v>8.9991000000000003</v>
      </c>
      <c r="J40" s="312" t="s">
        <v>138</v>
      </c>
      <c r="K40" s="314"/>
      <c r="L40" s="315">
        <f>'Обществознание-9 2018 расклад'!M40</f>
        <v>42.86</v>
      </c>
      <c r="M40" s="316">
        <f>'Обществознание-9 2019 расклад'!M40</f>
        <v>33.33</v>
      </c>
      <c r="N40" s="316" t="s">
        <v>138</v>
      </c>
      <c r="O40" s="317"/>
      <c r="P40" s="311">
        <f>'Обществознание-9 2018 расклад'!N40</f>
        <v>4.0011999999999999</v>
      </c>
      <c r="Q40" s="312">
        <f>'Обществознание-9 2019 расклад'!N40</f>
        <v>2.0007000000000001</v>
      </c>
      <c r="R40" s="312" t="s">
        <v>138</v>
      </c>
      <c r="S40" s="314"/>
      <c r="T40" s="315">
        <f>'Обществознание-9 2018 расклад'!O40</f>
        <v>14.29</v>
      </c>
      <c r="U40" s="316">
        <f>'Обществознание-9 2019 расклад'!O40</f>
        <v>7.41</v>
      </c>
      <c r="V40" s="316" t="s">
        <v>138</v>
      </c>
      <c r="W40" s="318"/>
    </row>
    <row r="41" spans="1:23" s="1" customFormat="1" ht="15" customHeight="1" x14ac:dyDescent="0.25">
      <c r="A41" s="11">
        <v>11</v>
      </c>
      <c r="B41" s="48">
        <v>30530</v>
      </c>
      <c r="C41" s="310" t="s">
        <v>31</v>
      </c>
      <c r="D41" s="311">
        <f>'Обществознание-9 2018 расклад'!K41</f>
        <v>39</v>
      </c>
      <c r="E41" s="312">
        <f>'Обществознание-9 2019 расклад'!K41</f>
        <v>71</v>
      </c>
      <c r="F41" s="312" t="s">
        <v>138</v>
      </c>
      <c r="G41" s="313"/>
      <c r="H41" s="311">
        <f>'Обществознание-9 2018 расклад'!L41</f>
        <v>12.998699999999999</v>
      </c>
      <c r="I41" s="312">
        <f>'Обществознание-9 2019 расклад'!L41</f>
        <v>30.004600000000003</v>
      </c>
      <c r="J41" s="312" t="s">
        <v>138</v>
      </c>
      <c r="K41" s="314"/>
      <c r="L41" s="315">
        <f>'Обществознание-9 2018 расклад'!M41</f>
        <v>33.33</v>
      </c>
      <c r="M41" s="316">
        <f>'Обществознание-9 2019 расклад'!M41</f>
        <v>42.260000000000005</v>
      </c>
      <c r="N41" s="316" t="s">
        <v>138</v>
      </c>
      <c r="O41" s="317"/>
      <c r="P41" s="311">
        <f>'Обществознание-9 2018 расклад'!N41</f>
        <v>0.99840000000000007</v>
      </c>
      <c r="Q41" s="312">
        <f>'Обществознание-9 2019 расклад'!N41</f>
        <v>1.0011000000000001</v>
      </c>
      <c r="R41" s="312" t="s">
        <v>138</v>
      </c>
      <c r="S41" s="314"/>
      <c r="T41" s="315">
        <f>'Обществознание-9 2018 расклад'!O41</f>
        <v>2.56</v>
      </c>
      <c r="U41" s="316">
        <f>'Обществознание-9 2019 расклад'!O41</f>
        <v>1.41</v>
      </c>
      <c r="V41" s="316" t="s">
        <v>138</v>
      </c>
      <c r="W41" s="318"/>
    </row>
    <row r="42" spans="1:23" s="1" customFormat="1" ht="15" customHeight="1" x14ac:dyDescent="0.25">
      <c r="A42" s="11">
        <v>12</v>
      </c>
      <c r="B42" s="48">
        <v>30640</v>
      </c>
      <c r="C42" s="310" t="s">
        <v>32</v>
      </c>
      <c r="D42" s="311">
        <f>'Обществознание-9 2018 расклад'!K42</f>
        <v>36</v>
      </c>
      <c r="E42" s="312">
        <f>'Обществознание-9 2019 расклад'!K42</f>
        <v>40</v>
      </c>
      <c r="F42" s="312" t="s">
        <v>138</v>
      </c>
      <c r="G42" s="313"/>
      <c r="H42" s="311">
        <f>'Обществознание-9 2018 расклад'!L42</f>
        <v>25.002000000000002</v>
      </c>
      <c r="I42" s="312">
        <f>'Обществознание-9 2019 расклад'!L42</f>
        <v>28</v>
      </c>
      <c r="J42" s="312" t="s">
        <v>138</v>
      </c>
      <c r="K42" s="314"/>
      <c r="L42" s="315">
        <f>'Обществознание-9 2018 расклад'!M42</f>
        <v>69.45</v>
      </c>
      <c r="M42" s="316">
        <f>'Обществознание-9 2019 расклад'!M42</f>
        <v>70</v>
      </c>
      <c r="N42" s="316" t="s">
        <v>138</v>
      </c>
      <c r="O42" s="317"/>
      <c r="P42" s="311">
        <f>'Обществознание-9 2018 расклад'!N42</f>
        <v>1.0007999999999999</v>
      </c>
      <c r="Q42" s="312">
        <f>'Обществознание-9 2019 расклад'!N42</f>
        <v>1</v>
      </c>
      <c r="R42" s="312" t="s">
        <v>138</v>
      </c>
      <c r="S42" s="314"/>
      <c r="T42" s="315">
        <f>'Обществознание-9 2018 расклад'!O42</f>
        <v>2.78</v>
      </c>
      <c r="U42" s="316">
        <f>'Обществознание-9 2019 расклад'!O42</f>
        <v>2.5</v>
      </c>
      <c r="V42" s="316" t="s">
        <v>138</v>
      </c>
      <c r="W42" s="318"/>
    </row>
    <row r="43" spans="1:23" s="1" customFormat="1" ht="15" customHeight="1" x14ac:dyDescent="0.25">
      <c r="A43" s="11">
        <v>13</v>
      </c>
      <c r="B43" s="48">
        <v>30650</v>
      </c>
      <c r="C43" s="310" t="s">
        <v>33</v>
      </c>
      <c r="D43" s="311">
        <f>'Обществознание-9 2018 расклад'!K43</f>
        <v>35</v>
      </c>
      <c r="E43" s="312">
        <f>'Обществознание-9 2019 расклад'!K43</f>
        <v>62</v>
      </c>
      <c r="F43" s="312" t="s">
        <v>138</v>
      </c>
      <c r="G43" s="313"/>
      <c r="H43" s="311">
        <f>'Обществознание-9 2018 расклад'!L43</f>
        <v>14</v>
      </c>
      <c r="I43" s="312">
        <f>'Обществознание-9 2019 расклад'!L43</f>
        <v>26.002799999999997</v>
      </c>
      <c r="J43" s="312" t="s">
        <v>138</v>
      </c>
      <c r="K43" s="314"/>
      <c r="L43" s="315">
        <f>'Обществознание-9 2018 расклад'!M43</f>
        <v>40</v>
      </c>
      <c r="M43" s="316">
        <f>'Обществознание-9 2019 расклад'!M43</f>
        <v>41.94</v>
      </c>
      <c r="N43" s="316" t="s">
        <v>138</v>
      </c>
      <c r="O43" s="317"/>
      <c r="P43" s="311">
        <f>'Обществознание-9 2018 расклад'!N43</f>
        <v>4.0004999999999997</v>
      </c>
      <c r="Q43" s="312">
        <f>'Обществознание-9 2019 расклад'!N43</f>
        <v>3.9990000000000006</v>
      </c>
      <c r="R43" s="312" t="s">
        <v>138</v>
      </c>
      <c r="S43" s="314"/>
      <c r="T43" s="315">
        <f>'Обществознание-9 2018 расклад'!O43</f>
        <v>11.43</v>
      </c>
      <c r="U43" s="316">
        <f>'Обществознание-9 2019 расклад'!O43</f>
        <v>6.45</v>
      </c>
      <c r="V43" s="316" t="s">
        <v>138</v>
      </c>
      <c r="W43" s="318"/>
    </row>
    <row r="44" spans="1:23" s="1" customFormat="1" ht="15" customHeight="1" x14ac:dyDescent="0.25">
      <c r="A44" s="11">
        <v>14</v>
      </c>
      <c r="B44" s="48">
        <v>30790</v>
      </c>
      <c r="C44" s="310" t="s">
        <v>34</v>
      </c>
      <c r="D44" s="311">
        <f>'Обществознание-9 2018 расклад'!K44</f>
        <v>11</v>
      </c>
      <c r="E44" s="312">
        <f>'Обществознание-9 2019 расклад'!K44</f>
        <v>51</v>
      </c>
      <c r="F44" s="312" t="s">
        <v>138</v>
      </c>
      <c r="G44" s="313"/>
      <c r="H44" s="311">
        <f>'Обществознание-9 2018 расклад'!L44</f>
        <v>4.9995000000000003</v>
      </c>
      <c r="I44" s="312">
        <f>'Обществознание-9 2019 расклад'!L44</f>
        <v>25.9998</v>
      </c>
      <c r="J44" s="312" t="s">
        <v>138</v>
      </c>
      <c r="K44" s="314"/>
      <c r="L44" s="315">
        <f>'Обществознание-9 2018 расклад'!M44</f>
        <v>45.45</v>
      </c>
      <c r="M44" s="316">
        <f>'Обществознание-9 2019 расклад'!M44</f>
        <v>50.980000000000004</v>
      </c>
      <c r="N44" s="316" t="s">
        <v>138</v>
      </c>
      <c r="O44" s="317"/>
      <c r="P44" s="311">
        <f>'Обществознание-9 2018 расклад'!N44</f>
        <v>0</v>
      </c>
      <c r="Q44" s="312">
        <f>'Обществознание-9 2019 расклад'!N44</f>
        <v>0</v>
      </c>
      <c r="R44" s="312" t="s">
        <v>138</v>
      </c>
      <c r="S44" s="314"/>
      <c r="T44" s="315">
        <f>'Обществознание-9 2018 расклад'!O44</f>
        <v>0</v>
      </c>
      <c r="U44" s="316">
        <f>'Обществознание-9 2019 расклад'!O44</f>
        <v>0</v>
      </c>
      <c r="V44" s="316" t="s">
        <v>138</v>
      </c>
      <c r="W44" s="318"/>
    </row>
    <row r="45" spans="1:23" s="1" customFormat="1" ht="15" customHeight="1" x14ac:dyDescent="0.25">
      <c r="A45" s="11">
        <v>15</v>
      </c>
      <c r="B45" s="48">
        <v>30890</v>
      </c>
      <c r="C45" s="310" t="s">
        <v>35</v>
      </c>
      <c r="D45" s="311">
        <f>'Обществознание-9 2018 расклад'!K45</f>
        <v>12</v>
      </c>
      <c r="E45" s="312">
        <f>'Обществознание-9 2019 расклад'!K45</f>
        <v>18</v>
      </c>
      <c r="F45" s="312" t="s">
        <v>138</v>
      </c>
      <c r="G45" s="313"/>
      <c r="H45" s="311">
        <f>'Обществознание-9 2018 расклад'!L45</f>
        <v>6.9996</v>
      </c>
      <c r="I45" s="312">
        <f>'Обществознание-9 2019 расклад'!L45</f>
        <v>16.0002</v>
      </c>
      <c r="J45" s="312" t="s">
        <v>138</v>
      </c>
      <c r="K45" s="314"/>
      <c r="L45" s="315">
        <f>'Обществознание-9 2018 расклад'!M45</f>
        <v>58.33</v>
      </c>
      <c r="M45" s="316">
        <f>'Обществознание-9 2019 расклад'!M45</f>
        <v>88.89</v>
      </c>
      <c r="N45" s="316" t="s">
        <v>138</v>
      </c>
      <c r="O45" s="317"/>
      <c r="P45" s="311">
        <f>'Обществознание-9 2018 расклад'!N45</f>
        <v>0</v>
      </c>
      <c r="Q45" s="312">
        <f>'Обществознание-9 2019 расклад'!N45</f>
        <v>0</v>
      </c>
      <c r="R45" s="312" t="s">
        <v>138</v>
      </c>
      <c r="S45" s="314"/>
      <c r="T45" s="315">
        <f>'Обществознание-9 2018 расклад'!O45</f>
        <v>0</v>
      </c>
      <c r="U45" s="316">
        <f>'Обществознание-9 2019 расклад'!O45</f>
        <v>0</v>
      </c>
      <c r="V45" s="316" t="s">
        <v>138</v>
      </c>
      <c r="W45" s="318"/>
    </row>
    <row r="46" spans="1:23" s="1" customFormat="1" ht="15" customHeight="1" x14ac:dyDescent="0.25">
      <c r="A46" s="11">
        <v>16</v>
      </c>
      <c r="B46" s="48">
        <v>30940</v>
      </c>
      <c r="C46" s="310" t="s">
        <v>36</v>
      </c>
      <c r="D46" s="311">
        <f>'Обществознание-9 2018 расклад'!K46</f>
        <v>102</v>
      </c>
      <c r="E46" s="312">
        <f>'Обществознание-9 2019 расклад'!K46</f>
        <v>83</v>
      </c>
      <c r="F46" s="312" t="s">
        <v>138</v>
      </c>
      <c r="G46" s="313"/>
      <c r="H46" s="311">
        <f>'Обществознание-9 2018 расклад'!L46</f>
        <v>50.000399999999999</v>
      </c>
      <c r="I46" s="312">
        <f>'Обществознание-9 2019 расклад'!L46</f>
        <v>41.998000000000005</v>
      </c>
      <c r="J46" s="312" t="s">
        <v>138</v>
      </c>
      <c r="K46" s="314"/>
      <c r="L46" s="315">
        <f>'Обществознание-9 2018 расклад'!M46</f>
        <v>49.019999999999996</v>
      </c>
      <c r="M46" s="316">
        <f>'Обществознание-9 2019 расклад'!M46</f>
        <v>50.6</v>
      </c>
      <c r="N46" s="316" t="s">
        <v>138</v>
      </c>
      <c r="O46" s="317"/>
      <c r="P46" s="311">
        <f>'Обществознание-9 2018 расклад'!N46</f>
        <v>0</v>
      </c>
      <c r="Q46" s="312">
        <f>'Обществознание-9 2019 расклад'!N46</f>
        <v>2.0003000000000002</v>
      </c>
      <c r="R46" s="312" t="s">
        <v>138</v>
      </c>
      <c r="S46" s="314"/>
      <c r="T46" s="315">
        <f>'Обществознание-9 2018 расклад'!O46</f>
        <v>0</v>
      </c>
      <c r="U46" s="316">
        <f>'Обществознание-9 2019 расклад'!O46</f>
        <v>2.41</v>
      </c>
      <c r="V46" s="316" t="s">
        <v>138</v>
      </c>
      <c r="W46" s="318"/>
    </row>
    <row r="47" spans="1:23" s="1" customFormat="1" ht="15" customHeight="1" thickBot="1" x14ac:dyDescent="0.3">
      <c r="A47" s="11">
        <v>17</v>
      </c>
      <c r="B47" s="52">
        <v>31480</v>
      </c>
      <c r="C47" s="320" t="s">
        <v>38</v>
      </c>
      <c r="D47" s="321">
        <f>'Обществознание-9 2018 расклад'!K47</f>
        <v>84</v>
      </c>
      <c r="E47" s="322">
        <f>'Обществознание-9 2019 расклад'!K47</f>
        <v>67</v>
      </c>
      <c r="F47" s="322" t="s">
        <v>138</v>
      </c>
      <c r="G47" s="323"/>
      <c r="H47" s="321">
        <f>'Обществознание-9 2018 расклад'!L47</f>
        <v>43.999200000000002</v>
      </c>
      <c r="I47" s="322">
        <f>'Обществознание-9 2019 расклад'!L47</f>
        <v>28.997600000000002</v>
      </c>
      <c r="J47" s="322" t="s">
        <v>138</v>
      </c>
      <c r="K47" s="324"/>
      <c r="L47" s="325">
        <f>'Обществознание-9 2018 расклад'!M47</f>
        <v>52.38</v>
      </c>
      <c r="M47" s="326">
        <f>'Обществознание-9 2019 расклад'!M47</f>
        <v>43.28</v>
      </c>
      <c r="N47" s="326" t="s">
        <v>138</v>
      </c>
      <c r="O47" s="327"/>
      <c r="P47" s="321">
        <f>'Обществознание-9 2018 расклад'!N47</f>
        <v>1.9991999999999999</v>
      </c>
      <c r="Q47" s="322">
        <f>'Обществознание-9 2019 расклад'!N47</f>
        <v>0</v>
      </c>
      <c r="R47" s="322" t="s">
        <v>138</v>
      </c>
      <c r="S47" s="324"/>
      <c r="T47" s="325">
        <f>'Обществознание-9 2018 расклад'!O47</f>
        <v>2.38</v>
      </c>
      <c r="U47" s="326">
        <f>'Обществознание-9 2019 расклад'!O47</f>
        <v>0</v>
      </c>
      <c r="V47" s="326" t="s">
        <v>138</v>
      </c>
      <c r="W47" s="328"/>
    </row>
    <row r="48" spans="1:23" s="1" customFormat="1" ht="15" customHeight="1" thickBot="1" x14ac:dyDescent="0.3">
      <c r="A48" s="35"/>
      <c r="B48" s="51"/>
      <c r="C48" s="329" t="s">
        <v>104</v>
      </c>
      <c r="D48" s="283">
        <f>'Обществознание-9 2018 расклад'!K48</f>
        <v>784</v>
      </c>
      <c r="E48" s="284">
        <f>'Обществознание-9 2019 расклад'!K48</f>
        <v>845</v>
      </c>
      <c r="F48" s="284">
        <f>'Обществознание-9 2020 расклад'!K48</f>
        <v>848</v>
      </c>
      <c r="G48" s="285">
        <f>'Общестаознание-9 2021 расклад'!K48</f>
        <v>0</v>
      </c>
      <c r="H48" s="283">
        <f>'Обществознание-9 2018 расклад'!L48</f>
        <v>468.99569999999994</v>
      </c>
      <c r="I48" s="284">
        <f>'Обществознание-9 2019 расклад'!L48</f>
        <v>556.99239999999998</v>
      </c>
      <c r="J48" s="284">
        <f>'Обществознание-9 2020 расклад'!L48</f>
        <v>202.00059999999999</v>
      </c>
      <c r="K48" s="286">
        <f>'Общестаознание-9 2021 расклад'!L48</f>
        <v>0</v>
      </c>
      <c r="L48" s="287">
        <f>'Обществознание-9 2018 расклад'!M48</f>
        <v>56.488947368421059</v>
      </c>
      <c r="M48" s="288">
        <f>'Обществознание-9 2019 расклад'!M48</f>
        <v>63.372105263157898</v>
      </c>
      <c r="N48" s="288">
        <f>'Обществознание-9 2020 расклад'!M48</f>
        <v>22.835000000000004</v>
      </c>
      <c r="O48" s="289">
        <f>'Общестаознание-9 2021 расклад'!M48</f>
        <v>0</v>
      </c>
      <c r="P48" s="283">
        <f>'Обществознание-9 2018 расклад'!N48</f>
        <v>14.003900000000002</v>
      </c>
      <c r="Q48" s="284">
        <f>'Обществознание-9 2019 расклад'!N48</f>
        <v>13.9941</v>
      </c>
      <c r="R48" s="284">
        <f>'Обществознание-9 2020 расклад'!N48</f>
        <v>175.00489999999996</v>
      </c>
      <c r="S48" s="286">
        <f>'Общестаознание-9 2021 расклад'!N48</f>
        <v>0</v>
      </c>
      <c r="T48" s="287">
        <f>'Обществознание-9 2018 расклад'!O48</f>
        <v>2.5747368421052634</v>
      </c>
      <c r="U48" s="288">
        <f>'Обществознание-9 2019 расклад'!O48</f>
        <v>1.3663157894736842</v>
      </c>
      <c r="V48" s="288">
        <f>'Обществознание-9 2020 расклад'!O48</f>
        <v>18.881999999999998</v>
      </c>
      <c r="W48" s="290">
        <f>'Общестаознание-9 2021 расклад'!O48</f>
        <v>0</v>
      </c>
    </row>
    <row r="49" spans="1:23" s="1" customFormat="1" ht="15" customHeight="1" x14ac:dyDescent="0.25">
      <c r="A49" s="59">
        <v>1</v>
      </c>
      <c r="B49" s="49">
        <v>40010</v>
      </c>
      <c r="C49" s="301" t="s">
        <v>39</v>
      </c>
      <c r="D49" s="302">
        <f>'Обществознание-9 2018 расклад'!K49</f>
        <v>98</v>
      </c>
      <c r="E49" s="303">
        <f>'Обществознание-9 2019 расклад'!K49</f>
        <v>110</v>
      </c>
      <c r="F49" s="303">
        <f>'Обществознание-9 2020 расклад'!K49</f>
        <v>175</v>
      </c>
      <c r="G49" s="304"/>
      <c r="H49" s="302">
        <f>'Обществознание-9 2018 расклад'!L49</f>
        <v>83.995800000000003</v>
      </c>
      <c r="I49" s="303">
        <f>'Обществознание-9 2019 расклад'!L49</f>
        <v>91.002999999999986</v>
      </c>
      <c r="J49" s="303">
        <f>'Обществознание-9 2020 расклад'!L49</f>
        <v>63.997500000000002</v>
      </c>
      <c r="K49" s="305"/>
      <c r="L49" s="306">
        <f>'Обществознание-9 2018 расклад'!M49</f>
        <v>85.71</v>
      </c>
      <c r="M49" s="307">
        <f>'Обществознание-9 2019 расклад'!M49</f>
        <v>82.72999999999999</v>
      </c>
      <c r="N49" s="307">
        <f>'Обществознание-9 2020 расклад'!M49</f>
        <v>36.57</v>
      </c>
      <c r="O49" s="308"/>
      <c r="P49" s="302">
        <f>'Обществознание-9 2018 расклад'!N49</f>
        <v>0</v>
      </c>
      <c r="Q49" s="303">
        <f>'Обществознание-9 2019 расклад'!N49</f>
        <v>0</v>
      </c>
      <c r="R49" s="303">
        <f>'Обществознание-9 2020 расклад'!N49</f>
        <v>28.997499999999999</v>
      </c>
      <c r="S49" s="305"/>
      <c r="T49" s="306">
        <f>'Обществознание-9 2018 расклад'!O49</f>
        <v>0</v>
      </c>
      <c r="U49" s="307">
        <f>'Обществознание-9 2019 расклад'!O49</f>
        <v>0</v>
      </c>
      <c r="V49" s="307">
        <f>'Обществознание-9 2020 расклад'!O49</f>
        <v>16.57</v>
      </c>
      <c r="W49" s="309"/>
    </row>
    <row r="50" spans="1:23" s="1" customFormat="1" ht="15" customHeight="1" x14ac:dyDescent="0.25">
      <c r="A50" s="23">
        <v>2</v>
      </c>
      <c r="B50" s="48">
        <v>40030</v>
      </c>
      <c r="C50" s="310" t="s">
        <v>41</v>
      </c>
      <c r="D50" s="311">
        <f>'Обществознание-9 2018 расклад'!K50</f>
        <v>27</v>
      </c>
      <c r="E50" s="312">
        <f>'Обществознание-9 2019 расклад'!K50</f>
        <v>25</v>
      </c>
      <c r="F50" s="312" t="s">
        <v>138</v>
      </c>
      <c r="G50" s="313"/>
      <c r="H50" s="311">
        <f>'Обществознание-9 2018 расклад'!L50</f>
        <v>23.997599999999998</v>
      </c>
      <c r="I50" s="312">
        <f>'Обществознание-9 2019 расклад'!L50</f>
        <v>22</v>
      </c>
      <c r="J50" s="312" t="s">
        <v>138</v>
      </c>
      <c r="K50" s="314"/>
      <c r="L50" s="315">
        <f>'Обществознание-9 2018 расклад'!M50</f>
        <v>88.88</v>
      </c>
      <c r="M50" s="316">
        <f>'Обществознание-9 2019 расклад'!M50</f>
        <v>88</v>
      </c>
      <c r="N50" s="316" t="s">
        <v>138</v>
      </c>
      <c r="O50" s="317"/>
      <c r="P50" s="311">
        <f>'Обществознание-9 2018 расклад'!N50</f>
        <v>0</v>
      </c>
      <c r="Q50" s="312">
        <f>'Обществознание-9 2019 расклад'!N50</f>
        <v>0</v>
      </c>
      <c r="R50" s="312" t="s">
        <v>138</v>
      </c>
      <c r="S50" s="314"/>
      <c r="T50" s="315">
        <f>'Обществознание-9 2018 расклад'!O50</f>
        <v>0</v>
      </c>
      <c r="U50" s="316">
        <f>'Обществознание-9 2019 расклад'!O50</f>
        <v>0</v>
      </c>
      <c r="V50" s="316" t="s">
        <v>138</v>
      </c>
      <c r="W50" s="318"/>
    </row>
    <row r="51" spans="1:23" s="1" customFormat="1" ht="15" customHeight="1" x14ac:dyDescent="0.25">
      <c r="A51" s="23">
        <v>3</v>
      </c>
      <c r="B51" s="48">
        <v>40410</v>
      </c>
      <c r="C51" s="310" t="s">
        <v>48</v>
      </c>
      <c r="D51" s="311">
        <f>'Обществознание-9 2018 расклад'!K51</f>
        <v>81</v>
      </c>
      <c r="E51" s="312">
        <f>'Обществознание-9 2019 расклад'!K51</f>
        <v>70</v>
      </c>
      <c r="F51" s="312">
        <f>'Обществознание-9 2020 расклад'!K51</f>
        <v>126</v>
      </c>
      <c r="G51" s="313"/>
      <c r="H51" s="311">
        <f>'Обществознание-9 2018 расклад'!L51</f>
        <v>56.999700000000004</v>
      </c>
      <c r="I51" s="312">
        <f>'Обществознание-9 2019 расклад'!L51</f>
        <v>54.999000000000002</v>
      </c>
      <c r="J51" s="312">
        <f>'Обществознание-9 2020 расклад'!L51</f>
        <v>41.995800000000003</v>
      </c>
      <c r="K51" s="314"/>
      <c r="L51" s="315">
        <f>'Обществознание-9 2018 расклад'!M51</f>
        <v>70.37</v>
      </c>
      <c r="M51" s="316">
        <f>'Обществознание-9 2019 расклад'!M51</f>
        <v>78.570000000000007</v>
      </c>
      <c r="N51" s="316">
        <f>'Обществознание-9 2020 расклад'!M51</f>
        <v>33.33</v>
      </c>
      <c r="O51" s="317"/>
      <c r="P51" s="311">
        <f>'Обществознание-9 2018 расклад'!N51</f>
        <v>0</v>
      </c>
      <c r="Q51" s="312">
        <f>'Обществознание-9 2019 расклад'!N51</f>
        <v>1.0009999999999999</v>
      </c>
      <c r="R51" s="312">
        <f>'Обществознание-9 2020 расклад'!N51</f>
        <v>35.002800000000001</v>
      </c>
      <c r="S51" s="314"/>
      <c r="T51" s="315">
        <f>'Обществознание-9 2018 расклад'!O51</f>
        <v>0</v>
      </c>
      <c r="U51" s="316">
        <f>'Обществознание-9 2019 расклад'!O51</f>
        <v>1.43</v>
      </c>
      <c r="V51" s="316">
        <f>'Обществознание-9 2020 расклад'!O51</f>
        <v>27.78</v>
      </c>
      <c r="W51" s="318"/>
    </row>
    <row r="52" spans="1:23" s="1" customFormat="1" ht="15" customHeight="1" x14ac:dyDescent="0.25">
      <c r="A52" s="23">
        <v>4</v>
      </c>
      <c r="B52" s="48">
        <v>40011</v>
      </c>
      <c r="C52" s="310" t="s">
        <v>40</v>
      </c>
      <c r="D52" s="311">
        <f>'Обществознание-9 2018 расклад'!K52</f>
        <v>90</v>
      </c>
      <c r="E52" s="312">
        <f>'Обществознание-9 2019 расклад'!K52</f>
        <v>104</v>
      </c>
      <c r="F52" s="312">
        <f>'Обществознание-9 2020 расклад'!K52</f>
        <v>136</v>
      </c>
      <c r="G52" s="313"/>
      <c r="H52" s="311">
        <f>'Обществознание-9 2018 расклад'!L52</f>
        <v>51.003</v>
      </c>
      <c r="I52" s="312">
        <f>'Обществознание-9 2019 расклад'!L52</f>
        <v>81.993600000000001</v>
      </c>
      <c r="J52" s="312">
        <f>'Обществознание-9 2020 расклад'!L52</f>
        <v>16.007200000000001</v>
      </c>
      <c r="K52" s="314"/>
      <c r="L52" s="315">
        <f>'Обществознание-9 2018 расклад'!M52</f>
        <v>56.67</v>
      </c>
      <c r="M52" s="316">
        <f>'Обществознание-9 2019 расклад'!M52</f>
        <v>78.84</v>
      </c>
      <c r="N52" s="316">
        <f>'Обществознание-9 2020 расклад'!M52</f>
        <v>11.77</v>
      </c>
      <c r="O52" s="317"/>
      <c r="P52" s="311">
        <f>'Обществознание-9 2018 расклад'!N52</f>
        <v>0.99900000000000011</v>
      </c>
      <c r="Q52" s="312">
        <f>'Обществознание-9 2019 расклад'!N52</f>
        <v>1.9968000000000001</v>
      </c>
      <c r="R52" s="312">
        <f>'Обществознание-9 2020 расклад'!N52</f>
        <v>52.999200000000002</v>
      </c>
      <c r="S52" s="314"/>
      <c r="T52" s="315">
        <f>'Обществознание-9 2018 расклад'!O52</f>
        <v>1.1100000000000001</v>
      </c>
      <c r="U52" s="316">
        <f>'Обществознание-9 2019 расклад'!O52</f>
        <v>1.92</v>
      </c>
      <c r="V52" s="316">
        <f>'Обществознание-9 2020 расклад'!O52</f>
        <v>38.97</v>
      </c>
      <c r="W52" s="318"/>
    </row>
    <row r="53" spans="1:23" s="1" customFormat="1" ht="15" customHeight="1" x14ac:dyDescent="0.25">
      <c r="A53" s="23">
        <v>5</v>
      </c>
      <c r="B53" s="48">
        <v>40080</v>
      </c>
      <c r="C53" s="310" t="s">
        <v>96</v>
      </c>
      <c r="D53" s="311">
        <f>'Обществознание-9 2018 расклад'!K53</f>
        <v>70</v>
      </c>
      <c r="E53" s="312">
        <f>'Обществознание-9 2019 расклад'!K53</f>
        <v>75</v>
      </c>
      <c r="F53" s="312" t="s">
        <v>138</v>
      </c>
      <c r="G53" s="313"/>
      <c r="H53" s="311">
        <f>'Обществознание-9 2018 расклад'!L53</f>
        <v>44.001999999999995</v>
      </c>
      <c r="I53" s="312">
        <f>'Обществознание-9 2019 расклад'!L53</f>
        <v>45.997500000000002</v>
      </c>
      <c r="J53" s="312" t="s">
        <v>138</v>
      </c>
      <c r="K53" s="314"/>
      <c r="L53" s="315">
        <f>'Обществознание-9 2018 расклад'!M53</f>
        <v>62.86</v>
      </c>
      <c r="M53" s="316">
        <f>'Обществознание-9 2019 расклад'!M53</f>
        <v>61.33</v>
      </c>
      <c r="N53" s="316" t="s">
        <v>138</v>
      </c>
      <c r="O53" s="317"/>
      <c r="P53" s="311">
        <f>'Обществознание-9 2018 расклад'!N53</f>
        <v>1.0009999999999999</v>
      </c>
      <c r="Q53" s="312">
        <f>'Обществознание-9 2019 расклад'!N53</f>
        <v>3</v>
      </c>
      <c r="R53" s="312" t="s">
        <v>138</v>
      </c>
      <c r="S53" s="314"/>
      <c r="T53" s="315">
        <f>'Обществознание-9 2018 расклад'!O53</f>
        <v>1.43</v>
      </c>
      <c r="U53" s="316">
        <f>'Обществознание-9 2019 расклад'!O53</f>
        <v>4</v>
      </c>
      <c r="V53" s="316" t="s">
        <v>138</v>
      </c>
      <c r="W53" s="318"/>
    </row>
    <row r="54" spans="1:23" s="1" customFormat="1" ht="15" customHeight="1" x14ac:dyDescent="0.25">
      <c r="A54" s="23">
        <v>6</v>
      </c>
      <c r="B54" s="48">
        <v>40100</v>
      </c>
      <c r="C54" s="310" t="s">
        <v>42</v>
      </c>
      <c r="D54" s="311">
        <f>'Обществознание-9 2018 расклад'!K54</f>
        <v>48</v>
      </c>
      <c r="E54" s="312">
        <f>'Обществознание-9 2019 расклад'!K54</f>
        <v>21</v>
      </c>
      <c r="F54" s="312">
        <f>'Обществознание-9 2020 расклад'!K54</f>
        <v>80</v>
      </c>
      <c r="G54" s="313"/>
      <c r="H54" s="311">
        <f>'Обществознание-9 2018 расклад'!L54</f>
        <v>27.9984</v>
      </c>
      <c r="I54" s="312">
        <f>'Обществознание-9 2019 расклад'!L54</f>
        <v>11.999400000000001</v>
      </c>
      <c r="J54" s="312">
        <f>'Обществознание-9 2020 расклад'!L54</f>
        <v>5</v>
      </c>
      <c r="K54" s="314"/>
      <c r="L54" s="315">
        <f>'Обществознание-9 2018 расклад'!M54</f>
        <v>58.33</v>
      </c>
      <c r="M54" s="316">
        <f>'Обществознание-9 2019 расклад'!M54</f>
        <v>57.14</v>
      </c>
      <c r="N54" s="316">
        <f>'Обществознание-9 2020 расклад'!M54</f>
        <v>6.25</v>
      </c>
      <c r="O54" s="317"/>
      <c r="P54" s="311">
        <f>'Обществознание-9 2018 расклад'!N54</f>
        <v>0</v>
      </c>
      <c r="Q54" s="312">
        <f>'Обществознание-9 2019 расклад'!N54</f>
        <v>0.99959999999999993</v>
      </c>
      <c r="R54" s="312">
        <f>'Обществознание-9 2020 расклад'!N54</f>
        <v>10</v>
      </c>
      <c r="S54" s="314"/>
      <c r="T54" s="315">
        <f>'Обществознание-9 2018 расклад'!O54</f>
        <v>0</v>
      </c>
      <c r="U54" s="316">
        <f>'Обществознание-9 2019 расклад'!O54</f>
        <v>4.76</v>
      </c>
      <c r="V54" s="316">
        <f>'Обществознание-9 2020 расклад'!O54</f>
        <v>12.5</v>
      </c>
      <c r="W54" s="318"/>
    </row>
    <row r="55" spans="1:23" s="1" customFormat="1" ht="15" customHeight="1" x14ac:dyDescent="0.25">
      <c r="A55" s="23">
        <v>7</v>
      </c>
      <c r="B55" s="48">
        <v>40020</v>
      </c>
      <c r="C55" s="310" t="s">
        <v>110</v>
      </c>
      <c r="D55" s="311">
        <f>'Обществознание-9 2018 расклад'!K55</f>
        <v>12</v>
      </c>
      <c r="E55" s="312">
        <f>'Обществознание-9 2019 расклад'!K55</f>
        <v>5</v>
      </c>
      <c r="F55" s="312" t="s">
        <v>138</v>
      </c>
      <c r="G55" s="313"/>
      <c r="H55" s="311">
        <f>'Обществознание-9 2018 расклад'!L55</f>
        <v>9.9996000000000009</v>
      </c>
      <c r="I55" s="312">
        <f>'Обществознание-9 2019 расклад'!L55</f>
        <v>5</v>
      </c>
      <c r="J55" s="312" t="s">
        <v>138</v>
      </c>
      <c r="K55" s="314"/>
      <c r="L55" s="315">
        <f>'Обществознание-9 2018 расклад'!M55</f>
        <v>83.33</v>
      </c>
      <c r="M55" s="316">
        <f>'Обществознание-9 2019 расклад'!M55</f>
        <v>100</v>
      </c>
      <c r="N55" s="316" t="s">
        <v>138</v>
      </c>
      <c r="O55" s="317"/>
      <c r="P55" s="311">
        <f>'Обществознание-9 2018 расклад'!N55</f>
        <v>0</v>
      </c>
      <c r="Q55" s="312">
        <f>'Обществознание-9 2019 расклад'!N55</f>
        <v>0</v>
      </c>
      <c r="R55" s="312" t="s">
        <v>138</v>
      </c>
      <c r="S55" s="314"/>
      <c r="T55" s="315">
        <f>'Обществознание-9 2018 расклад'!O55</f>
        <v>0</v>
      </c>
      <c r="U55" s="316">
        <f>'Обществознание-9 2019 расклад'!O55</f>
        <v>0</v>
      </c>
      <c r="V55" s="316" t="s">
        <v>138</v>
      </c>
      <c r="W55" s="318"/>
    </row>
    <row r="56" spans="1:23" s="1" customFormat="1" ht="15" customHeight="1" x14ac:dyDescent="0.25">
      <c r="A56" s="23">
        <v>8</v>
      </c>
      <c r="B56" s="48">
        <v>40031</v>
      </c>
      <c r="C56" s="310" t="s">
        <v>113</v>
      </c>
      <c r="D56" s="311">
        <f>'Обществознание-9 2018 расклад'!K56</f>
        <v>28</v>
      </c>
      <c r="E56" s="312">
        <f>'Обществознание-9 2019 расклад'!K56</f>
        <v>23</v>
      </c>
      <c r="F56" s="312">
        <f>'Обществознание-9 2020 расклад'!K56</f>
        <v>76</v>
      </c>
      <c r="G56" s="313"/>
      <c r="H56" s="311">
        <f>'Обществознание-9 2018 расклад'!L56</f>
        <v>9.9987999999999992</v>
      </c>
      <c r="I56" s="312">
        <f>'Обществознание-9 2019 расклад'!L56</f>
        <v>10.000400000000001</v>
      </c>
      <c r="J56" s="312">
        <f>'Обществознание-9 2020 расклад'!L56</f>
        <v>15.002399999999998</v>
      </c>
      <c r="K56" s="314"/>
      <c r="L56" s="315">
        <f>'Обществознание-9 2018 расклад'!M56</f>
        <v>35.71</v>
      </c>
      <c r="M56" s="316">
        <f>'Обществознание-9 2019 расклад'!M56</f>
        <v>43.480000000000004</v>
      </c>
      <c r="N56" s="316">
        <f>'Обществознание-9 2020 расклад'!M56</f>
        <v>19.739999999999998</v>
      </c>
      <c r="O56" s="317"/>
      <c r="P56" s="311">
        <f>'Обществознание-9 2018 расклад'!N56</f>
        <v>0</v>
      </c>
      <c r="Q56" s="312">
        <f>'Обществознание-9 2019 расклад'!N56</f>
        <v>0</v>
      </c>
      <c r="R56" s="312">
        <f>'Обществознание-9 2020 расклад'!N56</f>
        <v>13.003599999999999</v>
      </c>
      <c r="S56" s="314"/>
      <c r="T56" s="315">
        <f>'Обществознание-9 2018 расклад'!O56</f>
        <v>0</v>
      </c>
      <c r="U56" s="316">
        <f>'Обществознание-9 2019 расклад'!O56</f>
        <v>0</v>
      </c>
      <c r="V56" s="316">
        <f>'Обществознание-9 2020 расклад'!O56</f>
        <v>17.11</v>
      </c>
      <c r="W56" s="318"/>
    </row>
    <row r="57" spans="1:23" s="1" customFormat="1" ht="15" customHeight="1" x14ac:dyDescent="0.25">
      <c r="A57" s="23">
        <v>9</v>
      </c>
      <c r="B57" s="48">
        <v>40210</v>
      </c>
      <c r="C57" s="310" t="s">
        <v>44</v>
      </c>
      <c r="D57" s="311">
        <f>'Обществознание-9 2018 расклад'!K57</f>
        <v>43</v>
      </c>
      <c r="E57" s="312">
        <f>'Обществознание-9 2019 расклад'!K57</f>
        <v>31</v>
      </c>
      <c r="F57" s="312">
        <f>'Обществознание-9 2020 расклад'!K57</f>
        <v>40</v>
      </c>
      <c r="G57" s="313"/>
      <c r="H57" s="311">
        <f>'Обществознание-9 2018 расклад'!L57</f>
        <v>14.998400000000002</v>
      </c>
      <c r="I57" s="312">
        <f>'Обществознание-9 2019 расклад'!L57</f>
        <v>20.999400000000001</v>
      </c>
      <c r="J57" s="312">
        <f>'Обществознание-9 2020 расклад'!L57</f>
        <v>10</v>
      </c>
      <c r="K57" s="314"/>
      <c r="L57" s="315">
        <f>'Обществознание-9 2018 расклад'!M57</f>
        <v>34.880000000000003</v>
      </c>
      <c r="M57" s="316">
        <f>'Обществознание-9 2019 расклад'!M57</f>
        <v>67.739999999999995</v>
      </c>
      <c r="N57" s="316">
        <f>'Обществознание-9 2020 расклад'!M57</f>
        <v>25</v>
      </c>
      <c r="O57" s="317"/>
      <c r="P57" s="311">
        <f>'Обществознание-9 2018 расклад'!N57</f>
        <v>5.0009000000000006</v>
      </c>
      <c r="Q57" s="312">
        <f>'Обществознание-9 2019 расклад'!N57</f>
        <v>0</v>
      </c>
      <c r="R57" s="312">
        <f>'Обществознание-9 2020 расклад'!N57</f>
        <v>11</v>
      </c>
      <c r="S57" s="314"/>
      <c r="T57" s="315">
        <f>'Обществознание-9 2018 расклад'!O57</f>
        <v>11.63</v>
      </c>
      <c r="U57" s="316">
        <f>'Обществознание-9 2019 расклад'!O57</f>
        <v>0</v>
      </c>
      <c r="V57" s="316">
        <f>'Обществознание-9 2020 расклад'!O57</f>
        <v>27.5</v>
      </c>
      <c r="W57" s="318"/>
    </row>
    <row r="58" spans="1:23" s="1" customFormat="1" ht="15" customHeight="1" x14ac:dyDescent="0.25">
      <c r="A58" s="23">
        <v>10</v>
      </c>
      <c r="B58" s="48">
        <v>40300</v>
      </c>
      <c r="C58" s="310" t="s">
        <v>45</v>
      </c>
      <c r="D58" s="311">
        <f>'Обществознание-9 2018 расклад'!K58</f>
        <v>13</v>
      </c>
      <c r="E58" s="312">
        <f>'Обществознание-9 2019 расклад'!K58</f>
        <v>20</v>
      </c>
      <c r="F58" s="312">
        <f>'Обществознание-9 2020 расклад'!K58</f>
        <v>22</v>
      </c>
      <c r="G58" s="313"/>
      <c r="H58" s="311">
        <f>'Обществознание-9 2018 расклад'!L58</f>
        <v>4.0000999999999998</v>
      </c>
      <c r="I58" s="312">
        <f>'Обществознание-9 2019 расклад'!L58</f>
        <v>9</v>
      </c>
      <c r="J58" s="312">
        <f>'Обществознание-9 2020 расклад'!L58</f>
        <v>7.9991999999999992</v>
      </c>
      <c r="K58" s="314"/>
      <c r="L58" s="315">
        <f>'Обществознание-9 2018 расклад'!M58</f>
        <v>30.77</v>
      </c>
      <c r="M58" s="316">
        <f>'Обществознание-9 2019 расклад'!M58</f>
        <v>45</v>
      </c>
      <c r="N58" s="316">
        <f>'Обществознание-9 2020 расклад'!M58</f>
        <v>36.36</v>
      </c>
      <c r="O58" s="317"/>
      <c r="P58" s="311">
        <f>'Обществознание-9 2018 расклад'!N58</f>
        <v>0</v>
      </c>
      <c r="Q58" s="312">
        <f>'Обществознание-9 2019 расклад'!N58</f>
        <v>0</v>
      </c>
      <c r="R58" s="312">
        <f>'Обществознание-9 2020 расклад'!N58</f>
        <v>1.9997999999999998</v>
      </c>
      <c r="S58" s="314"/>
      <c r="T58" s="315">
        <f>'Обществознание-9 2018 расклад'!O58</f>
        <v>0</v>
      </c>
      <c r="U58" s="316">
        <f>'Обществознание-9 2019 расклад'!O58</f>
        <v>0</v>
      </c>
      <c r="V58" s="316">
        <f>'Обществознание-9 2020 расклад'!O58</f>
        <v>9.09</v>
      </c>
      <c r="W58" s="318"/>
    </row>
    <row r="59" spans="1:23" s="1" customFormat="1" ht="15" customHeight="1" x14ac:dyDescent="0.25">
      <c r="A59" s="23">
        <v>11</v>
      </c>
      <c r="B59" s="48">
        <v>40360</v>
      </c>
      <c r="C59" s="310" t="s">
        <v>46</v>
      </c>
      <c r="D59" s="311">
        <f>'Обществознание-9 2018 расклад'!K59</f>
        <v>12</v>
      </c>
      <c r="E59" s="312">
        <f>'Обществознание-9 2019 расклад'!K59</f>
        <v>22</v>
      </c>
      <c r="F59" s="312" t="s">
        <v>138</v>
      </c>
      <c r="G59" s="313"/>
      <c r="H59" s="311">
        <f>'Обществознание-9 2018 расклад'!L59</f>
        <v>1.9992000000000001</v>
      </c>
      <c r="I59" s="312">
        <f>'Обществознание-9 2019 расклад'!L59</f>
        <v>5.9993999999999996</v>
      </c>
      <c r="J59" s="312" t="s">
        <v>138</v>
      </c>
      <c r="K59" s="314"/>
      <c r="L59" s="315">
        <f>'Обществознание-9 2018 расклад'!M59</f>
        <v>16.66</v>
      </c>
      <c r="M59" s="316">
        <f>'Обществознание-9 2019 расклад'!M59</f>
        <v>27.27</v>
      </c>
      <c r="N59" s="316" t="s">
        <v>138</v>
      </c>
      <c r="O59" s="317"/>
      <c r="P59" s="311">
        <f>'Обществознание-9 2018 расклад'!N59</f>
        <v>3</v>
      </c>
      <c r="Q59" s="312">
        <f>'Обществознание-9 2019 расклад'!N59</f>
        <v>0</v>
      </c>
      <c r="R59" s="312" t="s">
        <v>138</v>
      </c>
      <c r="S59" s="314"/>
      <c r="T59" s="315">
        <f>'Обществознание-9 2018 расклад'!O59</f>
        <v>25</v>
      </c>
      <c r="U59" s="316">
        <f>'Обществознание-9 2019 расклад'!O59</f>
        <v>0</v>
      </c>
      <c r="V59" s="316" t="s">
        <v>138</v>
      </c>
      <c r="W59" s="318"/>
    </row>
    <row r="60" spans="1:23" s="1" customFormat="1" ht="15" customHeight="1" x14ac:dyDescent="0.25">
      <c r="A60" s="23">
        <v>12</v>
      </c>
      <c r="B60" s="48">
        <v>40390</v>
      </c>
      <c r="C60" s="310" t="s">
        <v>47</v>
      </c>
      <c r="D60" s="311">
        <f>'Обществознание-9 2018 расклад'!K60</f>
        <v>16</v>
      </c>
      <c r="E60" s="312">
        <f>'Обществознание-9 2019 расклад'!K60</f>
        <v>36</v>
      </c>
      <c r="F60" s="312" t="s">
        <v>138</v>
      </c>
      <c r="G60" s="313"/>
      <c r="H60" s="311">
        <f>'Обществознание-9 2018 расклад'!L60</f>
        <v>6</v>
      </c>
      <c r="I60" s="312">
        <f>'Обществознание-9 2019 расклад'!L60</f>
        <v>24.001199999999997</v>
      </c>
      <c r="J60" s="312" t="s">
        <v>138</v>
      </c>
      <c r="K60" s="314"/>
      <c r="L60" s="315">
        <f>'Обществознание-9 2018 расклад'!M60</f>
        <v>37.5</v>
      </c>
      <c r="M60" s="316">
        <f>'Обществознание-9 2019 расклад'!M60</f>
        <v>66.67</v>
      </c>
      <c r="N60" s="316" t="s">
        <v>138</v>
      </c>
      <c r="O60" s="317"/>
      <c r="P60" s="311">
        <f>'Обществознание-9 2018 расклад'!N60</f>
        <v>0</v>
      </c>
      <c r="Q60" s="312">
        <f>'Обществознание-9 2019 расклад'!N60</f>
        <v>1.0007999999999999</v>
      </c>
      <c r="R60" s="312" t="s">
        <v>138</v>
      </c>
      <c r="S60" s="314"/>
      <c r="T60" s="315">
        <f>'Обществознание-9 2018 расклад'!O60</f>
        <v>0</v>
      </c>
      <c r="U60" s="316">
        <f>'Обществознание-9 2019 расклад'!O60</f>
        <v>2.78</v>
      </c>
      <c r="V60" s="316" t="s">
        <v>138</v>
      </c>
      <c r="W60" s="318"/>
    </row>
    <row r="61" spans="1:23" s="1" customFormat="1" ht="15" customHeight="1" x14ac:dyDescent="0.25">
      <c r="A61" s="23">
        <v>13</v>
      </c>
      <c r="B61" s="48">
        <v>40720</v>
      </c>
      <c r="C61" s="310" t="s">
        <v>109</v>
      </c>
      <c r="D61" s="311">
        <f>'Обществознание-9 2018 расклад'!K61</f>
        <v>56</v>
      </c>
      <c r="E61" s="312">
        <f>'Обществознание-9 2019 расклад'!K61</f>
        <v>57</v>
      </c>
      <c r="F61" s="312" t="s">
        <v>138</v>
      </c>
      <c r="G61" s="313"/>
      <c r="H61" s="311">
        <f>'Обществознание-9 2018 расклад'!L61</f>
        <v>33.997600000000006</v>
      </c>
      <c r="I61" s="312">
        <f>'Обществознание-9 2019 расклад'!L61</f>
        <v>31.002300000000002</v>
      </c>
      <c r="J61" s="312" t="s">
        <v>138</v>
      </c>
      <c r="K61" s="314"/>
      <c r="L61" s="315">
        <f>'Обществознание-9 2018 расклад'!M61</f>
        <v>60.71</v>
      </c>
      <c r="M61" s="316">
        <f>'Обществознание-9 2019 расклад'!M61</f>
        <v>54.39</v>
      </c>
      <c r="N61" s="316" t="s">
        <v>138</v>
      </c>
      <c r="O61" s="317"/>
      <c r="P61" s="311">
        <f>'Обществознание-9 2018 расклад'!N61</f>
        <v>0</v>
      </c>
      <c r="Q61" s="312">
        <f>'Обществознание-9 2019 расклад'!N61</f>
        <v>2.9981999999999998</v>
      </c>
      <c r="R61" s="312" t="s">
        <v>138</v>
      </c>
      <c r="S61" s="314"/>
      <c r="T61" s="315">
        <f>'Обществознание-9 2018 расклад'!O61</f>
        <v>0</v>
      </c>
      <c r="U61" s="316">
        <f>'Обществознание-9 2019 расклад'!O61</f>
        <v>5.26</v>
      </c>
      <c r="V61" s="316" t="s">
        <v>138</v>
      </c>
      <c r="W61" s="318"/>
    </row>
    <row r="62" spans="1:23" s="1" customFormat="1" ht="15" customHeight="1" x14ac:dyDescent="0.25">
      <c r="A62" s="23">
        <v>14</v>
      </c>
      <c r="B62" s="48">
        <v>40730</v>
      </c>
      <c r="C62" s="310" t="s">
        <v>49</v>
      </c>
      <c r="D62" s="311">
        <f>'Обществознание-9 2018 расклад'!K62</f>
        <v>5</v>
      </c>
      <c r="E62" s="312">
        <f>'Обществознание-9 2019 расклад'!K62</f>
        <v>8</v>
      </c>
      <c r="F62" s="312" t="s">
        <v>138</v>
      </c>
      <c r="G62" s="313"/>
      <c r="H62" s="311">
        <f>'Обществознание-9 2018 расклад'!L62</f>
        <v>3</v>
      </c>
      <c r="I62" s="312">
        <f>'Обществознание-9 2019 расклад'!L62</f>
        <v>5</v>
      </c>
      <c r="J62" s="312" t="s">
        <v>138</v>
      </c>
      <c r="K62" s="314"/>
      <c r="L62" s="315">
        <f>'Обществознание-9 2018 расклад'!M62</f>
        <v>60</v>
      </c>
      <c r="M62" s="316">
        <f>'Обществознание-9 2019 расклад'!M62</f>
        <v>62.5</v>
      </c>
      <c r="N62" s="316" t="s">
        <v>138</v>
      </c>
      <c r="O62" s="317"/>
      <c r="P62" s="311">
        <f>'Обществознание-9 2018 расклад'!N62</f>
        <v>0</v>
      </c>
      <c r="Q62" s="312">
        <f>'Обществознание-9 2019 расклад'!N62</f>
        <v>0</v>
      </c>
      <c r="R62" s="312" t="s">
        <v>138</v>
      </c>
      <c r="S62" s="314"/>
      <c r="T62" s="315">
        <f>'Обществознание-9 2018 расклад'!O62</f>
        <v>0</v>
      </c>
      <c r="U62" s="316">
        <f>'Обществознание-9 2019 расклад'!O62</f>
        <v>0</v>
      </c>
      <c r="V62" s="316" t="s">
        <v>138</v>
      </c>
      <c r="W62" s="318"/>
    </row>
    <row r="63" spans="1:23" s="1" customFormat="1" ht="15" customHeight="1" x14ac:dyDescent="0.25">
      <c r="A63" s="23">
        <v>15</v>
      </c>
      <c r="B63" s="48">
        <v>40820</v>
      </c>
      <c r="C63" s="310" t="s">
        <v>50</v>
      </c>
      <c r="D63" s="311">
        <f>'Обществознание-9 2018 расклад'!K63</f>
        <v>28</v>
      </c>
      <c r="E63" s="312">
        <f>'Обществознание-9 2019 расклад'!K63</f>
        <v>29</v>
      </c>
      <c r="F63" s="312" t="s">
        <v>138</v>
      </c>
      <c r="G63" s="313"/>
      <c r="H63" s="311">
        <f>'Обществознание-9 2018 расклад'!L63</f>
        <v>24.0016</v>
      </c>
      <c r="I63" s="312">
        <f>'Обществознание-9 2019 расклад'!L63</f>
        <v>18.997899999999998</v>
      </c>
      <c r="J63" s="312" t="s">
        <v>138</v>
      </c>
      <c r="K63" s="314"/>
      <c r="L63" s="315">
        <f>'Обществознание-9 2018 расклад'!M63</f>
        <v>85.72</v>
      </c>
      <c r="M63" s="316">
        <f>'Обществознание-9 2019 расклад'!M63</f>
        <v>65.509999999999991</v>
      </c>
      <c r="N63" s="316" t="s">
        <v>138</v>
      </c>
      <c r="O63" s="317"/>
      <c r="P63" s="311">
        <f>'Обществознание-9 2018 расклад'!N63</f>
        <v>0</v>
      </c>
      <c r="Q63" s="312">
        <f>'Обществознание-9 2019 расклад'!N63</f>
        <v>0</v>
      </c>
      <c r="R63" s="312" t="s">
        <v>138</v>
      </c>
      <c r="S63" s="314"/>
      <c r="T63" s="315">
        <f>'Обществознание-9 2018 расклад'!O63</f>
        <v>0</v>
      </c>
      <c r="U63" s="316">
        <f>'Обществознание-9 2019 расклад'!O63</f>
        <v>0</v>
      </c>
      <c r="V63" s="316" t="s">
        <v>138</v>
      </c>
      <c r="W63" s="318"/>
    </row>
    <row r="64" spans="1:23" s="1" customFormat="1" ht="15" customHeight="1" x14ac:dyDescent="0.25">
      <c r="A64" s="23">
        <v>16</v>
      </c>
      <c r="B64" s="48">
        <v>40840</v>
      </c>
      <c r="C64" s="310" t="s">
        <v>51</v>
      </c>
      <c r="D64" s="311">
        <f>'Обществознание-9 2018 расклад'!K64</f>
        <v>30</v>
      </c>
      <c r="E64" s="312">
        <f>'Обществознание-9 2019 расклад'!K64</f>
        <v>49</v>
      </c>
      <c r="F64" s="312" t="s">
        <v>138</v>
      </c>
      <c r="G64" s="313"/>
      <c r="H64" s="311">
        <f>'Обществознание-9 2018 расклад'!L64</f>
        <v>14.001000000000001</v>
      </c>
      <c r="I64" s="312">
        <f>'Обществознание-9 2019 расклад'!L64</f>
        <v>25.999400000000001</v>
      </c>
      <c r="J64" s="312" t="s">
        <v>138</v>
      </c>
      <c r="K64" s="314"/>
      <c r="L64" s="315">
        <f>'Обществознание-9 2018 расклад'!M64</f>
        <v>46.67</v>
      </c>
      <c r="M64" s="316">
        <f>'Обществознание-9 2019 расклад'!M64</f>
        <v>53.06</v>
      </c>
      <c r="N64" s="316" t="s">
        <v>138</v>
      </c>
      <c r="O64" s="317"/>
      <c r="P64" s="311">
        <f>'Обществознание-9 2018 расклад'!N64</f>
        <v>2.0009999999999999</v>
      </c>
      <c r="Q64" s="312">
        <f>'Обществознание-9 2019 расклад'!N64</f>
        <v>0.99960000000000004</v>
      </c>
      <c r="R64" s="312" t="s">
        <v>138</v>
      </c>
      <c r="S64" s="314"/>
      <c r="T64" s="315">
        <f>'Обществознание-9 2018 расклад'!O64</f>
        <v>6.67</v>
      </c>
      <c r="U64" s="316">
        <f>'Обществознание-9 2019 расклад'!O64</f>
        <v>2.04</v>
      </c>
      <c r="V64" s="316" t="s">
        <v>138</v>
      </c>
      <c r="W64" s="318"/>
    </row>
    <row r="65" spans="1:23" s="1" customFormat="1" ht="15" customHeight="1" x14ac:dyDescent="0.25">
      <c r="A65" s="23">
        <v>17</v>
      </c>
      <c r="B65" s="48">
        <v>40950</v>
      </c>
      <c r="C65" s="310" t="s">
        <v>52</v>
      </c>
      <c r="D65" s="311">
        <f>'Обществознание-9 2018 расклад'!K65</f>
        <v>65</v>
      </c>
      <c r="E65" s="312">
        <f>'Обществознание-9 2019 расклад'!K65</f>
        <v>53</v>
      </c>
      <c r="F65" s="312">
        <f>'Обществознание-9 2020 расклад'!K65</f>
        <v>53</v>
      </c>
      <c r="G65" s="313"/>
      <c r="H65" s="311">
        <f>'Обществознание-9 2018 расклад'!L65</f>
        <v>22.002500000000001</v>
      </c>
      <c r="I65" s="312">
        <f>'Обществознание-9 2019 расклад'!L65</f>
        <v>22.000299999999996</v>
      </c>
      <c r="J65" s="312">
        <f>'Обществознание-9 2020 расклад'!L65</f>
        <v>4.9978999999999996</v>
      </c>
      <c r="K65" s="314"/>
      <c r="L65" s="315">
        <f>'Обществознание-9 2018 расклад'!M65</f>
        <v>33.85</v>
      </c>
      <c r="M65" s="316">
        <f>'Обществознание-9 2019 расклад'!M65</f>
        <v>41.51</v>
      </c>
      <c r="N65" s="316">
        <f>'Обществознание-9 2020 расклад'!M65</f>
        <v>9.43</v>
      </c>
      <c r="O65" s="317"/>
      <c r="P65" s="311">
        <f>'Обществознание-9 2018 расклад'!N65</f>
        <v>2.0020000000000002</v>
      </c>
      <c r="Q65" s="312">
        <f>'Обществознание-9 2019 расклад'!N65</f>
        <v>1.9981</v>
      </c>
      <c r="R65" s="312">
        <f>'Обществознание-9 2020 расклад'!N65</f>
        <v>1.9981</v>
      </c>
      <c r="S65" s="314"/>
      <c r="T65" s="315">
        <f>'Обществознание-9 2018 расклад'!O65</f>
        <v>3.08</v>
      </c>
      <c r="U65" s="316">
        <f>'Обществознание-9 2019 расклад'!O65</f>
        <v>3.77</v>
      </c>
      <c r="V65" s="316">
        <f>'Обществознание-9 2020 расклад'!O65</f>
        <v>3.77</v>
      </c>
      <c r="W65" s="318"/>
    </row>
    <row r="66" spans="1:23" s="1" customFormat="1" ht="15" customHeight="1" x14ac:dyDescent="0.25">
      <c r="A66" s="23">
        <v>18</v>
      </c>
      <c r="B66" s="50">
        <v>40990</v>
      </c>
      <c r="C66" s="319" t="s">
        <v>53</v>
      </c>
      <c r="D66" s="311">
        <f>'Обществознание-9 2018 расклад'!K66</f>
        <v>50</v>
      </c>
      <c r="E66" s="312">
        <f>'Обществознание-9 2019 расклад'!K66</f>
        <v>58</v>
      </c>
      <c r="F66" s="312">
        <f>'Обществознание-9 2020 расклад'!K66</f>
        <v>87</v>
      </c>
      <c r="G66" s="313"/>
      <c r="H66" s="311">
        <f>'Обществознание-9 2018 расклад'!L66</f>
        <v>29</v>
      </c>
      <c r="I66" s="312">
        <f>'Обществознание-9 2019 расклад'!L66</f>
        <v>45.999800000000008</v>
      </c>
      <c r="J66" s="312">
        <f>'Обществознание-9 2020 расклад'!L66</f>
        <v>27.004799999999999</v>
      </c>
      <c r="K66" s="314"/>
      <c r="L66" s="315">
        <f>'Обществознание-9 2018 расклад'!M66</f>
        <v>58</v>
      </c>
      <c r="M66" s="316">
        <f>'Обществознание-9 2019 расклад'!M66</f>
        <v>79.31</v>
      </c>
      <c r="N66" s="316">
        <f>'Обществознание-9 2020 расклад'!M66</f>
        <v>31.04</v>
      </c>
      <c r="O66" s="317"/>
      <c r="P66" s="311">
        <f>'Обществознание-9 2018 расклад'!N66</f>
        <v>0</v>
      </c>
      <c r="Q66" s="312">
        <f>'Обществознание-9 2019 расклад'!N66</f>
        <v>0</v>
      </c>
      <c r="R66" s="312">
        <f>'Обществознание-9 2020 расклад'!N66</f>
        <v>3.0015000000000005</v>
      </c>
      <c r="S66" s="314"/>
      <c r="T66" s="315">
        <f>'Обществознание-9 2018 расклад'!O66</f>
        <v>0</v>
      </c>
      <c r="U66" s="316">
        <f>'Обществознание-9 2019 расклад'!O66</f>
        <v>0</v>
      </c>
      <c r="V66" s="316">
        <f>'Обществознание-9 2020 расклад'!O66</f>
        <v>3.45</v>
      </c>
      <c r="W66" s="318"/>
    </row>
    <row r="67" spans="1:23" s="1" customFormat="1" ht="15" customHeight="1" thickBot="1" x14ac:dyDescent="0.3">
      <c r="A67" s="24">
        <v>19</v>
      </c>
      <c r="B67" s="48">
        <v>40133</v>
      </c>
      <c r="C67" s="310" t="s">
        <v>43</v>
      </c>
      <c r="D67" s="321">
        <f>'Обществознание-9 2018 расклад'!K67</f>
        <v>12</v>
      </c>
      <c r="E67" s="322">
        <f>'Обществознание-9 2019 расклад'!K67</f>
        <v>49</v>
      </c>
      <c r="F67" s="322">
        <f>'Обществознание-9 2020 расклад'!K67</f>
        <v>53</v>
      </c>
      <c r="G67" s="323"/>
      <c r="H67" s="321">
        <f>'Обществознание-9 2018 расклад'!L67</f>
        <v>8.0003999999999991</v>
      </c>
      <c r="I67" s="322">
        <f>'Обществознание-9 2019 расклад'!L67</f>
        <v>24.9998</v>
      </c>
      <c r="J67" s="322">
        <f>'Обществознание-9 2020 расклад'!L67</f>
        <v>9.9957999999999991</v>
      </c>
      <c r="K67" s="324"/>
      <c r="L67" s="325">
        <f>'Обществознание-9 2018 расклад'!M67</f>
        <v>66.67</v>
      </c>
      <c r="M67" s="326">
        <f>'Обществознание-9 2019 расклад'!M67</f>
        <v>51.02</v>
      </c>
      <c r="N67" s="326">
        <f>'Обществознание-9 2020 расклад'!M67</f>
        <v>18.86</v>
      </c>
      <c r="O67" s="327"/>
      <c r="P67" s="321">
        <f>'Обществознание-9 2018 расклад'!N67</f>
        <v>0</v>
      </c>
      <c r="Q67" s="322">
        <f>'Обществознание-9 2019 расклад'!N67</f>
        <v>0</v>
      </c>
      <c r="R67" s="322">
        <f>'Обществознание-9 2020 расклад'!N67</f>
        <v>17.002400000000002</v>
      </c>
      <c r="S67" s="324"/>
      <c r="T67" s="325">
        <f>'Обществознание-9 2018 расклад'!O67</f>
        <v>0</v>
      </c>
      <c r="U67" s="326">
        <f>'Обществознание-9 2019 расклад'!O67</f>
        <v>0</v>
      </c>
      <c r="V67" s="326">
        <f>'Обществознание-9 2020 расклад'!O67</f>
        <v>32.08</v>
      </c>
      <c r="W67" s="328"/>
    </row>
    <row r="68" spans="1:23" s="1" customFormat="1" ht="15" customHeight="1" thickBot="1" x14ac:dyDescent="0.3">
      <c r="A68" s="35"/>
      <c r="B68" s="51"/>
      <c r="C68" s="329" t="s">
        <v>105</v>
      </c>
      <c r="D68" s="283">
        <f>'Обществознание-9 2018 расклад'!K68</f>
        <v>702</v>
      </c>
      <c r="E68" s="284">
        <f>'Обществознание-9 2019 расклад'!K68</f>
        <v>755</v>
      </c>
      <c r="F68" s="284">
        <f>'Обществознание-9 2020 расклад'!K68</f>
        <v>208</v>
      </c>
      <c r="G68" s="285">
        <f>'Общестаознание-9 2021 расклад'!K68</f>
        <v>0</v>
      </c>
      <c r="H68" s="283">
        <f>'Обществознание-9 2018 расклад'!L68</f>
        <v>419.0016</v>
      </c>
      <c r="I68" s="284">
        <f>'Обществознание-9 2019 расклад'!L68</f>
        <v>504.00480000000005</v>
      </c>
      <c r="J68" s="284">
        <f>'Обществознание-9 2020 расклад'!L68</f>
        <v>104.00200000000001</v>
      </c>
      <c r="K68" s="286">
        <f>'Общестаознание-9 2021 расклад'!L68</f>
        <v>0</v>
      </c>
      <c r="L68" s="287">
        <f>'Обществознание-9 2018 расклад'!M68</f>
        <v>59.036923076923088</v>
      </c>
      <c r="M68" s="288">
        <f>'Обществознание-9 2019 расклад'!M68</f>
        <v>65.710000000000008</v>
      </c>
      <c r="N68" s="288">
        <f>'Обществознание-9 2020 расклад'!M68</f>
        <v>52.480000000000004</v>
      </c>
      <c r="O68" s="289">
        <f>'Общестаознание-9 2021 расклад'!M68</f>
        <v>0</v>
      </c>
      <c r="P68" s="283">
        <f>'Обществознание-9 2018 расклад'!N68</f>
        <v>5.9980000000000002</v>
      </c>
      <c r="Q68" s="284">
        <f>'Обществознание-9 2019 расклад'!N68</f>
        <v>6.0002999999999993</v>
      </c>
      <c r="R68" s="284">
        <f>'Обществознание-9 2020 расклад'!N68</f>
        <v>19.998799999999999</v>
      </c>
      <c r="S68" s="286">
        <f>'Общестаознание-9 2021 расклад'!N68</f>
        <v>0</v>
      </c>
      <c r="T68" s="287">
        <f>'Обществознание-9 2018 расклад'!O68</f>
        <v>0.8915384615384615</v>
      </c>
      <c r="U68" s="288">
        <f>'Обществознание-9 2019 расклад'!O68</f>
        <v>0.88076923076923075</v>
      </c>
      <c r="V68" s="288">
        <f>'Обществознание-9 2020 расклад'!O68</f>
        <v>9.2466666666666661</v>
      </c>
      <c r="W68" s="290">
        <f>'Общестаознание-9 2021 расклад'!O68</f>
        <v>0</v>
      </c>
    </row>
    <row r="69" spans="1:23" s="1" customFormat="1" ht="15" customHeight="1" x14ac:dyDescent="0.25">
      <c r="A69" s="16">
        <v>1</v>
      </c>
      <c r="B69" s="48">
        <v>50040</v>
      </c>
      <c r="C69" s="310" t="s">
        <v>54</v>
      </c>
      <c r="D69" s="302">
        <f>'Обществознание-9 2018 расклад'!K69</f>
        <v>80</v>
      </c>
      <c r="E69" s="303">
        <f>'Обществознание-9 2019 расклад'!K69</f>
        <v>63</v>
      </c>
      <c r="F69" s="303">
        <f>'Обществознание-9 2020 расклад'!K69</f>
        <v>56</v>
      </c>
      <c r="G69" s="304"/>
      <c r="H69" s="302">
        <f>'Обществознание-9 2018 расклад'!L69</f>
        <v>61</v>
      </c>
      <c r="I69" s="303">
        <f>'Обществознание-9 2019 расклад'!L69</f>
        <v>50.998500000000007</v>
      </c>
      <c r="J69" s="303">
        <f>'Обществознание-9 2020 расклад'!L69</f>
        <v>42</v>
      </c>
      <c r="K69" s="305"/>
      <c r="L69" s="306">
        <f>'Обществознание-9 2018 расклад'!M69</f>
        <v>76.25</v>
      </c>
      <c r="M69" s="307">
        <f>'Обществознание-9 2019 расклад'!M69</f>
        <v>80.95</v>
      </c>
      <c r="N69" s="307">
        <f>'Обществознание-9 2020 расклад'!M69</f>
        <v>75</v>
      </c>
      <c r="O69" s="308"/>
      <c r="P69" s="302">
        <f>'Обществознание-9 2018 расклад'!N69</f>
        <v>0</v>
      </c>
      <c r="Q69" s="303">
        <f>'Обществознание-9 2019 расклад'!N69</f>
        <v>0</v>
      </c>
      <c r="R69" s="303">
        <f>'Обществознание-9 2020 расклад'!N69</f>
        <v>0</v>
      </c>
      <c r="S69" s="305"/>
      <c r="T69" s="306">
        <f>'Обществознание-9 2018 расклад'!O69</f>
        <v>0</v>
      </c>
      <c r="U69" s="307">
        <f>'Обществознание-9 2019 расклад'!O69</f>
        <v>0</v>
      </c>
      <c r="V69" s="307">
        <f>'Обществознание-9 2020 расклад'!O69</f>
        <v>0</v>
      </c>
      <c r="W69" s="309"/>
    </row>
    <row r="70" spans="1:23" s="1" customFormat="1" ht="15" customHeight="1" x14ac:dyDescent="0.25">
      <c r="A70" s="11">
        <v>2</v>
      </c>
      <c r="B70" s="48">
        <v>50003</v>
      </c>
      <c r="C70" s="310" t="s">
        <v>97</v>
      </c>
      <c r="D70" s="311">
        <f>'Обществознание-9 2018 расклад'!K70</f>
        <v>62</v>
      </c>
      <c r="E70" s="312">
        <f>'Обществознание-9 2019 расклад'!K70</f>
        <v>73</v>
      </c>
      <c r="F70" s="312" t="s">
        <v>138</v>
      </c>
      <c r="G70" s="313"/>
      <c r="H70" s="311">
        <f>'Обществознание-9 2018 расклад'!L70</f>
        <v>37.9998</v>
      </c>
      <c r="I70" s="312">
        <f>'Обществознание-9 2019 расклад'!L70</f>
        <v>58.998599999999996</v>
      </c>
      <c r="J70" s="312" t="s">
        <v>138</v>
      </c>
      <c r="K70" s="314"/>
      <c r="L70" s="315">
        <f>'Обществознание-9 2018 расклад'!M70</f>
        <v>61.29</v>
      </c>
      <c r="M70" s="316">
        <f>'Обществознание-9 2019 расклад'!M70</f>
        <v>80.819999999999993</v>
      </c>
      <c r="N70" s="316" t="s">
        <v>138</v>
      </c>
      <c r="O70" s="317"/>
      <c r="P70" s="311">
        <f>'Обществознание-9 2018 расклад'!N70</f>
        <v>0</v>
      </c>
      <c r="Q70" s="312">
        <f>'Обществознание-9 2019 расклад'!N70</f>
        <v>0</v>
      </c>
      <c r="R70" s="312" t="s">
        <v>138</v>
      </c>
      <c r="S70" s="314"/>
      <c r="T70" s="315">
        <f>'Обществознание-9 2018 расклад'!O70</f>
        <v>0</v>
      </c>
      <c r="U70" s="316">
        <f>'Обществознание-9 2019 расклад'!O70</f>
        <v>0</v>
      </c>
      <c r="V70" s="316" t="s">
        <v>138</v>
      </c>
      <c r="W70" s="318"/>
    </row>
    <row r="71" spans="1:23" s="1" customFormat="1" ht="15" customHeight="1" x14ac:dyDescent="0.25">
      <c r="A71" s="11">
        <v>3</v>
      </c>
      <c r="B71" s="48">
        <v>50060</v>
      </c>
      <c r="C71" s="310" t="s">
        <v>56</v>
      </c>
      <c r="D71" s="311">
        <f>'Обществознание-9 2018 расклад'!K71</f>
        <v>53</v>
      </c>
      <c r="E71" s="312">
        <f>'Обществознание-9 2019 расклад'!K71</f>
        <v>42</v>
      </c>
      <c r="F71" s="312" t="s">
        <v>138</v>
      </c>
      <c r="G71" s="313"/>
      <c r="H71" s="311">
        <f>'Обществознание-9 2018 расклад'!L71</f>
        <v>42.998900000000006</v>
      </c>
      <c r="I71" s="312">
        <f>'Обществознание-9 2019 расклад'!L71</f>
        <v>32.999399999999994</v>
      </c>
      <c r="J71" s="312" t="s">
        <v>138</v>
      </c>
      <c r="K71" s="314"/>
      <c r="L71" s="315">
        <f>'Обществознание-9 2018 расклад'!M71</f>
        <v>81.13000000000001</v>
      </c>
      <c r="M71" s="316">
        <f>'Обществознание-9 2019 расклад'!M71</f>
        <v>78.569999999999993</v>
      </c>
      <c r="N71" s="316" t="s">
        <v>138</v>
      </c>
      <c r="O71" s="317"/>
      <c r="P71" s="311">
        <f>'Обществознание-9 2018 расклад'!N71</f>
        <v>0</v>
      </c>
      <c r="Q71" s="312">
        <f>'Обществознание-9 2019 расклад'!N71</f>
        <v>0</v>
      </c>
      <c r="R71" s="312" t="s">
        <v>138</v>
      </c>
      <c r="S71" s="314"/>
      <c r="T71" s="315">
        <f>'Обществознание-9 2018 расклад'!O71</f>
        <v>0</v>
      </c>
      <c r="U71" s="316">
        <f>'Обществознание-9 2019 расклад'!O71</f>
        <v>0</v>
      </c>
      <c r="V71" s="316" t="s">
        <v>138</v>
      </c>
      <c r="W71" s="318"/>
    </row>
    <row r="72" spans="1:23" s="1" customFormat="1" ht="15" customHeight="1" x14ac:dyDescent="0.25">
      <c r="A72" s="11">
        <v>4</v>
      </c>
      <c r="B72" s="54">
        <v>50170</v>
      </c>
      <c r="C72" s="310" t="s">
        <v>57</v>
      </c>
      <c r="D72" s="311">
        <f>'Обществознание-9 2018 расклад'!K72</f>
        <v>38</v>
      </c>
      <c r="E72" s="312">
        <f>'Обществознание-9 2019 расклад'!K72</f>
        <v>33</v>
      </c>
      <c r="F72" s="312" t="s">
        <v>138</v>
      </c>
      <c r="G72" s="313"/>
      <c r="H72" s="311">
        <f>'Обществознание-9 2018 расклад'!L72</f>
        <v>21.002599999999997</v>
      </c>
      <c r="I72" s="312">
        <f>'Обществознание-9 2019 расклад'!L72</f>
        <v>20.001300000000001</v>
      </c>
      <c r="J72" s="312" t="s">
        <v>138</v>
      </c>
      <c r="K72" s="314"/>
      <c r="L72" s="315">
        <f>'Обществознание-9 2018 расклад'!M72</f>
        <v>55.269999999999996</v>
      </c>
      <c r="M72" s="316">
        <f>'Обществознание-9 2019 расклад'!M72</f>
        <v>60.61</v>
      </c>
      <c r="N72" s="316" t="s">
        <v>138</v>
      </c>
      <c r="O72" s="317"/>
      <c r="P72" s="311">
        <f>'Обществознание-9 2018 расклад'!N72</f>
        <v>0</v>
      </c>
      <c r="Q72" s="312">
        <f>'Обществознание-9 2019 расклад'!N72</f>
        <v>0</v>
      </c>
      <c r="R72" s="312" t="s">
        <v>138</v>
      </c>
      <c r="S72" s="314"/>
      <c r="T72" s="315">
        <f>'Обществознание-9 2018 расклад'!O72</f>
        <v>0</v>
      </c>
      <c r="U72" s="316">
        <f>'Обществознание-9 2019 расклад'!O72</f>
        <v>0</v>
      </c>
      <c r="V72" s="316" t="s">
        <v>138</v>
      </c>
      <c r="W72" s="318"/>
    </row>
    <row r="73" spans="1:23" s="1" customFormat="1" ht="15" customHeight="1" x14ac:dyDescent="0.25">
      <c r="A73" s="11">
        <v>5</v>
      </c>
      <c r="B73" s="48">
        <v>50230</v>
      </c>
      <c r="C73" s="310" t="s">
        <v>58</v>
      </c>
      <c r="D73" s="311">
        <f>'Обществознание-9 2018 расклад'!K73</f>
        <v>49</v>
      </c>
      <c r="E73" s="312">
        <f>'Обществознание-9 2019 расклад'!K73</f>
        <v>64</v>
      </c>
      <c r="F73" s="312">
        <f>'Обществознание-9 2020 расклад'!K73</f>
        <v>62</v>
      </c>
      <c r="G73" s="313"/>
      <c r="H73" s="311">
        <f>'Обществознание-9 2018 расклад'!L73</f>
        <v>36.999899999999997</v>
      </c>
      <c r="I73" s="312">
        <f>'Обществознание-9 2019 расклад'!L73</f>
        <v>40</v>
      </c>
      <c r="J73" s="312">
        <f>'Обществознание-9 2020 расклад'!L73</f>
        <v>27.000999999999998</v>
      </c>
      <c r="K73" s="314"/>
      <c r="L73" s="315">
        <f>'Обществознание-9 2018 расклад'!M73</f>
        <v>75.509999999999991</v>
      </c>
      <c r="M73" s="316">
        <f>'Обществознание-9 2019 расклад'!M73</f>
        <v>62.5</v>
      </c>
      <c r="N73" s="316">
        <f>'Обществознание-9 2020 расклад'!M73</f>
        <v>43.55</v>
      </c>
      <c r="O73" s="317"/>
      <c r="P73" s="311">
        <f>'Обществознание-9 2018 расклад'!N73</f>
        <v>0</v>
      </c>
      <c r="Q73" s="312">
        <f>'Обществознание-9 2019 расклад'!N73</f>
        <v>0</v>
      </c>
      <c r="R73" s="312">
        <f>'Обществознание-9 2020 расклад'!N73</f>
        <v>10.998799999999999</v>
      </c>
      <c r="S73" s="314"/>
      <c r="T73" s="315">
        <f>'Обществознание-9 2018 расклад'!O73</f>
        <v>0</v>
      </c>
      <c r="U73" s="316">
        <f>'Обществознание-9 2019 расклад'!O73</f>
        <v>0</v>
      </c>
      <c r="V73" s="316">
        <f>'Обществознание-9 2020 расклад'!O73</f>
        <v>17.739999999999998</v>
      </c>
      <c r="W73" s="318"/>
    </row>
    <row r="74" spans="1:23" s="1" customFormat="1" ht="15" customHeight="1" x14ac:dyDescent="0.25">
      <c r="A74" s="11">
        <v>6</v>
      </c>
      <c r="B74" s="48">
        <v>50340</v>
      </c>
      <c r="C74" s="310" t="s">
        <v>59</v>
      </c>
      <c r="D74" s="311">
        <f>'Обществознание-9 2018 расклад'!K74</f>
        <v>55</v>
      </c>
      <c r="E74" s="312">
        <f>'Обществознание-9 2019 расклад'!K74</f>
        <v>52</v>
      </c>
      <c r="F74" s="312" t="s">
        <v>138</v>
      </c>
      <c r="G74" s="313"/>
      <c r="H74" s="311">
        <f>'Обществознание-9 2018 расклад'!L74</f>
        <v>23.000999999999998</v>
      </c>
      <c r="I74" s="312">
        <f>'Обществознание-9 2019 расклад'!L74</f>
        <v>29.998800000000003</v>
      </c>
      <c r="J74" s="312" t="s">
        <v>138</v>
      </c>
      <c r="K74" s="314"/>
      <c r="L74" s="315">
        <f>'Обществознание-9 2018 расклад'!M74</f>
        <v>41.82</v>
      </c>
      <c r="M74" s="316">
        <f>'Обществознание-9 2019 расклад'!M74</f>
        <v>57.690000000000005</v>
      </c>
      <c r="N74" s="316" t="s">
        <v>138</v>
      </c>
      <c r="O74" s="317"/>
      <c r="P74" s="311">
        <f>'Обществознание-9 2018 расклад'!N74</f>
        <v>2.9975000000000001</v>
      </c>
      <c r="Q74" s="312">
        <f>'Обществознание-9 2019 расклад'!N74</f>
        <v>3.0003999999999995</v>
      </c>
      <c r="R74" s="312" t="s">
        <v>138</v>
      </c>
      <c r="S74" s="314"/>
      <c r="T74" s="315">
        <f>'Обществознание-9 2018 расклад'!O74</f>
        <v>5.45</v>
      </c>
      <c r="U74" s="316">
        <f>'Обществознание-9 2019 расклад'!O74</f>
        <v>5.77</v>
      </c>
      <c r="V74" s="316" t="s">
        <v>138</v>
      </c>
      <c r="W74" s="318"/>
    </row>
    <row r="75" spans="1:23" s="1" customFormat="1" ht="15" customHeight="1" x14ac:dyDescent="0.25">
      <c r="A75" s="11">
        <v>7</v>
      </c>
      <c r="B75" s="48">
        <v>50420</v>
      </c>
      <c r="C75" s="310" t="s">
        <v>60</v>
      </c>
      <c r="D75" s="311">
        <f>'Обществознание-9 2018 расклад'!K75</f>
        <v>38</v>
      </c>
      <c r="E75" s="312">
        <f>'Обществознание-9 2019 расклад'!K75</f>
        <v>58</v>
      </c>
      <c r="F75" s="312" t="s">
        <v>138</v>
      </c>
      <c r="G75" s="313"/>
      <c r="H75" s="311">
        <f>'Обществознание-9 2018 расклад'!L75</f>
        <v>26.999000000000002</v>
      </c>
      <c r="I75" s="312">
        <f>'Обществознание-9 2019 расклад'!L75</f>
        <v>36.000599999999991</v>
      </c>
      <c r="J75" s="312" t="s">
        <v>138</v>
      </c>
      <c r="K75" s="314"/>
      <c r="L75" s="315">
        <f>'Обществознание-9 2018 расклад'!M75</f>
        <v>71.05</v>
      </c>
      <c r="M75" s="316">
        <f>'Обществознание-9 2019 расклад'!M75</f>
        <v>62.069999999999993</v>
      </c>
      <c r="N75" s="316" t="s">
        <v>138</v>
      </c>
      <c r="O75" s="317"/>
      <c r="P75" s="311">
        <f>'Обществознание-9 2018 расклад'!N75</f>
        <v>0</v>
      </c>
      <c r="Q75" s="312">
        <f>'Обществознание-9 2019 расклад'!N75</f>
        <v>0</v>
      </c>
      <c r="R75" s="312" t="s">
        <v>138</v>
      </c>
      <c r="S75" s="314"/>
      <c r="T75" s="315">
        <f>'Обществознание-9 2018 расклад'!O75</f>
        <v>0</v>
      </c>
      <c r="U75" s="316">
        <f>'Обществознание-9 2019 расклад'!O75</f>
        <v>0</v>
      </c>
      <c r="V75" s="316" t="s">
        <v>138</v>
      </c>
      <c r="W75" s="318"/>
    </row>
    <row r="76" spans="1:23" s="1" customFormat="1" ht="15" customHeight="1" x14ac:dyDescent="0.25">
      <c r="A76" s="11">
        <v>8</v>
      </c>
      <c r="B76" s="48">
        <v>50450</v>
      </c>
      <c r="C76" s="310" t="s">
        <v>61</v>
      </c>
      <c r="D76" s="311">
        <f>'Обществознание-9 2018 расклад'!K76</f>
        <v>51</v>
      </c>
      <c r="E76" s="312">
        <f>'Обществознание-9 2019 расклад'!K76</f>
        <v>65</v>
      </c>
      <c r="F76" s="312">
        <f>'Обществознание-9 2020 расклад'!K76</f>
        <v>90</v>
      </c>
      <c r="G76" s="313"/>
      <c r="H76" s="311">
        <f>'Обществознание-9 2018 расклад'!L76</f>
        <v>18.997499999999999</v>
      </c>
      <c r="I76" s="312">
        <f>'Обществознание-9 2019 расклад'!L76</f>
        <v>37.0045</v>
      </c>
      <c r="J76" s="312">
        <f>'Обществознание-9 2020 расклад'!L76</f>
        <v>35.000999999999998</v>
      </c>
      <c r="K76" s="314"/>
      <c r="L76" s="315">
        <f>'Обществознание-9 2018 расклад'!M76</f>
        <v>37.25</v>
      </c>
      <c r="M76" s="316">
        <f>'Обществознание-9 2019 расклад'!M76</f>
        <v>56.93</v>
      </c>
      <c r="N76" s="316">
        <f>'Обществознание-9 2020 расклад'!M76</f>
        <v>38.89</v>
      </c>
      <c r="O76" s="317"/>
      <c r="P76" s="311">
        <f>'Обществознание-9 2018 расклад'!N76</f>
        <v>0.99959999999999993</v>
      </c>
      <c r="Q76" s="312">
        <f>'Обществознание-9 2019 расклад'!N76</f>
        <v>1.0010000000000001</v>
      </c>
      <c r="R76" s="312">
        <f>'Обществознание-9 2020 расклад'!N76</f>
        <v>9</v>
      </c>
      <c r="S76" s="314"/>
      <c r="T76" s="315">
        <f>'Обществознание-9 2018 расклад'!O76</f>
        <v>1.96</v>
      </c>
      <c r="U76" s="316">
        <f>'Обществознание-9 2019 расклад'!O76</f>
        <v>1.54</v>
      </c>
      <c r="V76" s="316">
        <f>'Обществознание-9 2020 расклад'!O76</f>
        <v>10</v>
      </c>
      <c r="W76" s="318"/>
    </row>
    <row r="77" spans="1:23" s="1" customFormat="1" ht="15" customHeight="1" x14ac:dyDescent="0.25">
      <c r="A77" s="11">
        <v>9</v>
      </c>
      <c r="B77" s="48">
        <v>50620</v>
      </c>
      <c r="C77" s="310" t="s">
        <v>62</v>
      </c>
      <c r="D77" s="311">
        <f>'Обществознание-9 2018 расклад'!K77</f>
        <v>34</v>
      </c>
      <c r="E77" s="312">
        <f>'Обществознание-9 2019 расклад'!K77</f>
        <v>33</v>
      </c>
      <c r="F77" s="312" t="s">
        <v>138</v>
      </c>
      <c r="G77" s="313"/>
      <c r="H77" s="311">
        <f>'Обществознание-9 2018 расклад'!L77</f>
        <v>21.998000000000001</v>
      </c>
      <c r="I77" s="312">
        <f>'Обществознание-9 2019 расклад'!L77</f>
        <v>23.000999999999998</v>
      </c>
      <c r="J77" s="312" t="s">
        <v>138</v>
      </c>
      <c r="K77" s="314"/>
      <c r="L77" s="315">
        <f>'Обществознание-9 2018 расклад'!M77</f>
        <v>64.7</v>
      </c>
      <c r="M77" s="316">
        <f>'Обществознание-9 2019 расклад'!M77</f>
        <v>69.7</v>
      </c>
      <c r="N77" s="316" t="s">
        <v>138</v>
      </c>
      <c r="O77" s="317"/>
      <c r="P77" s="311">
        <f>'Обществознание-9 2018 расклад'!N77</f>
        <v>0</v>
      </c>
      <c r="Q77" s="312">
        <f>'Обществознание-9 2019 расклад'!N77</f>
        <v>0.9998999999999999</v>
      </c>
      <c r="R77" s="312" t="s">
        <v>138</v>
      </c>
      <c r="S77" s="314"/>
      <c r="T77" s="315">
        <f>'Обществознание-9 2018 расклад'!O77</f>
        <v>0</v>
      </c>
      <c r="U77" s="316">
        <f>'Обществознание-9 2019 расклад'!O77</f>
        <v>3.03</v>
      </c>
      <c r="V77" s="316" t="s">
        <v>138</v>
      </c>
      <c r="W77" s="318"/>
    </row>
    <row r="78" spans="1:23" s="1" customFormat="1" ht="15" customHeight="1" x14ac:dyDescent="0.25">
      <c r="A78" s="11">
        <v>10</v>
      </c>
      <c r="B78" s="48">
        <v>50760</v>
      </c>
      <c r="C78" s="310" t="s">
        <v>63</v>
      </c>
      <c r="D78" s="311">
        <f>'Обществознание-9 2018 расклад'!K78</f>
        <v>68</v>
      </c>
      <c r="E78" s="312">
        <f>'Обществознание-9 2019 расклад'!K78</f>
        <v>77</v>
      </c>
      <c r="F78" s="312" t="s">
        <v>138</v>
      </c>
      <c r="G78" s="313"/>
      <c r="H78" s="311">
        <f>'Обществознание-9 2018 расклад'!L78</f>
        <v>27.9956</v>
      </c>
      <c r="I78" s="312">
        <f>'Обществознание-9 2019 расклад'!L78</f>
        <v>60.999400000000016</v>
      </c>
      <c r="J78" s="312" t="s">
        <v>138</v>
      </c>
      <c r="K78" s="314"/>
      <c r="L78" s="315">
        <f>'Обществознание-9 2018 расклад'!M78</f>
        <v>41.17</v>
      </c>
      <c r="M78" s="316">
        <f>'Обществознание-9 2019 расклад'!M78</f>
        <v>79.220000000000013</v>
      </c>
      <c r="N78" s="316" t="s">
        <v>138</v>
      </c>
      <c r="O78" s="317"/>
      <c r="P78" s="311">
        <f>'Обществознание-9 2018 расклад'!N78</f>
        <v>0</v>
      </c>
      <c r="Q78" s="312">
        <f>'Обществознание-9 2019 расклад'!N78</f>
        <v>0</v>
      </c>
      <c r="R78" s="312" t="s">
        <v>138</v>
      </c>
      <c r="S78" s="314"/>
      <c r="T78" s="315">
        <f>'Обществознание-9 2018 расклад'!O78</f>
        <v>0</v>
      </c>
      <c r="U78" s="316">
        <f>'Обществознание-9 2019 расклад'!O78</f>
        <v>0</v>
      </c>
      <c r="V78" s="316" t="s">
        <v>138</v>
      </c>
      <c r="W78" s="318"/>
    </row>
    <row r="79" spans="1:23" s="1" customFormat="1" ht="15" customHeight="1" x14ac:dyDescent="0.25">
      <c r="A79" s="11">
        <v>11</v>
      </c>
      <c r="B79" s="48">
        <v>50780</v>
      </c>
      <c r="C79" s="310" t="s">
        <v>64</v>
      </c>
      <c r="D79" s="311">
        <f>'Обществознание-9 2018 расклад'!K79</f>
        <v>54</v>
      </c>
      <c r="E79" s="312">
        <f>'Обществознание-9 2019 расклад'!K79</f>
        <v>74</v>
      </c>
      <c r="F79" s="312" t="s">
        <v>138</v>
      </c>
      <c r="G79" s="313"/>
      <c r="H79" s="311">
        <f>'Обществознание-9 2018 расклад'!L79</f>
        <v>21.000599999999999</v>
      </c>
      <c r="I79" s="312">
        <f>'Обществознание-9 2019 расклад'!L79</f>
        <v>37</v>
      </c>
      <c r="J79" s="312" t="s">
        <v>138</v>
      </c>
      <c r="K79" s="314"/>
      <c r="L79" s="315">
        <f>'Обществознание-9 2018 расклад'!M79</f>
        <v>38.89</v>
      </c>
      <c r="M79" s="316">
        <f>'Обществознание-9 2019 расклад'!M79</f>
        <v>50</v>
      </c>
      <c r="N79" s="316" t="s">
        <v>138</v>
      </c>
      <c r="O79" s="317"/>
      <c r="P79" s="311">
        <f>'Обществознание-9 2018 расклад'!N79</f>
        <v>0.99900000000000011</v>
      </c>
      <c r="Q79" s="312">
        <f>'Обществознание-9 2019 расклад'!N79</f>
        <v>0</v>
      </c>
      <c r="R79" s="312" t="s">
        <v>138</v>
      </c>
      <c r="S79" s="314"/>
      <c r="T79" s="315">
        <f>'Обществознание-9 2018 расклад'!O79</f>
        <v>1.85</v>
      </c>
      <c r="U79" s="316">
        <f>'Обществознание-9 2019 расклад'!O79</f>
        <v>0</v>
      </c>
      <c r="V79" s="316" t="s">
        <v>138</v>
      </c>
      <c r="W79" s="318"/>
    </row>
    <row r="80" spans="1:23" s="1" customFormat="1" ht="15" customHeight="1" x14ac:dyDescent="0.25">
      <c r="A80" s="11">
        <v>12</v>
      </c>
      <c r="B80" s="48">
        <v>50930</v>
      </c>
      <c r="C80" s="310" t="s">
        <v>65</v>
      </c>
      <c r="D80" s="311">
        <f>'Обществознание-9 2018 расклад'!K80</f>
        <v>43</v>
      </c>
      <c r="E80" s="312">
        <f>'Обществознание-9 2019 расклад'!K80</f>
        <v>31</v>
      </c>
      <c r="F80" s="312" t="s">
        <v>138</v>
      </c>
      <c r="G80" s="313"/>
      <c r="H80" s="311">
        <f>'Обществознание-9 2018 расклад'!L80</f>
        <v>20.003599999999999</v>
      </c>
      <c r="I80" s="312">
        <f>'Обществознание-9 2019 расклад'!L80</f>
        <v>14.002699999999997</v>
      </c>
      <c r="J80" s="312" t="s">
        <v>138</v>
      </c>
      <c r="K80" s="314"/>
      <c r="L80" s="315">
        <f>'Обществознание-9 2018 расклад'!M80</f>
        <v>46.519999999999996</v>
      </c>
      <c r="M80" s="316">
        <f>'Обществознание-9 2019 расклад'!M80</f>
        <v>45.169999999999995</v>
      </c>
      <c r="N80" s="316" t="s">
        <v>138</v>
      </c>
      <c r="O80" s="317"/>
      <c r="P80" s="311">
        <f>'Обществознание-9 2018 расклад'!N80</f>
        <v>1.0019</v>
      </c>
      <c r="Q80" s="312">
        <f>'Обществознание-9 2019 расклад'!N80</f>
        <v>0</v>
      </c>
      <c r="R80" s="312" t="s">
        <v>138</v>
      </c>
      <c r="S80" s="314"/>
      <c r="T80" s="315">
        <f>'Обществознание-9 2018 расклад'!O80</f>
        <v>2.33</v>
      </c>
      <c r="U80" s="316">
        <f>'Обществознание-9 2019 расклад'!O80</f>
        <v>0</v>
      </c>
      <c r="V80" s="316" t="s">
        <v>138</v>
      </c>
      <c r="W80" s="318"/>
    </row>
    <row r="81" spans="1:23" s="1" customFormat="1" ht="15" customHeight="1" x14ac:dyDescent="0.25">
      <c r="A81" s="15">
        <v>13</v>
      </c>
      <c r="B81" s="50">
        <v>51370</v>
      </c>
      <c r="C81" s="319" t="s">
        <v>66</v>
      </c>
      <c r="D81" s="311">
        <f>'Обществознание-9 2018 расклад'!K81</f>
        <v>77</v>
      </c>
      <c r="E81" s="312">
        <f>'Обществознание-9 2019 расклад'!K81</f>
        <v>90</v>
      </c>
      <c r="F81" s="312" t="s">
        <v>138</v>
      </c>
      <c r="G81" s="313"/>
      <c r="H81" s="311">
        <f>'Обществознание-9 2018 расклад'!L81</f>
        <v>59.005099999999992</v>
      </c>
      <c r="I81" s="312">
        <f>'Обществознание-9 2019 расклад'!L81</f>
        <v>63</v>
      </c>
      <c r="J81" s="312" t="s">
        <v>138</v>
      </c>
      <c r="K81" s="314"/>
      <c r="L81" s="315">
        <f>'Обществознание-9 2018 расклад'!M81</f>
        <v>76.63</v>
      </c>
      <c r="M81" s="316">
        <f>'Обществознание-9 2019 расклад'!M81</f>
        <v>70</v>
      </c>
      <c r="N81" s="316" t="s">
        <v>138</v>
      </c>
      <c r="O81" s="317"/>
      <c r="P81" s="311">
        <f>'Обществознание-9 2018 расклад'!N81</f>
        <v>0</v>
      </c>
      <c r="Q81" s="312">
        <f>'Обществознание-9 2019 расклад'!N81</f>
        <v>0.99900000000000011</v>
      </c>
      <c r="R81" s="312" t="s">
        <v>138</v>
      </c>
      <c r="S81" s="314"/>
      <c r="T81" s="315">
        <f>'Обществознание-9 2018 расклад'!O81</f>
        <v>0</v>
      </c>
      <c r="U81" s="316">
        <f>'Обществознание-9 2019 расклад'!O81</f>
        <v>1.1100000000000001</v>
      </c>
      <c r="V81" s="316" t="s">
        <v>138</v>
      </c>
      <c r="W81" s="318"/>
    </row>
    <row r="82" spans="1:23" s="1" customFormat="1" ht="15" customHeight="1" thickBot="1" x14ac:dyDescent="0.3">
      <c r="A82" s="15">
        <v>14</v>
      </c>
      <c r="B82" s="50">
        <v>51580</v>
      </c>
      <c r="C82" s="319" t="s">
        <v>124</v>
      </c>
      <c r="D82" s="321" t="s">
        <v>138</v>
      </c>
      <c r="E82" s="322" t="s">
        <v>138</v>
      </c>
      <c r="F82" s="322" t="s">
        <v>138</v>
      </c>
      <c r="G82" s="323"/>
      <c r="H82" s="321" t="s">
        <v>138</v>
      </c>
      <c r="I82" s="322" t="s">
        <v>138</v>
      </c>
      <c r="J82" s="322" t="s">
        <v>138</v>
      </c>
      <c r="K82" s="324"/>
      <c r="L82" s="325" t="s">
        <v>138</v>
      </c>
      <c r="M82" s="326" t="s">
        <v>138</v>
      </c>
      <c r="N82" s="326" t="s">
        <v>138</v>
      </c>
      <c r="O82" s="327"/>
      <c r="P82" s="321" t="s">
        <v>138</v>
      </c>
      <c r="Q82" s="322" t="s">
        <v>138</v>
      </c>
      <c r="R82" s="322" t="s">
        <v>138</v>
      </c>
      <c r="S82" s="324"/>
      <c r="T82" s="325" t="s">
        <v>138</v>
      </c>
      <c r="U82" s="326" t="s">
        <v>138</v>
      </c>
      <c r="V82" s="326" t="s">
        <v>138</v>
      </c>
      <c r="W82" s="328"/>
    </row>
    <row r="83" spans="1:23" s="1" customFormat="1" ht="15" customHeight="1" thickBot="1" x14ac:dyDescent="0.3">
      <c r="A83" s="35"/>
      <c r="B83" s="51"/>
      <c r="C83" s="329" t="s">
        <v>106</v>
      </c>
      <c r="D83" s="283">
        <f>'Обществознание-9 2018 расклад'!K83</f>
        <v>1832</v>
      </c>
      <c r="E83" s="284">
        <f>'Обществознание-9 2019 расклад'!K83</f>
        <v>1930</v>
      </c>
      <c r="F83" s="284">
        <f>'Обществознание-9 2020 расклад'!K83</f>
        <v>919</v>
      </c>
      <c r="G83" s="285">
        <f>'Общестаознание-9 2021 расклад'!K83</f>
        <v>0</v>
      </c>
      <c r="H83" s="283">
        <f>'Обществознание-9 2018 расклад'!L83</f>
        <v>1010.0067</v>
      </c>
      <c r="I83" s="284">
        <f>'Обществознание-9 2019 расклад'!L83</f>
        <v>1200.0036999999998</v>
      </c>
      <c r="J83" s="284">
        <f>'Обществознание-9 2020 расклад'!L83</f>
        <v>320.0188</v>
      </c>
      <c r="K83" s="286">
        <f>'Общестаознание-9 2021 расклад'!L83</f>
        <v>0</v>
      </c>
      <c r="L83" s="287">
        <f>'Обществознание-9 2018 расклад'!M83</f>
        <v>51.684642857142848</v>
      </c>
      <c r="M83" s="288">
        <f>'Обществознание-9 2019 расклад'!M83</f>
        <v>60.182758620689654</v>
      </c>
      <c r="N83" s="288">
        <f>'Обществознание-9 2020 расклад'!M83</f>
        <v>28.856874999999999</v>
      </c>
      <c r="O83" s="289">
        <f>'Общестаознание-9 2021 расклад'!M83</f>
        <v>0</v>
      </c>
      <c r="P83" s="283">
        <f>'Обществознание-9 2018 расклад'!N83</f>
        <v>55.982900000000001</v>
      </c>
      <c r="Q83" s="284">
        <f>'Обществознание-9 2019 расклад'!N83</f>
        <v>53.999000000000002</v>
      </c>
      <c r="R83" s="284">
        <f>'Обществознание-9 2020 расклад'!N83</f>
        <v>211.00140000000002</v>
      </c>
      <c r="S83" s="286">
        <f>'Общестаознание-9 2021 расклад'!N83</f>
        <v>0</v>
      </c>
      <c r="T83" s="287">
        <f>'Обществознание-9 2018 расклад'!O83</f>
        <v>3.6210714285714292</v>
      </c>
      <c r="U83" s="288">
        <f>'Обществознание-9 2019 расклад'!O83</f>
        <v>2.9741379310344818</v>
      </c>
      <c r="V83" s="288">
        <f>'Обществознание-9 2020 расклад'!O83</f>
        <v>29.037500000000005</v>
      </c>
      <c r="W83" s="290">
        <f>'Общестаознание-9 2021 расклад'!O83</f>
        <v>0</v>
      </c>
    </row>
    <row r="84" spans="1:23" s="1" customFormat="1" ht="15" customHeight="1" x14ac:dyDescent="0.25">
      <c r="A84" s="59">
        <v>1</v>
      </c>
      <c r="B84" s="53">
        <v>60010</v>
      </c>
      <c r="C84" s="310" t="s">
        <v>68</v>
      </c>
      <c r="D84" s="302">
        <f>'Обществознание-9 2018 расклад'!K84</f>
        <v>38</v>
      </c>
      <c r="E84" s="303">
        <f>'Обществознание-9 2019 расклад'!K84</f>
        <v>60</v>
      </c>
      <c r="F84" s="303">
        <f>'Обществознание-9 2020 расклад'!K84</f>
        <v>72</v>
      </c>
      <c r="G84" s="304"/>
      <c r="H84" s="302">
        <f>'Обществознание-9 2018 расклад'!L84</f>
        <v>18.000599999999999</v>
      </c>
      <c r="I84" s="303">
        <f>'Обществознание-9 2019 расклад'!L84</f>
        <v>40.002000000000002</v>
      </c>
      <c r="J84" s="303">
        <f>'Обществознание-9 2020 расклад'!L84</f>
        <v>21.002400000000002</v>
      </c>
      <c r="K84" s="305"/>
      <c r="L84" s="306">
        <f>'Обществознание-9 2018 расклад'!M84</f>
        <v>47.37</v>
      </c>
      <c r="M84" s="307">
        <f>'Обществознание-9 2019 расклад'!M84</f>
        <v>66.67</v>
      </c>
      <c r="N84" s="307">
        <f>'Обществознание-9 2020 расклад'!M84</f>
        <v>29.17</v>
      </c>
      <c r="O84" s="308"/>
      <c r="P84" s="302">
        <f>'Обществознание-9 2018 расклад'!N84</f>
        <v>0.99939999999999996</v>
      </c>
      <c r="Q84" s="303">
        <f>'Обществознание-9 2019 расклад'!N84</f>
        <v>1.0019999999999998</v>
      </c>
      <c r="R84" s="303">
        <f>'Обществознание-9 2020 расклад'!N84</f>
        <v>11.001599999999998</v>
      </c>
      <c r="S84" s="305"/>
      <c r="T84" s="306">
        <f>'Обществознание-9 2018 расклад'!O84</f>
        <v>2.63</v>
      </c>
      <c r="U84" s="307">
        <f>'Обществознание-9 2019 расклад'!O84</f>
        <v>1.67</v>
      </c>
      <c r="V84" s="307">
        <f>'Обществознание-9 2020 расклад'!O84</f>
        <v>15.28</v>
      </c>
      <c r="W84" s="309"/>
    </row>
    <row r="85" spans="1:23" s="1" customFormat="1" ht="15" customHeight="1" x14ac:dyDescent="0.25">
      <c r="A85" s="23">
        <v>2</v>
      </c>
      <c r="B85" s="48">
        <v>60020</v>
      </c>
      <c r="C85" s="310" t="s">
        <v>69</v>
      </c>
      <c r="D85" s="311">
        <f>'Обществознание-9 2018 расклад'!K85</f>
        <v>27</v>
      </c>
      <c r="E85" s="312">
        <f>'Обществознание-9 2019 расклад'!K85</f>
        <v>26</v>
      </c>
      <c r="F85" s="312" t="s">
        <v>138</v>
      </c>
      <c r="G85" s="313"/>
      <c r="H85" s="311">
        <f>'Обществознание-9 2018 расклад'!L85</f>
        <v>13.999500000000001</v>
      </c>
      <c r="I85" s="312">
        <f>'Обществознание-9 2019 расклад'!L85</f>
        <v>13</v>
      </c>
      <c r="J85" s="312" t="s">
        <v>138</v>
      </c>
      <c r="K85" s="314"/>
      <c r="L85" s="315">
        <f>'Обществознание-9 2018 расклад'!M85</f>
        <v>51.85</v>
      </c>
      <c r="M85" s="316">
        <f>'Обществознание-9 2019 расклад'!M85</f>
        <v>50</v>
      </c>
      <c r="N85" s="316" t="s">
        <v>138</v>
      </c>
      <c r="O85" s="317"/>
      <c r="P85" s="311">
        <f>'Обществознание-9 2018 расклад'!N85</f>
        <v>0</v>
      </c>
      <c r="Q85" s="312">
        <f>'Обществознание-9 2019 расклад'!N85</f>
        <v>0</v>
      </c>
      <c r="R85" s="312" t="s">
        <v>138</v>
      </c>
      <c r="S85" s="314"/>
      <c r="T85" s="315">
        <f>'Обществознание-9 2018 расклад'!O85</f>
        <v>0</v>
      </c>
      <c r="U85" s="316">
        <f>'Обществознание-9 2019 расклад'!O85</f>
        <v>0</v>
      </c>
      <c r="V85" s="316" t="s">
        <v>138</v>
      </c>
      <c r="W85" s="318"/>
    </row>
    <row r="86" spans="1:23" s="1" customFormat="1" ht="15" customHeight="1" x14ac:dyDescent="0.25">
      <c r="A86" s="23">
        <v>3</v>
      </c>
      <c r="B86" s="48">
        <v>60050</v>
      </c>
      <c r="C86" s="310" t="s">
        <v>70</v>
      </c>
      <c r="D86" s="311">
        <f>'Обществознание-9 2018 расклад'!K86</f>
        <v>72</v>
      </c>
      <c r="E86" s="312">
        <f>'Обществознание-9 2019 расклад'!K86</f>
        <v>62</v>
      </c>
      <c r="F86" s="312">
        <f>'Обществознание-9 2020 расклад'!K86</f>
        <v>20</v>
      </c>
      <c r="G86" s="313"/>
      <c r="H86" s="311">
        <f>'Обществознание-9 2018 расклад'!L86</f>
        <v>37.000799999999998</v>
      </c>
      <c r="I86" s="312">
        <f>'Обществознание-9 2019 расклад'!L86</f>
        <v>31.998200000000001</v>
      </c>
      <c r="J86" s="312">
        <f>'Обществознание-9 2020 расклад'!L86</f>
        <v>1</v>
      </c>
      <c r="K86" s="314"/>
      <c r="L86" s="315">
        <f>'Обществознание-9 2018 расклад'!M86</f>
        <v>51.39</v>
      </c>
      <c r="M86" s="316">
        <f>'Обществознание-9 2019 расклад'!M86</f>
        <v>51.61</v>
      </c>
      <c r="N86" s="316">
        <f>'Обществознание-9 2020 расклад'!M86</f>
        <v>5</v>
      </c>
      <c r="O86" s="317"/>
      <c r="P86" s="311">
        <f>'Обществознание-9 2018 расклад'!N86</f>
        <v>6.9984000000000002</v>
      </c>
      <c r="Q86" s="312">
        <f>'Обществознание-9 2019 расклад'!N86</f>
        <v>3.9990000000000006</v>
      </c>
      <c r="R86" s="312">
        <f>'Обществознание-9 2020 расклад'!N86</f>
        <v>10</v>
      </c>
      <c r="S86" s="314"/>
      <c r="T86" s="315">
        <f>'Обществознание-9 2018 расклад'!O86</f>
        <v>9.7200000000000006</v>
      </c>
      <c r="U86" s="316">
        <f>'Обществознание-9 2019 расклад'!O86</f>
        <v>6.45</v>
      </c>
      <c r="V86" s="316">
        <f>'Обществознание-9 2020 расклад'!O86</f>
        <v>50</v>
      </c>
      <c r="W86" s="318"/>
    </row>
    <row r="87" spans="1:23" s="1" customFormat="1" ht="15" customHeight="1" x14ac:dyDescent="0.25">
      <c r="A87" s="23">
        <v>4</v>
      </c>
      <c r="B87" s="48">
        <v>60070</v>
      </c>
      <c r="C87" s="310" t="s">
        <v>71</v>
      </c>
      <c r="D87" s="311">
        <f>'Обществознание-9 2018 расклад'!K87</f>
        <v>70</v>
      </c>
      <c r="E87" s="312">
        <f>'Обществознание-9 2019 расклад'!K87</f>
        <v>80</v>
      </c>
      <c r="F87" s="312" t="s">
        <v>138</v>
      </c>
      <c r="G87" s="313"/>
      <c r="H87" s="311">
        <f>'Обществознание-9 2018 расклад'!L87</f>
        <v>39.003999999999998</v>
      </c>
      <c r="I87" s="312">
        <f>'Обществознание-9 2019 расклад'!L87</f>
        <v>49</v>
      </c>
      <c r="J87" s="312" t="s">
        <v>138</v>
      </c>
      <c r="K87" s="314"/>
      <c r="L87" s="315">
        <f>'Обществознание-9 2018 расклад'!M87</f>
        <v>55.72</v>
      </c>
      <c r="M87" s="316">
        <f>'Обществознание-9 2019 расклад'!M87</f>
        <v>61.25</v>
      </c>
      <c r="N87" s="316" t="s">
        <v>138</v>
      </c>
      <c r="O87" s="317"/>
      <c r="P87" s="311">
        <f>'Обществознание-9 2018 расклад'!N87</f>
        <v>1.9950000000000001</v>
      </c>
      <c r="Q87" s="312">
        <f>'Обществознание-9 2019 расклад'!N87</f>
        <v>1</v>
      </c>
      <c r="R87" s="312" t="s">
        <v>138</v>
      </c>
      <c r="S87" s="314"/>
      <c r="T87" s="315">
        <f>'Обществознание-9 2018 расклад'!O87</f>
        <v>2.85</v>
      </c>
      <c r="U87" s="316">
        <f>'Обществознание-9 2019 расклад'!O87</f>
        <v>1.25</v>
      </c>
      <c r="V87" s="316" t="s">
        <v>138</v>
      </c>
      <c r="W87" s="318"/>
    </row>
    <row r="88" spans="1:23" s="1" customFormat="1" ht="15" customHeight="1" x14ac:dyDescent="0.25">
      <c r="A88" s="23">
        <v>5</v>
      </c>
      <c r="B88" s="48">
        <v>60180</v>
      </c>
      <c r="C88" s="310" t="s">
        <v>72</v>
      </c>
      <c r="D88" s="311">
        <f>'Обществознание-9 2018 расклад'!K88</f>
        <v>86</v>
      </c>
      <c r="E88" s="312">
        <f>'Обществознание-9 2019 расклад'!K88</f>
        <v>96</v>
      </c>
      <c r="F88" s="312" t="s">
        <v>138</v>
      </c>
      <c r="G88" s="313"/>
      <c r="H88" s="311">
        <f>'Обществознание-9 2018 расклад'!L88</f>
        <v>46.998999999999995</v>
      </c>
      <c r="I88" s="312">
        <f>'Обществознание-9 2019 расклад'!L88</f>
        <v>69.993600000000001</v>
      </c>
      <c r="J88" s="312" t="s">
        <v>138</v>
      </c>
      <c r="K88" s="314"/>
      <c r="L88" s="315">
        <f>'Обществознание-9 2018 расклад'!M88</f>
        <v>54.65</v>
      </c>
      <c r="M88" s="316">
        <f>'Обществознание-9 2019 расклад'!M88</f>
        <v>72.91</v>
      </c>
      <c r="N88" s="316" t="s">
        <v>138</v>
      </c>
      <c r="O88" s="317"/>
      <c r="P88" s="311">
        <f>'Обществознание-9 2018 расклад'!N88</f>
        <v>3.9990000000000006</v>
      </c>
      <c r="Q88" s="312">
        <f>'Обществознание-9 2019 расклад'!N88</f>
        <v>0</v>
      </c>
      <c r="R88" s="312" t="s">
        <v>138</v>
      </c>
      <c r="S88" s="314"/>
      <c r="T88" s="315">
        <f>'Обществознание-9 2018 расклад'!O88</f>
        <v>4.6500000000000004</v>
      </c>
      <c r="U88" s="316">
        <f>'Обществознание-9 2019 расклад'!O88</f>
        <v>0</v>
      </c>
      <c r="V88" s="316" t="s">
        <v>138</v>
      </c>
      <c r="W88" s="318"/>
    </row>
    <row r="89" spans="1:23" s="1" customFormat="1" ht="15" customHeight="1" x14ac:dyDescent="0.25">
      <c r="A89" s="23">
        <v>6</v>
      </c>
      <c r="B89" s="48">
        <v>60240</v>
      </c>
      <c r="C89" s="310" t="s">
        <v>73</v>
      </c>
      <c r="D89" s="311">
        <f>'Обществознание-9 2018 расклад'!K89</f>
        <v>94</v>
      </c>
      <c r="E89" s="312">
        <f>'Обществознание-9 2019 расклад'!K89</f>
        <v>70</v>
      </c>
      <c r="F89" s="312" t="s">
        <v>138</v>
      </c>
      <c r="G89" s="313"/>
      <c r="H89" s="311">
        <f>'Обществознание-9 2018 расклад'!L89</f>
        <v>60.996600000000001</v>
      </c>
      <c r="I89" s="312">
        <f>'Обществознание-9 2019 расклад'!L89</f>
        <v>46.003999999999998</v>
      </c>
      <c r="J89" s="312" t="s">
        <v>138</v>
      </c>
      <c r="K89" s="314"/>
      <c r="L89" s="315">
        <f>'Обществознание-9 2018 расклад'!M89</f>
        <v>64.89</v>
      </c>
      <c r="M89" s="316">
        <f>'Обществознание-9 2019 расклад'!M89</f>
        <v>65.72</v>
      </c>
      <c r="N89" s="316" t="s">
        <v>138</v>
      </c>
      <c r="O89" s="317"/>
      <c r="P89" s="311">
        <f>'Обществознание-9 2018 расклад'!N89</f>
        <v>2.9986000000000002</v>
      </c>
      <c r="Q89" s="312">
        <f>'Обществознание-9 2019 расклад'!N89</f>
        <v>1.0009999999999999</v>
      </c>
      <c r="R89" s="312" t="s">
        <v>138</v>
      </c>
      <c r="S89" s="314"/>
      <c r="T89" s="315">
        <f>'Обществознание-9 2018 расклад'!O89</f>
        <v>3.19</v>
      </c>
      <c r="U89" s="316">
        <f>'Обществознание-9 2019 расклад'!O89</f>
        <v>1.43</v>
      </c>
      <c r="V89" s="316" t="s">
        <v>138</v>
      </c>
      <c r="W89" s="318"/>
    </row>
    <row r="90" spans="1:23" s="1" customFormat="1" ht="15" customHeight="1" x14ac:dyDescent="0.25">
      <c r="A90" s="23">
        <v>7</v>
      </c>
      <c r="B90" s="48">
        <v>60560</v>
      </c>
      <c r="C90" s="310" t="s">
        <v>74</v>
      </c>
      <c r="D90" s="311">
        <f>'Обществознание-9 2018 расклад'!K90</f>
        <v>30</v>
      </c>
      <c r="E90" s="312">
        <f>'Обществознание-9 2019 расклад'!K90</f>
        <v>39</v>
      </c>
      <c r="F90" s="312">
        <f>'Обществознание-9 2020 расклад'!K90</f>
        <v>33</v>
      </c>
      <c r="G90" s="313"/>
      <c r="H90" s="311">
        <f>'Обществознание-9 2018 расклад'!L90</f>
        <v>16.001999999999999</v>
      </c>
      <c r="I90" s="312">
        <f>'Обществознание-9 2019 расклад'!L90</f>
        <v>24.998999999999995</v>
      </c>
      <c r="J90" s="312">
        <f>'Обществознание-9 2020 расклад'!L90</f>
        <v>9.9990000000000006</v>
      </c>
      <c r="K90" s="314"/>
      <c r="L90" s="315">
        <f>'Обществознание-9 2018 расклад'!M90</f>
        <v>53.34</v>
      </c>
      <c r="M90" s="316">
        <f>'Обществознание-9 2019 расклад'!M90</f>
        <v>64.099999999999994</v>
      </c>
      <c r="N90" s="316">
        <f>'Обществознание-9 2020 расклад'!M90</f>
        <v>30.3</v>
      </c>
      <c r="O90" s="317"/>
      <c r="P90" s="311">
        <f>'Обществознание-9 2018 расклад'!N90</f>
        <v>2.0009999999999999</v>
      </c>
      <c r="Q90" s="312">
        <f>'Обществознание-9 2019 расклад'!N90</f>
        <v>0.99840000000000007</v>
      </c>
      <c r="R90" s="312">
        <f>'Обществознание-9 2020 расклад'!N90</f>
        <v>4.9995000000000003</v>
      </c>
      <c r="S90" s="314"/>
      <c r="T90" s="315">
        <f>'Обществознание-9 2018 расклад'!O90</f>
        <v>6.67</v>
      </c>
      <c r="U90" s="316">
        <f>'Обществознание-9 2019 расклад'!O90</f>
        <v>2.56</v>
      </c>
      <c r="V90" s="316">
        <f>'Обществознание-9 2020 расклад'!O90</f>
        <v>15.15</v>
      </c>
      <c r="W90" s="318"/>
    </row>
    <row r="91" spans="1:23" s="1" customFormat="1" ht="15" customHeight="1" x14ac:dyDescent="0.25">
      <c r="A91" s="23">
        <v>8</v>
      </c>
      <c r="B91" s="48">
        <v>60660</v>
      </c>
      <c r="C91" s="310" t="s">
        <v>75</v>
      </c>
      <c r="D91" s="311">
        <f>'Обществознание-9 2018 расклад'!K91</f>
        <v>13</v>
      </c>
      <c r="E91" s="312">
        <f>'Обществознание-9 2019 расклад'!K91</f>
        <v>9</v>
      </c>
      <c r="F91" s="312">
        <f>'Обществознание-9 2020 расклад'!K91</f>
        <v>22</v>
      </c>
      <c r="G91" s="313"/>
      <c r="H91" s="311">
        <f>'Обществознание-9 2018 расклад'!L91</f>
        <v>4.0000999999999998</v>
      </c>
      <c r="I91" s="312">
        <f>'Обществознание-9 2019 расклад'!L91</f>
        <v>3.9995999999999996</v>
      </c>
      <c r="J91" s="312">
        <f>'Обществознание-9 2020 расклад'!L91</f>
        <v>8.0014000000000003</v>
      </c>
      <c r="K91" s="314"/>
      <c r="L91" s="315">
        <f>'Обществознание-9 2018 расклад'!M91</f>
        <v>30.77</v>
      </c>
      <c r="M91" s="316">
        <f>'Обществознание-9 2019 расклад'!M91</f>
        <v>44.44</v>
      </c>
      <c r="N91" s="316">
        <f>'Обществознание-9 2020 расклад'!M91</f>
        <v>36.369999999999997</v>
      </c>
      <c r="O91" s="317"/>
      <c r="P91" s="311">
        <f>'Обществознание-9 2018 расклад'!N91</f>
        <v>0</v>
      </c>
      <c r="Q91" s="312">
        <f>'Обществознание-9 2019 расклад'!N91</f>
        <v>0</v>
      </c>
      <c r="R91" s="312">
        <f>'Обществознание-9 2020 расклад'!N91</f>
        <v>4.9984000000000002</v>
      </c>
      <c r="S91" s="314"/>
      <c r="T91" s="315">
        <f>'Обществознание-9 2018 расклад'!O91</f>
        <v>0</v>
      </c>
      <c r="U91" s="316">
        <f>'Обществознание-9 2019 расклад'!O91</f>
        <v>0</v>
      </c>
      <c r="V91" s="316">
        <f>'Обществознание-9 2020 расклад'!O91</f>
        <v>22.72</v>
      </c>
      <c r="W91" s="318"/>
    </row>
    <row r="92" spans="1:23" s="1" customFormat="1" ht="15" customHeight="1" x14ac:dyDescent="0.25">
      <c r="A92" s="23">
        <v>9</v>
      </c>
      <c r="B92" s="55">
        <v>60001</v>
      </c>
      <c r="C92" s="330" t="s">
        <v>67</v>
      </c>
      <c r="D92" s="311">
        <f>'Обществознание-9 2018 расклад'!K92</f>
        <v>43</v>
      </c>
      <c r="E92" s="312">
        <f>'Обществознание-9 2019 расклад'!K92</f>
        <v>48</v>
      </c>
      <c r="F92" s="312" t="s">
        <v>138</v>
      </c>
      <c r="G92" s="313"/>
      <c r="H92" s="311">
        <f>'Обществознание-9 2018 расклад'!L92</f>
        <v>12.001299999999999</v>
      </c>
      <c r="I92" s="312">
        <f>'Обществознание-9 2019 расклад'!L92</f>
        <v>21.9984</v>
      </c>
      <c r="J92" s="312" t="s">
        <v>138</v>
      </c>
      <c r="K92" s="314"/>
      <c r="L92" s="315">
        <f>'Обществознание-9 2018 расклад'!M92</f>
        <v>27.909999999999997</v>
      </c>
      <c r="M92" s="316">
        <f>'Обществознание-9 2019 расклад'!M92</f>
        <v>45.83</v>
      </c>
      <c r="N92" s="316" t="s">
        <v>138</v>
      </c>
      <c r="O92" s="317"/>
      <c r="P92" s="311">
        <f>'Обществознание-9 2018 расклад'!N92</f>
        <v>1.9995000000000003</v>
      </c>
      <c r="Q92" s="312">
        <f>'Обществознание-9 2019 расклад'!N92</f>
        <v>3.9984000000000002</v>
      </c>
      <c r="R92" s="312" t="s">
        <v>138</v>
      </c>
      <c r="S92" s="314"/>
      <c r="T92" s="315">
        <f>'Обществознание-9 2018 расклад'!O92</f>
        <v>4.6500000000000004</v>
      </c>
      <c r="U92" s="316">
        <f>'Обществознание-9 2019 расклад'!O92</f>
        <v>8.33</v>
      </c>
      <c r="V92" s="316" t="s">
        <v>138</v>
      </c>
      <c r="W92" s="318"/>
    </row>
    <row r="93" spans="1:23" s="1" customFormat="1" ht="15" customHeight="1" x14ac:dyDescent="0.25">
      <c r="A93" s="23">
        <v>10</v>
      </c>
      <c r="B93" s="48">
        <v>60701</v>
      </c>
      <c r="C93" s="310" t="s">
        <v>76</v>
      </c>
      <c r="D93" s="311">
        <f>'Обществознание-9 2018 расклад'!K93</f>
        <v>31</v>
      </c>
      <c r="E93" s="312">
        <f>'Обществознание-9 2019 расклад'!K93</f>
        <v>29</v>
      </c>
      <c r="F93" s="312">
        <f>'Обществознание-9 2020 расклад'!K93</f>
        <v>47</v>
      </c>
      <c r="G93" s="313"/>
      <c r="H93" s="311">
        <f>'Обществознание-9 2018 расклад'!L93</f>
        <v>8.001100000000001</v>
      </c>
      <c r="I93" s="312">
        <f>'Обществознание-9 2019 расклад'!L93</f>
        <v>15.9993</v>
      </c>
      <c r="J93" s="312">
        <f>'Обществознание-9 2020 расклад'!L93</f>
        <v>6.0018999999999991</v>
      </c>
      <c r="K93" s="314"/>
      <c r="L93" s="315">
        <f>'Обществознание-9 2018 расклад'!M93</f>
        <v>25.81</v>
      </c>
      <c r="M93" s="316">
        <f>'Обществознание-9 2019 расклад'!M93</f>
        <v>55.17</v>
      </c>
      <c r="N93" s="316">
        <f>'Обществознание-9 2020 расклад'!M93</f>
        <v>12.77</v>
      </c>
      <c r="O93" s="317"/>
      <c r="P93" s="311">
        <f>'Обществознание-9 2018 расклад'!N93</f>
        <v>8.001100000000001</v>
      </c>
      <c r="Q93" s="312">
        <f>'Обществознание-9 2019 расклад'!N93</f>
        <v>2.9986000000000002</v>
      </c>
      <c r="R93" s="312">
        <f>'Обществознание-9 2020 расклад'!N93</f>
        <v>26.000399999999999</v>
      </c>
      <c r="S93" s="314"/>
      <c r="T93" s="315">
        <f>'Обществознание-9 2018 расклад'!O93</f>
        <v>25.81</v>
      </c>
      <c r="U93" s="316">
        <f>'Обществознание-9 2019 расклад'!O93</f>
        <v>10.34</v>
      </c>
      <c r="V93" s="316">
        <f>'Обществознание-9 2020 расклад'!O93</f>
        <v>55.32</v>
      </c>
      <c r="W93" s="318"/>
    </row>
    <row r="94" spans="1:23" s="1" customFormat="1" ht="15" customHeight="1" x14ac:dyDescent="0.25">
      <c r="A94" s="23">
        <v>11</v>
      </c>
      <c r="B94" s="48">
        <v>60850</v>
      </c>
      <c r="C94" s="310" t="s">
        <v>77</v>
      </c>
      <c r="D94" s="311">
        <f>'Обществознание-9 2018 расклад'!K94</f>
        <v>62</v>
      </c>
      <c r="E94" s="312">
        <f>'Обществознание-9 2019 расклад'!K94</f>
        <v>67</v>
      </c>
      <c r="F94" s="312">
        <f>'Обществознание-9 2020 расклад'!K94</f>
        <v>61</v>
      </c>
      <c r="G94" s="313"/>
      <c r="H94" s="311">
        <f>'Обществознание-9 2018 расклад'!L94</f>
        <v>32.004400000000004</v>
      </c>
      <c r="I94" s="312">
        <f>'Обществознание-9 2019 расклад'!L94</f>
        <v>34.002499999999998</v>
      </c>
      <c r="J94" s="312">
        <f>'Обществознание-9 2020 расклад'!L94</f>
        <v>10.998300000000002</v>
      </c>
      <c r="K94" s="314"/>
      <c r="L94" s="315">
        <f>'Обществознание-9 2018 расклад'!M94</f>
        <v>51.62</v>
      </c>
      <c r="M94" s="316">
        <f>'Обществознание-9 2019 расклад'!M94</f>
        <v>50.75</v>
      </c>
      <c r="N94" s="316">
        <f>'Обществознание-9 2020 расклад'!M94</f>
        <v>18.03</v>
      </c>
      <c r="O94" s="317"/>
      <c r="P94" s="311">
        <f>'Обществознание-9 2018 расклад'!N94</f>
        <v>0.99820000000000009</v>
      </c>
      <c r="Q94" s="312">
        <f>'Обществознание-9 2019 расклад'!N94</f>
        <v>0.99829999999999997</v>
      </c>
      <c r="R94" s="312">
        <f>'Обществознание-9 2020 расклад'!N94</f>
        <v>21.002300000000002</v>
      </c>
      <c r="S94" s="314"/>
      <c r="T94" s="315">
        <f>'Обществознание-9 2018 расклад'!O94</f>
        <v>1.61</v>
      </c>
      <c r="U94" s="316">
        <f>'Обществознание-9 2019 расклад'!O94</f>
        <v>1.49</v>
      </c>
      <c r="V94" s="316">
        <f>'Обществознание-9 2020 расклад'!O94</f>
        <v>34.43</v>
      </c>
      <c r="W94" s="318"/>
    </row>
    <row r="95" spans="1:23" s="1" customFormat="1" ht="15" customHeight="1" x14ac:dyDescent="0.25">
      <c r="A95" s="23">
        <v>12</v>
      </c>
      <c r="B95" s="48">
        <v>60910</v>
      </c>
      <c r="C95" s="310" t="s">
        <v>78</v>
      </c>
      <c r="D95" s="311">
        <f>'Обществознание-9 2018 расклад'!K95</f>
        <v>54</v>
      </c>
      <c r="E95" s="312">
        <f>'Обществознание-9 2019 расклад'!K95</f>
        <v>61</v>
      </c>
      <c r="F95" s="312" t="s">
        <v>138</v>
      </c>
      <c r="G95" s="313"/>
      <c r="H95" s="311">
        <f>'Обществознание-9 2018 расклад'!L95</f>
        <v>29.997000000000003</v>
      </c>
      <c r="I95" s="312">
        <f>'Обществознание-9 2019 расклад'!L95</f>
        <v>32.000599999999999</v>
      </c>
      <c r="J95" s="312" t="s">
        <v>138</v>
      </c>
      <c r="K95" s="314"/>
      <c r="L95" s="315">
        <f>'Обществознание-9 2018 расклад'!M95</f>
        <v>55.550000000000004</v>
      </c>
      <c r="M95" s="316">
        <f>'Обществознание-9 2019 расклад'!M95</f>
        <v>52.46</v>
      </c>
      <c r="N95" s="316" t="s">
        <v>138</v>
      </c>
      <c r="O95" s="317"/>
      <c r="P95" s="311">
        <f>'Обществознание-9 2018 расклад'!N95</f>
        <v>0</v>
      </c>
      <c r="Q95" s="312">
        <f>'Обществознание-9 2019 расклад'!N95</f>
        <v>1.0004</v>
      </c>
      <c r="R95" s="312" t="s">
        <v>138</v>
      </c>
      <c r="S95" s="314"/>
      <c r="T95" s="315">
        <f>'Обществознание-9 2018 расклад'!O95</f>
        <v>0</v>
      </c>
      <c r="U95" s="316">
        <f>'Обществознание-9 2019 расклад'!O95</f>
        <v>1.64</v>
      </c>
      <c r="V95" s="316" t="s">
        <v>138</v>
      </c>
      <c r="W95" s="318"/>
    </row>
    <row r="96" spans="1:23" s="1" customFormat="1" ht="15" customHeight="1" x14ac:dyDescent="0.25">
      <c r="A96" s="23">
        <v>13</v>
      </c>
      <c r="B96" s="48">
        <v>60980</v>
      </c>
      <c r="C96" s="310" t="s">
        <v>79</v>
      </c>
      <c r="D96" s="311">
        <f>'Обществознание-9 2018 расклад'!K96</f>
        <v>38</v>
      </c>
      <c r="E96" s="312">
        <f>'Обществознание-9 2019 расклад'!K96</f>
        <v>36</v>
      </c>
      <c r="F96" s="312">
        <f>'Обществознание-9 2020 расклад'!K96</f>
        <v>65</v>
      </c>
      <c r="G96" s="313"/>
      <c r="H96" s="311">
        <f>'Обществознание-9 2018 расклад'!L96</f>
        <v>27.9984</v>
      </c>
      <c r="I96" s="312">
        <f>'Обществознание-9 2019 расклад'!L96</f>
        <v>21.999600000000001</v>
      </c>
      <c r="J96" s="312">
        <f>'Обществознание-9 2020 расклад'!L96</f>
        <v>7.0004999999999997</v>
      </c>
      <c r="K96" s="314"/>
      <c r="L96" s="315">
        <f>'Обществознание-9 2018 расклад'!M96</f>
        <v>73.680000000000007</v>
      </c>
      <c r="M96" s="316">
        <f>'Обществознание-9 2019 расклад'!M96</f>
        <v>61.11</v>
      </c>
      <c r="N96" s="316">
        <f>'Обществознание-9 2020 расклад'!M96</f>
        <v>10.77</v>
      </c>
      <c r="O96" s="317"/>
      <c r="P96" s="311">
        <f>'Обществознание-9 2018 расклад'!N96</f>
        <v>0</v>
      </c>
      <c r="Q96" s="312">
        <f>'Обществознание-9 2019 расклад'!N96</f>
        <v>2.9988000000000001</v>
      </c>
      <c r="R96" s="312">
        <f>'Обществознание-9 2020 расклад'!N96</f>
        <v>37.999000000000002</v>
      </c>
      <c r="S96" s="314"/>
      <c r="T96" s="315">
        <f>'Обществознание-9 2018 расклад'!O96</f>
        <v>0</v>
      </c>
      <c r="U96" s="316">
        <f>'Обществознание-9 2019 расклад'!O96</f>
        <v>8.33</v>
      </c>
      <c r="V96" s="316">
        <f>'Обществознание-9 2020 расклад'!O96</f>
        <v>58.46</v>
      </c>
      <c r="W96" s="318"/>
    </row>
    <row r="97" spans="1:23" s="1" customFormat="1" ht="15" customHeight="1" x14ac:dyDescent="0.25">
      <c r="A97" s="23">
        <v>14</v>
      </c>
      <c r="B97" s="48">
        <v>61080</v>
      </c>
      <c r="C97" s="310" t="s">
        <v>80</v>
      </c>
      <c r="D97" s="311">
        <f>'Обществознание-9 2018 расклад'!K97</f>
        <v>56</v>
      </c>
      <c r="E97" s="312">
        <f>'Обществознание-9 2019 расклад'!K97</f>
        <v>70</v>
      </c>
      <c r="F97" s="312">
        <f>'Обществознание-9 2020 расклад'!K97</f>
        <v>37</v>
      </c>
      <c r="G97" s="313"/>
      <c r="H97" s="311">
        <f>'Обществознание-9 2018 расклад'!L97</f>
        <v>29.002399999999998</v>
      </c>
      <c r="I97" s="312">
        <f>'Обществознание-9 2019 расклад'!L97</f>
        <v>40.998999999999995</v>
      </c>
      <c r="J97" s="312">
        <f>'Обществознание-9 2020 расклад'!L97</f>
        <v>4.0034000000000001</v>
      </c>
      <c r="K97" s="314"/>
      <c r="L97" s="315">
        <f>'Обществознание-9 2018 расклад'!M97</f>
        <v>51.79</v>
      </c>
      <c r="M97" s="316">
        <f>'Обществознание-9 2019 расклад'!M97</f>
        <v>58.57</v>
      </c>
      <c r="N97" s="316">
        <f>'Обществознание-9 2020 расклад'!M97</f>
        <v>10.82</v>
      </c>
      <c r="O97" s="317"/>
      <c r="P97" s="311">
        <f>'Обществознание-9 2018 расклад'!N97</f>
        <v>3.9983999999999997</v>
      </c>
      <c r="Q97" s="312">
        <f>'Обществознание-9 2019 расклад'!N97</f>
        <v>3.0030000000000001</v>
      </c>
      <c r="R97" s="312">
        <f>'Обществознание-9 2020 расклад'!N97</f>
        <v>15.995100000000001</v>
      </c>
      <c r="S97" s="314"/>
      <c r="T97" s="315">
        <f>'Обществознание-9 2018 расклад'!O97</f>
        <v>7.14</v>
      </c>
      <c r="U97" s="316">
        <f>'Обществознание-9 2019 расклад'!O97</f>
        <v>4.29</v>
      </c>
      <c r="V97" s="316">
        <f>'Обществознание-9 2020 расклад'!O97</f>
        <v>43.23</v>
      </c>
      <c r="W97" s="318"/>
    </row>
    <row r="98" spans="1:23" s="1" customFormat="1" ht="15" customHeight="1" x14ac:dyDescent="0.25">
      <c r="A98" s="23">
        <v>15</v>
      </c>
      <c r="B98" s="48">
        <v>61150</v>
      </c>
      <c r="C98" s="310" t="s">
        <v>81</v>
      </c>
      <c r="D98" s="311">
        <f>'Обществознание-9 2018 расклад'!K98</f>
        <v>70</v>
      </c>
      <c r="E98" s="312">
        <f>'Обществознание-9 2019 расклад'!K98</f>
        <v>64</v>
      </c>
      <c r="F98" s="312" t="s">
        <v>138</v>
      </c>
      <c r="G98" s="313"/>
      <c r="H98" s="311">
        <f>'Обществознание-9 2018 расклад'!L98</f>
        <v>35</v>
      </c>
      <c r="I98" s="312">
        <f>'Обществознание-9 2019 расклад'!L98</f>
        <v>32</v>
      </c>
      <c r="J98" s="312" t="s">
        <v>138</v>
      </c>
      <c r="K98" s="314"/>
      <c r="L98" s="315">
        <f>'Обществознание-9 2018 расклад'!M98</f>
        <v>50</v>
      </c>
      <c r="M98" s="316">
        <f>'Обществознание-9 2019 расклад'!M98</f>
        <v>50</v>
      </c>
      <c r="N98" s="316" t="s">
        <v>138</v>
      </c>
      <c r="O98" s="317"/>
      <c r="P98" s="311">
        <f>'Обществознание-9 2018 расклад'!N98</f>
        <v>1.0009999999999999</v>
      </c>
      <c r="Q98" s="312">
        <f>'Обществознание-9 2019 расклад'!N98</f>
        <v>3.0016000000000003</v>
      </c>
      <c r="R98" s="312" t="s">
        <v>138</v>
      </c>
      <c r="S98" s="314"/>
      <c r="T98" s="315">
        <f>'Обществознание-9 2018 расклад'!O98</f>
        <v>1.43</v>
      </c>
      <c r="U98" s="316">
        <f>'Обществознание-9 2019 расклад'!O98</f>
        <v>4.6900000000000004</v>
      </c>
      <c r="V98" s="316" t="s">
        <v>138</v>
      </c>
      <c r="W98" s="318"/>
    </row>
    <row r="99" spans="1:23" s="1" customFormat="1" ht="15" customHeight="1" x14ac:dyDescent="0.25">
      <c r="A99" s="23">
        <v>16</v>
      </c>
      <c r="B99" s="48">
        <v>61210</v>
      </c>
      <c r="C99" s="310" t="s">
        <v>82</v>
      </c>
      <c r="D99" s="311">
        <f>'Обществознание-9 2018 расклад'!K99</f>
        <v>41</v>
      </c>
      <c r="E99" s="312">
        <f>'Обществознание-9 2019 расклад'!K99</f>
        <v>34</v>
      </c>
      <c r="F99" s="312" t="s">
        <v>138</v>
      </c>
      <c r="G99" s="313"/>
      <c r="H99" s="311">
        <f>'Обществознание-9 2018 расклад'!L99</f>
        <v>15.001900000000001</v>
      </c>
      <c r="I99" s="312">
        <f>'Обществознание-9 2019 расклад'!L99</f>
        <v>16.000399999999999</v>
      </c>
      <c r="J99" s="312" t="s">
        <v>138</v>
      </c>
      <c r="K99" s="314"/>
      <c r="L99" s="315">
        <f>'Обществознание-9 2018 расклад'!M99</f>
        <v>36.590000000000003</v>
      </c>
      <c r="M99" s="316">
        <f>'Обществознание-9 2019 расклад'!M99</f>
        <v>47.06</v>
      </c>
      <c r="N99" s="316" t="s">
        <v>138</v>
      </c>
      <c r="O99" s="317"/>
      <c r="P99" s="311">
        <f>'Обществознание-9 2018 расклад'!N99</f>
        <v>1.0004</v>
      </c>
      <c r="Q99" s="312">
        <f>'Обществознание-9 2019 расклад'!N99</f>
        <v>0</v>
      </c>
      <c r="R99" s="312" t="s">
        <v>138</v>
      </c>
      <c r="S99" s="314"/>
      <c r="T99" s="315">
        <f>'Обществознание-9 2018 расклад'!O99</f>
        <v>2.44</v>
      </c>
      <c r="U99" s="316">
        <f>'Обществознание-9 2019 расклад'!O99</f>
        <v>0</v>
      </c>
      <c r="V99" s="316" t="s">
        <v>138</v>
      </c>
      <c r="W99" s="318"/>
    </row>
    <row r="100" spans="1:23" s="1" customFormat="1" ht="15" customHeight="1" x14ac:dyDescent="0.25">
      <c r="A100" s="23">
        <v>17</v>
      </c>
      <c r="B100" s="48">
        <v>61290</v>
      </c>
      <c r="C100" s="310" t="s">
        <v>83</v>
      </c>
      <c r="D100" s="311">
        <f>'Обществознание-9 2018 расклад'!K100</f>
        <v>62</v>
      </c>
      <c r="E100" s="312">
        <f>'Обществознание-9 2019 расклад'!K100</f>
        <v>55</v>
      </c>
      <c r="F100" s="312">
        <f>'Обществознание-9 2020 расклад'!K100</f>
        <v>51</v>
      </c>
      <c r="G100" s="313"/>
      <c r="H100" s="311">
        <f>'Обществознание-9 2018 расклад'!L100</f>
        <v>17.9986</v>
      </c>
      <c r="I100" s="312">
        <f>'Обществознание-9 2019 расклад'!L100</f>
        <v>29.001499999999997</v>
      </c>
      <c r="J100" s="312">
        <f>'Обществознание-9 2020 расклад'!L100</f>
        <v>1.9991999999999999</v>
      </c>
      <c r="K100" s="314"/>
      <c r="L100" s="315">
        <f>'Обществознание-9 2018 расклад'!M100</f>
        <v>29.03</v>
      </c>
      <c r="M100" s="316">
        <f>'Обществознание-9 2019 расклад'!M100</f>
        <v>52.73</v>
      </c>
      <c r="N100" s="316">
        <f>'Обществознание-9 2020 расклад'!M100</f>
        <v>3.92</v>
      </c>
      <c r="O100" s="317"/>
      <c r="P100" s="311">
        <f>'Обществознание-9 2018 расклад'!N100</f>
        <v>3.9990000000000006</v>
      </c>
      <c r="Q100" s="312">
        <f>'Обществознание-9 2019 расклад'!N100</f>
        <v>2.0020000000000002</v>
      </c>
      <c r="R100" s="312">
        <f>'Обществознание-9 2020 расклад'!N100</f>
        <v>34.0017</v>
      </c>
      <c r="S100" s="314"/>
      <c r="T100" s="315">
        <f>'Обществознание-9 2018 расклад'!O100</f>
        <v>6.45</v>
      </c>
      <c r="U100" s="316">
        <f>'Обществознание-9 2019 расклад'!O100</f>
        <v>3.64</v>
      </c>
      <c r="V100" s="316">
        <f>'Обществознание-9 2020 расклад'!O100</f>
        <v>66.67</v>
      </c>
      <c r="W100" s="318"/>
    </row>
    <row r="101" spans="1:23" s="1" customFormat="1" ht="15" customHeight="1" x14ac:dyDescent="0.25">
      <c r="A101" s="23">
        <v>18</v>
      </c>
      <c r="B101" s="48">
        <v>61340</v>
      </c>
      <c r="C101" s="310" t="s">
        <v>84</v>
      </c>
      <c r="D101" s="311">
        <f>'Обществознание-9 2018 расклад'!K101</f>
        <v>73</v>
      </c>
      <c r="E101" s="312">
        <f>'Обществознание-9 2019 расклад'!K101</f>
        <v>93</v>
      </c>
      <c r="F101" s="312" t="s">
        <v>138</v>
      </c>
      <c r="G101" s="313"/>
      <c r="H101" s="311">
        <f>'Обществознание-9 2018 расклад'!L101</f>
        <v>34.003400000000006</v>
      </c>
      <c r="I101" s="312">
        <f>'Обществознание-9 2019 расклад'!L101</f>
        <v>37.9998</v>
      </c>
      <c r="J101" s="312" t="s">
        <v>138</v>
      </c>
      <c r="K101" s="314"/>
      <c r="L101" s="315">
        <f>'Обществознание-9 2018 расклад'!M101</f>
        <v>46.580000000000005</v>
      </c>
      <c r="M101" s="316">
        <f>'Обществознание-9 2019 расклад'!M101</f>
        <v>40.86</v>
      </c>
      <c r="N101" s="316" t="s">
        <v>138</v>
      </c>
      <c r="O101" s="317"/>
      <c r="P101" s="311">
        <f>'Обществознание-9 2018 расклад'!N101</f>
        <v>4.0004</v>
      </c>
      <c r="Q101" s="312">
        <f>'Обществознание-9 2019 расклад'!N101</f>
        <v>7.9979999999999993</v>
      </c>
      <c r="R101" s="312" t="s">
        <v>138</v>
      </c>
      <c r="S101" s="314"/>
      <c r="T101" s="315">
        <f>'Обществознание-9 2018 расклад'!O101</f>
        <v>5.48</v>
      </c>
      <c r="U101" s="316">
        <f>'Обществознание-9 2019 расклад'!O101</f>
        <v>8.6</v>
      </c>
      <c r="V101" s="316" t="s">
        <v>138</v>
      </c>
      <c r="W101" s="318"/>
    </row>
    <row r="102" spans="1:23" s="1" customFormat="1" ht="15" customHeight="1" x14ac:dyDescent="0.25">
      <c r="A102" s="59">
        <v>19</v>
      </c>
      <c r="B102" s="48">
        <v>61390</v>
      </c>
      <c r="C102" s="310" t="s">
        <v>85</v>
      </c>
      <c r="D102" s="311">
        <f>'Обществознание-9 2018 расклад'!K102</f>
        <v>64</v>
      </c>
      <c r="E102" s="312">
        <f>'Обществознание-9 2019 расклад'!K102</f>
        <v>80</v>
      </c>
      <c r="F102" s="312" t="s">
        <v>138</v>
      </c>
      <c r="G102" s="313"/>
      <c r="H102" s="311">
        <f>'Обществознание-9 2018 расклад'!L102</f>
        <v>30.003199999999996</v>
      </c>
      <c r="I102" s="312">
        <f>'Обществознание-9 2019 расклад'!L102</f>
        <v>38</v>
      </c>
      <c r="J102" s="312" t="s">
        <v>138</v>
      </c>
      <c r="K102" s="314"/>
      <c r="L102" s="315">
        <f>'Обществознание-9 2018 расклад'!M102</f>
        <v>46.879999999999995</v>
      </c>
      <c r="M102" s="316">
        <f>'Обществознание-9 2019 расклад'!M102</f>
        <v>47.5</v>
      </c>
      <c r="N102" s="316" t="s">
        <v>138</v>
      </c>
      <c r="O102" s="317"/>
      <c r="P102" s="311">
        <f>'Обществознание-9 2018 расклад'!N102</f>
        <v>0.99840000000000007</v>
      </c>
      <c r="Q102" s="312">
        <f>'Обществознание-9 2019 расклад'!N102</f>
        <v>8</v>
      </c>
      <c r="R102" s="312" t="s">
        <v>138</v>
      </c>
      <c r="S102" s="314"/>
      <c r="T102" s="315">
        <f>'Обществознание-9 2018 расклад'!O102</f>
        <v>1.56</v>
      </c>
      <c r="U102" s="316">
        <f>'Обществознание-9 2019 расклад'!O102</f>
        <v>10</v>
      </c>
      <c r="V102" s="316" t="s">
        <v>138</v>
      </c>
      <c r="W102" s="318"/>
    </row>
    <row r="103" spans="1:23" s="1" customFormat="1" ht="15" customHeight="1" x14ac:dyDescent="0.25">
      <c r="A103" s="16">
        <v>20</v>
      </c>
      <c r="B103" s="48">
        <v>61410</v>
      </c>
      <c r="C103" s="310" t="s">
        <v>86</v>
      </c>
      <c r="D103" s="311">
        <f>'Обществознание-9 2018 расклад'!K103</f>
        <v>69</v>
      </c>
      <c r="E103" s="312">
        <f>'Обществознание-9 2019 расклад'!K103</f>
        <v>47</v>
      </c>
      <c r="F103" s="312">
        <f>'Обществознание-9 2020 расклад'!K103</f>
        <v>84</v>
      </c>
      <c r="G103" s="313"/>
      <c r="H103" s="311">
        <f>'Обществознание-9 2018 расклад'!L103</f>
        <v>33.996299999999998</v>
      </c>
      <c r="I103" s="312">
        <f>'Обществознание-9 2019 расклад'!L103</f>
        <v>26.996800000000004</v>
      </c>
      <c r="J103" s="312">
        <f>'Обществознание-9 2020 расклад'!L103</f>
        <v>17.0016</v>
      </c>
      <c r="K103" s="314"/>
      <c r="L103" s="315">
        <f>'Обществознание-9 2018 расклад'!M103</f>
        <v>49.27</v>
      </c>
      <c r="M103" s="316">
        <f>'Обществознание-9 2019 расклад'!M103</f>
        <v>57.440000000000005</v>
      </c>
      <c r="N103" s="316">
        <f>'Обществознание-9 2020 расклад'!M103</f>
        <v>20.239999999999998</v>
      </c>
      <c r="O103" s="317"/>
      <c r="P103" s="311">
        <f>'Обществознание-9 2018 расклад'!N103</f>
        <v>2.0009999999999999</v>
      </c>
      <c r="Q103" s="312">
        <f>'Обществознание-9 2019 расклад'!N103</f>
        <v>0</v>
      </c>
      <c r="R103" s="312">
        <f>'Обществознание-9 2020 расклад'!N103</f>
        <v>3.9983999999999997</v>
      </c>
      <c r="S103" s="314"/>
      <c r="T103" s="315">
        <f>'Обществознание-9 2018 расклад'!O103</f>
        <v>2.9</v>
      </c>
      <c r="U103" s="316">
        <f>'Обществознание-9 2019 расклад'!O103</f>
        <v>0</v>
      </c>
      <c r="V103" s="316">
        <f>'Обществознание-9 2020 расклад'!O103</f>
        <v>4.76</v>
      </c>
      <c r="W103" s="318"/>
    </row>
    <row r="104" spans="1:23" s="1" customFormat="1" ht="15" customHeight="1" x14ac:dyDescent="0.25">
      <c r="A104" s="11">
        <v>21</v>
      </c>
      <c r="B104" s="48">
        <v>61430</v>
      </c>
      <c r="C104" s="310" t="s">
        <v>114</v>
      </c>
      <c r="D104" s="311">
        <f>'Обществознание-9 2018 расклад'!K104</f>
        <v>144</v>
      </c>
      <c r="E104" s="312">
        <f>'Обществознание-9 2019 расклад'!K104</f>
        <v>134</v>
      </c>
      <c r="F104" s="312">
        <f>'Обществознание-9 2020 расклад'!K104</f>
        <v>132</v>
      </c>
      <c r="G104" s="313"/>
      <c r="H104" s="311">
        <f>'Обществознание-9 2018 расклад'!L104</f>
        <v>92.995200000000011</v>
      </c>
      <c r="I104" s="312">
        <f>'Обществознание-9 2019 расклад'!L104</f>
        <v>87.997800000000012</v>
      </c>
      <c r="J104" s="312">
        <f>'Обществознание-9 2020 расклад'!L104</f>
        <v>106.9992</v>
      </c>
      <c r="K104" s="314"/>
      <c r="L104" s="315">
        <f>'Обществознание-9 2018 расклад'!M104</f>
        <v>64.58</v>
      </c>
      <c r="M104" s="316">
        <f>'Обществознание-9 2019 расклад'!M104</f>
        <v>65.67</v>
      </c>
      <c r="N104" s="316">
        <f>'Обществознание-9 2020 расклад'!M104</f>
        <v>81.06</v>
      </c>
      <c r="O104" s="317"/>
      <c r="P104" s="311">
        <f>'Обществознание-9 2018 расклад'!N104</f>
        <v>0.99359999999999982</v>
      </c>
      <c r="Q104" s="312">
        <f>'Обществознание-9 2019 расклад'!N104</f>
        <v>1.9965999999999999</v>
      </c>
      <c r="R104" s="312">
        <f>'Обществознание-9 2020 расклад'!N104</f>
        <v>1.0032000000000001</v>
      </c>
      <c r="S104" s="314"/>
      <c r="T104" s="315">
        <f>'Обществознание-9 2018 расклад'!O104</f>
        <v>0.69</v>
      </c>
      <c r="U104" s="316">
        <f>'Обществознание-9 2019 расклад'!O104</f>
        <v>1.49</v>
      </c>
      <c r="V104" s="316">
        <f>'Обществознание-9 2020 расклад'!O104</f>
        <v>0.76</v>
      </c>
      <c r="W104" s="318"/>
    </row>
    <row r="105" spans="1:23" s="1" customFormat="1" ht="15" customHeight="1" x14ac:dyDescent="0.25">
      <c r="A105" s="11">
        <v>22</v>
      </c>
      <c r="B105" s="48">
        <v>61440</v>
      </c>
      <c r="C105" s="310" t="s">
        <v>87</v>
      </c>
      <c r="D105" s="311">
        <f>'Обществознание-9 2018 расклад'!K105</f>
        <v>85</v>
      </c>
      <c r="E105" s="312">
        <f>'Обществознание-9 2019 расклад'!K105</f>
        <v>108</v>
      </c>
      <c r="F105" s="312">
        <f>'Обществознание-9 2020 расклад'!K105</f>
        <v>133</v>
      </c>
      <c r="G105" s="313"/>
      <c r="H105" s="311">
        <f>'Обществознание-9 2018 расклад'!L105</f>
        <v>37.000500000000002</v>
      </c>
      <c r="I105" s="312">
        <f>'Обществознание-9 2019 расклад'!L105</f>
        <v>71.010000000000005</v>
      </c>
      <c r="J105" s="312">
        <f>'Обществознание-9 2020 расклад'!L105</f>
        <v>86.011099999999999</v>
      </c>
      <c r="K105" s="314"/>
      <c r="L105" s="315">
        <f>'Обществознание-9 2018 расклад'!M105</f>
        <v>43.53</v>
      </c>
      <c r="M105" s="316">
        <f>'Обществознание-9 2019 расклад'!M105</f>
        <v>65.75</v>
      </c>
      <c r="N105" s="316">
        <f>'Обществознание-9 2020 расклад'!M105</f>
        <v>64.67</v>
      </c>
      <c r="O105" s="317"/>
      <c r="P105" s="311">
        <f>'Обществознание-9 2018 расклад'!N105</f>
        <v>1.0029999999999999</v>
      </c>
      <c r="Q105" s="312">
        <f>'Обществознание-9 2019 расклад'!N105</f>
        <v>1.9980000000000002</v>
      </c>
      <c r="R105" s="312">
        <f>'Обществознание-9 2020 расклад'!N105</f>
        <v>0</v>
      </c>
      <c r="S105" s="314"/>
      <c r="T105" s="315">
        <f>'Обществознание-9 2018 расклад'!O105</f>
        <v>1.18</v>
      </c>
      <c r="U105" s="316">
        <f>'Обществознание-9 2019 расклад'!O105</f>
        <v>1.85</v>
      </c>
      <c r="V105" s="316">
        <f>'Обществознание-9 2020 расклад'!O105</f>
        <v>0</v>
      </c>
      <c r="W105" s="318"/>
    </row>
    <row r="106" spans="1:23" s="1" customFormat="1" ht="15" customHeight="1" x14ac:dyDescent="0.25">
      <c r="A106" s="11">
        <v>23</v>
      </c>
      <c r="B106" s="48">
        <v>61450</v>
      </c>
      <c r="C106" s="310" t="s">
        <v>115</v>
      </c>
      <c r="D106" s="311">
        <f>'Обществознание-9 2018 расклад'!K106</f>
        <v>61</v>
      </c>
      <c r="E106" s="312">
        <f>'Обществознание-9 2019 расклад'!K106</f>
        <v>64</v>
      </c>
      <c r="F106" s="312" t="s">
        <v>138</v>
      </c>
      <c r="G106" s="313"/>
      <c r="H106" s="311">
        <f>'Обществознание-9 2018 расклад'!L106</f>
        <v>39.003399999999999</v>
      </c>
      <c r="I106" s="312">
        <f>'Обществознание-9 2019 расклад'!L106</f>
        <v>42.0032</v>
      </c>
      <c r="J106" s="312" t="s">
        <v>138</v>
      </c>
      <c r="K106" s="314"/>
      <c r="L106" s="315">
        <f>'Обществознание-9 2018 расклад'!M106</f>
        <v>63.94</v>
      </c>
      <c r="M106" s="316">
        <f>'Обществознание-9 2019 расклад'!M106</f>
        <v>65.63</v>
      </c>
      <c r="N106" s="316" t="s">
        <v>138</v>
      </c>
      <c r="O106" s="317"/>
      <c r="P106" s="311">
        <f>'Обществознание-9 2018 расклад'!N106</f>
        <v>1.0004</v>
      </c>
      <c r="Q106" s="312">
        <f>'Обществознание-9 2019 расклад'!N106</f>
        <v>3.0016000000000003</v>
      </c>
      <c r="R106" s="312" t="s">
        <v>138</v>
      </c>
      <c r="S106" s="314"/>
      <c r="T106" s="315">
        <f>'Обществознание-9 2018 расклад'!O106</f>
        <v>1.64</v>
      </c>
      <c r="U106" s="316">
        <f>'Обществознание-9 2019 расклад'!O106</f>
        <v>4.6900000000000004</v>
      </c>
      <c r="V106" s="316" t="s">
        <v>138</v>
      </c>
      <c r="W106" s="318"/>
    </row>
    <row r="107" spans="1:23" s="1" customFormat="1" ht="15" customHeight="1" x14ac:dyDescent="0.25">
      <c r="A107" s="11">
        <v>24</v>
      </c>
      <c r="B107" s="48">
        <v>61470</v>
      </c>
      <c r="C107" s="310" t="s">
        <v>88</v>
      </c>
      <c r="D107" s="311">
        <f>'Обществознание-9 2018 расклад'!K107</f>
        <v>54</v>
      </c>
      <c r="E107" s="312">
        <f>'Обществознание-9 2019 расклад'!K107</f>
        <v>47</v>
      </c>
      <c r="F107" s="312" t="s">
        <v>138</v>
      </c>
      <c r="G107" s="313"/>
      <c r="H107" s="311">
        <f>'Обществознание-9 2018 расклад'!L107</f>
        <v>28.998000000000001</v>
      </c>
      <c r="I107" s="312">
        <f>'Обществознание-9 2019 расклад'!L107</f>
        <v>27.997900000000001</v>
      </c>
      <c r="J107" s="312" t="s">
        <v>138</v>
      </c>
      <c r="K107" s="314"/>
      <c r="L107" s="315">
        <f>'Обществознание-9 2018 расклад'!M107</f>
        <v>53.7</v>
      </c>
      <c r="M107" s="316">
        <f>'Обществознание-9 2019 расклад'!M107</f>
        <v>59.57</v>
      </c>
      <c r="N107" s="316" t="s">
        <v>138</v>
      </c>
      <c r="O107" s="317"/>
      <c r="P107" s="311">
        <f>'Обществознание-9 2018 расклад'!N107</f>
        <v>3.0023999999999997</v>
      </c>
      <c r="Q107" s="312">
        <f>'Обществознание-9 2019 расклад'!N107</f>
        <v>1.0011000000000001</v>
      </c>
      <c r="R107" s="312" t="s">
        <v>138</v>
      </c>
      <c r="S107" s="314"/>
      <c r="T107" s="315">
        <f>'Обществознание-9 2018 расклад'!O107</f>
        <v>5.56</v>
      </c>
      <c r="U107" s="316">
        <f>'Обществознание-9 2019 расклад'!O107</f>
        <v>2.13</v>
      </c>
      <c r="V107" s="316" t="s">
        <v>138</v>
      </c>
      <c r="W107" s="318"/>
    </row>
    <row r="108" spans="1:23" s="1" customFormat="1" ht="15" customHeight="1" x14ac:dyDescent="0.25">
      <c r="A108" s="11">
        <v>25</v>
      </c>
      <c r="B108" s="48">
        <v>61490</v>
      </c>
      <c r="C108" s="310" t="s">
        <v>116</v>
      </c>
      <c r="D108" s="311">
        <f>'Обществознание-9 2018 расклад'!K108</f>
        <v>120</v>
      </c>
      <c r="E108" s="312">
        <f>'Обществознание-9 2019 расклад'!K108</f>
        <v>129</v>
      </c>
      <c r="F108" s="312">
        <f>'Обществознание-9 2020 расклад'!K108</f>
        <v>26</v>
      </c>
      <c r="G108" s="313"/>
      <c r="H108" s="311">
        <f>'Обществознание-9 2018 расклад'!L108</f>
        <v>87</v>
      </c>
      <c r="I108" s="312">
        <f>'Обществознание-9 2019 расклад'!L108</f>
        <v>96.001800000000003</v>
      </c>
      <c r="J108" s="312">
        <f>'Обществознание-9 2020 расклад'!L108</f>
        <v>0</v>
      </c>
      <c r="K108" s="314"/>
      <c r="L108" s="315">
        <f>'Обществознание-9 2018 расклад'!M108</f>
        <v>72.5</v>
      </c>
      <c r="M108" s="316">
        <f>'Обществознание-9 2019 расклад'!M108</f>
        <v>74.42</v>
      </c>
      <c r="N108" s="316">
        <f>'Обществознание-9 2020 расклад'!M108</f>
        <v>0</v>
      </c>
      <c r="O108" s="317"/>
      <c r="P108" s="311">
        <f>'Обществознание-9 2018 расклад'!N108</f>
        <v>0.996</v>
      </c>
      <c r="Q108" s="312">
        <f>'Обществознание-9 2019 расклад'!N108</f>
        <v>1.0062</v>
      </c>
      <c r="R108" s="312">
        <f>'Обществознание-9 2020 расклад'!N108</f>
        <v>16.998799999999999</v>
      </c>
      <c r="S108" s="314"/>
      <c r="T108" s="315">
        <f>'Обществознание-9 2018 расклад'!O108</f>
        <v>0.83</v>
      </c>
      <c r="U108" s="316">
        <f>'Обществознание-9 2019 расклад'!O108</f>
        <v>0.78</v>
      </c>
      <c r="V108" s="316">
        <f>'Обществознание-9 2020 расклад'!O108</f>
        <v>65.38</v>
      </c>
      <c r="W108" s="318"/>
    </row>
    <row r="109" spans="1:23" s="1" customFormat="1" ht="15" customHeight="1" x14ac:dyDescent="0.25">
      <c r="A109" s="11">
        <v>26</v>
      </c>
      <c r="B109" s="48">
        <v>61500</v>
      </c>
      <c r="C109" s="310" t="s">
        <v>117</v>
      </c>
      <c r="D109" s="311">
        <f>'Обществознание-9 2018 расклад'!K109</f>
        <v>122</v>
      </c>
      <c r="E109" s="312">
        <f>'Обществознание-9 2019 расклад'!K109</f>
        <v>166</v>
      </c>
      <c r="F109" s="312" t="s">
        <v>138</v>
      </c>
      <c r="G109" s="313"/>
      <c r="H109" s="311">
        <f>'Обществознание-9 2018 расклад'!L109</f>
        <v>94.001000000000005</v>
      </c>
      <c r="I109" s="312">
        <f>'Обществознание-9 2019 расклад'!L109</f>
        <v>128.0026</v>
      </c>
      <c r="J109" s="312" t="s">
        <v>138</v>
      </c>
      <c r="K109" s="314"/>
      <c r="L109" s="315">
        <f>'Обществознание-9 2018 расклад'!M109</f>
        <v>77.05</v>
      </c>
      <c r="M109" s="316">
        <f>'Обществознание-9 2019 расклад'!M109</f>
        <v>77.11</v>
      </c>
      <c r="N109" s="316" t="s">
        <v>138</v>
      </c>
      <c r="O109" s="317"/>
      <c r="P109" s="311">
        <f>'Обществознание-9 2018 расклад'!N109</f>
        <v>1.0004</v>
      </c>
      <c r="Q109" s="312">
        <f>'Обществознание-9 2019 расклад'!N109</f>
        <v>0.996</v>
      </c>
      <c r="R109" s="312" t="s">
        <v>138</v>
      </c>
      <c r="S109" s="314"/>
      <c r="T109" s="315">
        <f>'Обществознание-9 2018 расклад'!O109</f>
        <v>0.82</v>
      </c>
      <c r="U109" s="316">
        <f>'Обществознание-9 2019 расклад'!O109</f>
        <v>0.6</v>
      </c>
      <c r="V109" s="316" t="s">
        <v>138</v>
      </c>
      <c r="W109" s="318"/>
    </row>
    <row r="110" spans="1:23" s="1" customFormat="1" ht="15" customHeight="1" x14ac:dyDescent="0.25">
      <c r="A110" s="11">
        <v>27</v>
      </c>
      <c r="B110" s="48">
        <v>61510</v>
      </c>
      <c r="C110" s="310" t="s">
        <v>89</v>
      </c>
      <c r="D110" s="311">
        <f>'Обществознание-9 2018 расклад'!K110</f>
        <v>86</v>
      </c>
      <c r="E110" s="312">
        <f>'Обществознание-9 2019 расклад'!K110</f>
        <v>58</v>
      </c>
      <c r="F110" s="312">
        <f>'Обществознание-9 2020 расклад'!K110</f>
        <v>86</v>
      </c>
      <c r="G110" s="313"/>
      <c r="H110" s="311">
        <f>'Обществознание-9 2018 расклад'!L110</f>
        <v>51.995600000000003</v>
      </c>
      <c r="I110" s="312">
        <f>'Обществознание-9 2019 расклад'!L110</f>
        <v>48.998400000000004</v>
      </c>
      <c r="J110" s="312">
        <f>'Обществознание-9 2020 расклад'!L110</f>
        <v>7.0004000000000008</v>
      </c>
      <c r="K110" s="314"/>
      <c r="L110" s="315">
        <f>'Обществознание-9 2018 расклад'!M110</f>
        <v>60.46</v>
      </c>
      <c r="M110" s="316">
        <f>'Обществознание-9 2019 расклад'!M110</f>
        <v>84.48</v>
      </c>
      <c r="N110" s="316">
        <f>'Обществознание-9 2020 расклад'!M110</f>
        <v>8.14</v>
      </c>
      <c r="O110" s="317"/>
      <c r="P110" s="311">
        <f>'Обществознание-9 2018 расклад'!N110</f>
        <v>0</v>
      </c>
      <c r="Q110" s="312">
        <f>'Обществознание-9 2019 расклад'!N110</f>
        <v>0</v>
      </c>
      <c r="R110" s="312">
        <f>'Обществознание-9 2020 расклад'!N110</f>
        <v>21.001200000000004</v>
      </c>
      <c r="S110" s="314"/>
      <c r="T110" s="315">
        <f>'Обществознание-9 2018 расклад'!O110</f>
        <v>0</v>
      </c>
      <c r="U110" s="316">
        <f>'Обществознание-9 2019 расклад'!O110</f>
        <v>0</v>
      </c>
      <c r="V110" s="316">
        <f>'Обществознание-9 2020 расклад'!O110</f>
        <v>24.42</v>
      </c>
      <c r="W110" s="318"/>
    </row>
    <row r="111" spans="1:23" s="1" customFormat="1" ht="15" customHeight="1" x14ac:dyDescent="0.25">
      <c r="A111" s="11">
        <v>28</v>
      </c>
      <c r="B111" s="50">
        <v>61520</v>
      </c>
      <c r="C111" s="319" t="s">
        <v>118</v>
      </c>
      <c r="D111" s="311">
        <f>'Обществознание-9 2018 расклад'!K111</f>
        <v>67</v>
      </c>
      <c r="E111" s="312">
        <f>'Обществознание-9 2019 расклад'!K111</f>
        <v>73</v>
      </c>
      <c r="F111" s="312">
        <f>'Обществознание-9 2020 расклад'!K111</f>
        <v>24</v>
      </c>
      <c r="G111" s="313"/>
      <c r="H111" s="311">
        <f>'Обществознание-9 2018 расклад'!L111</f>
        <v>38.002399999999994</v>
      </c>
      <c r="I111" s="312">
        <f>'Обществознание-9 2019 расклад'!L111</f>
        <v>49.997699999999995</v>
      </c>
      <c r="J111" s="312">
        <f>'Обществознание-9 2020 расклад'!L111</f>
        <v>10.9992</v>
      </c>
      <c r="K111" s="314"/>
      <c r="L111" s="315">
        <f>'Обществознание-9 2018 расклад'!M111</f>
        <v>56.72</v>
      </c>
      <c r="M111" s="316">
        <f>'Обществознание-9 2019 расклад'!M111</f>
        <v>68.489999999999995</v>
      </c>
      <c r="N111" s="316">
        <f>'Обществознание-9 2020 расклад'!M111</f>
        <v>45.83</v>
      </c>
      <c r="O111" s="317"/>
      <c r="P111" s="311">
        <f>'Обществознание-9 2018 расклад'!N111</f>
        <v>0.99829999999999997</v>
      </c>
      <c r="Q111" s="312">
        <f>'Обществознание-9 2019 расклад'!N111</f>
        <v>0</v>
      </c>
      <c r="R111" s="312">
        <f>'Обществознание-9 2020 расклад'!N111</f>
        <v>1.0007999999999999</v>
      </c>
      <c r="S111" s="314"/>
      <c r="T111" s="315">
        <f>'Обществознание-9 2018 расклад'!O111</f>
        <v>1.49</v>
      </c>
      <c r="U111" s="316">
        <f>'Обществознание-9 2019 расклад'!O111</f>
        <v>0</v>
      </c>
      <c r="V111" s="316">
        <f>'Обществознание-9 2020 расклад'!O111</f>
        <v>4.17</v>
      </c>
      <c r="W111" s="318"/>
    </row>
    <row r="112" spans="1:23" s="1" customFormat="1" ht="15" customHeight="1" x14ac:dyDescent="0.25">
      <c r="A112" s="15">
        <v>29</v>
      </c>
      <c r="B112" s="50">
        <v>61540</v>
      </c>
      <c r="C112" s="319" t="s">
        <v>119</v>
      </c>
      <c r="D112" s="311" t="s">
        <v>138</v>
      </c>
      <c r="E112" s="312">
        <f>'Обществознание-9 2019 расклад'!K112</f>
        <v>25</v>
      </c>
      <c r="F112" s="312" t="s">
        <v>138</v>
      </c>
      <c r="G112" s="313"/>
      <c r="H112" s="311" t="s">
        <v>138</v>
      </c>
      <c r="I112" s="312">
        <f>'Обществознание-9 2019 расклад'!L112</f>
        <v>22</v>
      </c>
      <c r="J112" s="312" t="s">
        <v>138</v>
      </c>
      <c r="K112" s="314"/>
      <c r="L112" s="315" t="s">
        <v>138</v>
      </c>
      <c r="M112" s="316">
        <f>'Обществознание-9 2019 расклад'!M112</f>
        <v>88</v>
      </c>
      <c r="N112" s="316" t="s">
        <v>138</v>
      </c>
      <c r="O112" s="317"/>
      <c r="P112" s="311" t="s">
        <v>138</v>
      </c>
      <c r="Q112" s="312">
        <f>'Обществознание-9 2019 расклад'!N112</f>
        <v>0</v>
      </c>
      <c r="R112" s="312" t="s">
        <v>138</v>
      </c>
      <c r="S112" s="314"/>
      <c r="T112" s="315" t="s">
        <v>138</v>
      </c>
      <c r="U112" s="316">
        <f>'Обществознание-9 2019 расклад'!O112</f>
        <v>0</v>
      </c>
      <c r="V112" s="316" t="s">
        <v>138</v>
      </c>
      <c r="W112" s="318"/>
    </row>
    <row r="113" spans="1:23" s="1" customFormat="1" ht="15" customHeight="1" x14ac:dyDescent="0.25">
      <c r="A113" s="15">
        <v>30</v>
      </c>
      <c r="B113" s="50">
        <v>61560</v>
      </c>
      <c r="C113" s="319" t="s">
        <v>121</v>
      </c>
      <c r="D113" s="311" t="s">
        <v>138</v>
      </c>
      <c r="E113" s="312" t="s">
        <v>138</v>
      </c>
      <c r="F113" s="312" t="s">
        <v>138</v>
      </c>
      <c r="G113" s="313"/>
      <c r="H113" s="311" t="s">
        <v>138</v>
      </c>
      <c r="I113" s="312" t="s">
        <v>138</v>
      </c>
      <c r="J113" s="312" t="s">
        <v>138</v>
      </c>
      <c r="K113" s="314"/>
      <c r="L113" s="311" t="s">
        <v>138</v>
      </c>
      <c r="M113" s="312" t="s">
        <v>138</v>
      </c>
      <c r="N113" s="316" t="s">
        <v>138</v>
      </c>
      <c r="O113" s="317"/>
      <c r="P113" s="311" t="s">
        <v>138</v>
      </c>
      <c r="Q113" s="312" t="s">
        <v>138</v>
      </c>
      <c r="R113" s="312" t="s">
        <v>138</v>
      </c>
      <c r="S113" s="314"/>
      <c r="T113" s="311" t="s">
        <v>138</v>
      </c>
      <c r="U113" s="312" t="s">
        <v>138</v>
      </c>
      <c r="V113" s="316" t="s">
        <v>138</v>
      </c>
      <c r="W113" s="318"/>
    </row>
    <row r="114" spans="1:23" s="1" customFormat="1" ht="15" customHeight="1" thickBot="1" x14ac:dyDescent="0.3">
      <c r="A114" s="12">
        <v>31</v>
      </c>
      <c r="B114" s="50">
        <v>61570</v>
      </c>
      <c r="C114" s="319" t="s">
        <v>123</v>
      </c>
      <c r="D114" s="311" t="s">
        <v>138</v>
      </c>
      <c r="E114" s="312" t="s">
        <v>138</v>
      </c>
      <c r="F114" s="322">
        <f>'Обществознание-9 2020 расклад'!K114</f>
        <v>26</v>
      </c>
      <c r="G114" s="323"/>
      <c r="H114" s="321" t="s">
        <v>138</v>
      </c>
      <c r="I114" s="322" t="s">
        <v>138</v>
      </c>
      <c r="J114" s="322">
        <f>'Обществознание-9 2020 расклад'!L114</f>
        <v>22.001199999999997</v>
      </c>
      <c r="K114" s="324"/>
      <c r="L114" s="311" t="s">
        <v>138</v>
      </c>
      <c r="M114" s="312" t="s">
        <v>138</v>
      </c>
      <c r="N114" s="326">
        <f>'Обществознание-9 2020 расклад'!M114</f>
        <v>84.62</v>
      </c>
      <c r="O114" s="327"/>
      <c r="P114" s="311" t="s">
        <v>138</v>
      </c>
      <c r="Q114" s="312" t="s">
        <v>138</v>
      </c>
      <c r="R114" s="322">
        <f>'Обществознание-9 2020 расклад'!N114</f>
        <v>1.0010000000000001</v>
      </c>
      <c r="S114" s="324"/>
      <c r="T114" s="311" t="s">
        <v>138</v>
      </c>
      <c r="U114" s="312" t="s">
        <v>138</v>
      </c>
      <c r="V114" s="326">
        <f>'Обществознание-9 2020 расклад'!O114</f>
        <v>3.85</v>
      </c>
      <c r="W114" s="328"/>
    </row>
    <row r="115" spans="1:23" s="1" customFormat="1" ht="15" customHeight="1" thickBot="1" x14ac:dyDescent="0.3">
      <c r="A115" s="40"/>
      <c r="B115" s="56"/>
      <c r="C115" s="329" t="s">
        <v>107</v>
      </c>
      <c r="D115" s="283">
        <f>'Обществознание-9 2018 расклад'!K115</f>
        <v>396</v>
      </c>
      <c r="E115" s="284">
        <f>'Обществознание-9 2019 расклад'!K115</f>
        <v>437</v>
      </c>
      <c r="F115" s="284">
        <f>'Обществознание-9 2020 расклад'!K115</f>
        <v>102</v>
      </c>
      <c r="G115" s="285">
        <f>'Общестаознание-9 2021 расклад'!K115</f>
        <v>0</v>
      </c>
      <c r="H115" s="283">
        <f>'Обществознание-9 2018 расклад'!L115</f>
        <v>253.99860000000004</v>
      </c>
      <c r="I115" s="284">
        <f>'Обществознание-9 2019 расклад'!L115</f>
        <v>290.99850000000004</v>
      </c>
      <c r="J115" s="284">
        <f>'Обществознание-9 2020 расклад'!L115</f>
        <v>9.0004999999999988</v>
      </c>
      <c r="K115" s="286">
        <f>'Общестаознание-9 2021 расклад'!L115</f>
        <v>0</v>
      </c>
      <c r="L115" s="287">
        <f>'Обществознание-9 2018 расклад'!M115</f>
        <v>60.650000000000006</v>
      </c>
      <c r="M115" s="288">
        <f>'Обществознание-9 2019 расклад'!M115</f>
        <v>66.096249999999998</v>
      </c>
      <c r="N115" s="288">
        <f>'Обществознание-9 2020 расклад'!M115</f>
        <v>9.9749999999999996</v>
      </c>
      <c r="O115" s="289">
        <f>'Общестаознание-9 2021 расклад'!M115</f>
        <v>0</v>
      </c>
      <c r="P115" s="283">
        <f>'Обществознание-9 2018 расклад'!N115</f>
        <v>10.0015</v>
      </c>
      <c r="Q115" s="284">
        <f>'Обществознание-9 2019 расклад'!N115</f>
        <v>14.993199999999998</v>
      </c>
      <c r="R115" s="284">
        <f>'Обществознание-9 2020 расклад'!N115</f>
        <v>22.002299999999998</v>
      </c>
      <c r="S115" s="286">
        <f>'Общестаознание-9 2021 расклад'!N115</f>
        <v>0</v>
      </c>
      <c r="T115" s="287">
        <f>'Обществознание-9 2018 расклад'!O115</f>
        <v>3.4937499999999999</v>
      </c>
      <c r="U115" s="288">
        <f>'Обществознание-9 2019 расклад'!O115</f>
        <v>5.04</v>
      </c>
      <c r="V115" s="288">
        <f>'Обществознание-9 2020 расклад'!O115</f>
        <v>22.765000000000001</v>
      </c>
      <c r="W115" s="290">
        <f>'Общестаознание-9 2021 расклад'!O115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301" t="s">
        <v>90</v>
      </c>
      <c r="D116" s="302">
        <f>'Обществознание-9 2018 расклад'!K116</f>
        <v>35</v>
      </c>
      <c r="E116" s="303">
        <f>'Обществознание-9 2019 расклад'!K116</f>
        <v>39</v>
      </c>
      <c r="F116" s="303" t="s">
        <v>138</v>
      </c>
      <c r="G116" s="304"/>
      <c r="H116" s="302">
        <f>'Обществознание-9 2018 расклад'!L116</f>
        <v>32.000500000000002</v>
      </c>
      <c r="I116" s="303">
        <f>'Обществознание-9 2019 расклад'!L116</f>
        <v>35.002499999999998</v>
      </c>
      <c r="J116" s="303" t="s">
        <v>138</v>
      </c>
      <c r="K116" s="305"/>
      <c r="L116" s="416">
        <f>'Обществознание-9 2018 расклад'!M116</f>
        <v>91.43</v>
      </c>
      <c r="M116" s="419">
        <f>'Обществознание-9 2019 расклад'!M116</f>
        <v>89.75</v>
      </c>
      <c r="N116" s="419" t="s">
        <v>138</v>
      </c>
      <c r="O116" s="415"/>
      <c r="P116" s="302">
        <f>'Обществознание-9 2018 расклад'!N116</f>
        <v>0</v>
      </c>
      <c r="Q116" s="303">
        <f>'Обществознание-9 2019 расклад'!N116</f>
        <v>0</v>
      </c>
      <c r="R116" s="303" t="s">
        <v>138</v>
      </c>
      <c r="S116" s="305"/>
      <c r="T116" s="306">
        <f>'Обществознание-9 2018 расклад'!O116</f>
        <v>0</v>
      </c>
      <c r="U116" s="307">
        <f>'Обществознание-9 2019 расклад'!O116</f>
        <v>0</v>
      </c>
      <c r="V116" s="307" t="s">
        <v>138</v>
      </c>
      <c r="W116" s="309"/>
    </row>
    <row r="117" spans="1:23" s="1" customFormat="1" ht="15" customHeight="1" x14ac:dyDescent="0.25">
      <c r="A117" s="16">
        <v>2</v>
      </c>
      <c r="B117" s="48">
        <v>70110</v>
      </c>
      <c r="C117" s="310" t="s">
        <v>93</v>
      </c>
      <c r="D117" s="311">
        <f>'Обществознание-9 2018 расклад'!K117</f>
        <v>50</v>
      </c>
      <c r="E117" s="312">
        <f>'Обществознание-9 2019 расклад'!K117</f>
        <v>49</v>
      </c>
      <c r="F117" s="312" t="s">
        <v>138</v>
      </c>
      <c r="G117" s="313"/>
      <c r="H117" s="311">
        <f>'Обществознание-9 2018 расклад'!L117</f>
        <v>32</v>
      </c>
      <c r="I117" s="312">
        <f>'Обществознание-9 2019 расклад'!L117</f>
        <v>41.997900000000001</v>
      </c>
      <c r="J117" s="312" t="s">
        <v>138</v>
      </c>
      <c r="K117" s="314"/>
      <c r="L117" s="418">
        <f>'Обществознание-9 2018 расклад'!M117</f>
        <v>64</v>
      </c>
      <c r="M117" s="421">
        <f>'Обществознание-9 2019 расклад'!M117</f>
        <v>85.710000000000008</v>
      </c>
      <c r="N117" s="421" t="s">
        <v>138</v>
      </c>
      <c r="O117" s="422"/>
      <c r="P117" s="311">
        <f>'Обществознание-9 2018 расклад'!N117</f>
        <v>0</v>
      </c>
      <c r="Q117" s="312">
        <f>'Обществознание-9 2019 расклад'!N117</f>
        <v>0</v>
      </c>
      <c r="R117" s="312" t="s">
        <v>138</v>
      </c>
      <c r="S117" s="314"/>
      <c r="T117" s="315">
        <f>'Обществознание-9 2018 расклад'!O117</f>
        <v>0</v>
      </c>
      <c r="U117" s="316">
        <f>'Обществознание-9 2019 расклад'!O117</f>
        <v>0</v>
      </c>
      <c r="V117" s="316" t="s">
        <v>138</v>
      </c>
      <c r="W117" s="318"/>
    </row>
    <row r="118" spans="1:23" s="1" customFormat="1" ht="15" customHeight="1" x14ac:dyDescent="0.25">
      <c r="A118" s="11">
        <v>3</v>
      </c>
      <c r="B118" s="48">
        <v>70021</v>
      </c>
      <c r="C118" s="310" t="s">
        <v>91</v>
      </c>
      <c r="D118" s="311">
        <f>'Обществознание-9 2018 расклад'!K118</f>
        <v>63</v>
      </c>
      <c r="E118" s="312">
        <f>'Обществознание-9 2019 расклад'!K118</f>
        <v>47</v>
      </c>
      <c r="F118" s="312" t="s">
        <v>138</v>
      </c>
      <c r="G118" s="313"/>
      <c r="H118" s="311">
        <f>'Обществознание-9 2018 расклад'!L118</f>
        <v>48.995099999999994</v>
      </c>
      <c r="I118" s="312">
        <f>'Обществознание-9 2019 расклад'!L118</f>
        <v>37.999500000000005</v>
      </c>
      <c r="J118" s="312" t="s">
        <v>138</v>
      </c>
      <c r="K118" s="314"/>
      <c r="L118" s="418">
        <f>'Обществознание-9 2018 расклад'!M118</f>
        <v>77.77</v>
      </c>
      <c r="M118" s="421">
        <f>'Обществознание-9 2019 расклад'!M118</f>
        <v>80.850000000000009</v>
      </c>
      <c r="N118" s="421" t="s">
        <v>138</v>
      </c>
      <c r="O118" s="422"/>
      <c r="P118" s="311">
        <f>'Обществознание-9 2018 расклад'!N118</f>
        <v>0</v>
      </c>
      <c r="Q118" s="312">
        <f>'Обществознание-9 2019 расклад'!N118</f>
        <v>0</v>
      </c>
      <c r="R118" s="312" t="s">
        <v>138</v>
      </c>
      <c r="S118" s="314"/>
      <c r="T118" s="315">
        <f>'Обществознание-9 2018 расклад'!O118</f>
        <v>0</v>
      </c>
      <c r="U118" s="316">
        <f>'Обществознание-9 2019 расклад'!O118</f>
        <v>0</v>
      </c>
      <c r="V118" s="316" t="s">
        <v>138</v>
      </c>
      <c r="W118" s="318"/>
    </row>
    <row r="119" spans="1:23" s="1" customFormat="1" ht="15" customHeight="1" x14ac:dyDescent="0.25">
      <c r="A119" s="11">
        <v>4</v>
      </c>
      <c r="B119" s="48">
        <v>70040</v>
      </c>
      <c r="C119" s="310" t="s">
        <v>92</v>
      </c>
      <c r="D119" s="311">
        <f>'Обществознание-9 2018 расклад'!K119</f>
        <v>39</v>
      </c>
      <c r="E119" s="312">
        <f>'Обществознание-9 2019 расклад'!K119</f>
        <v>27</v>
      </c>
      <c r="F119" s="312" t="s">
        <v>138</v>
      </c>
      <c r="G119" s="313"/>
      <c r="H119" s="311">
        <f>'Обществознание-9 2018 расклад'!L119</f>
        <v>14.999400000000001</v>
      </c>
      <c r="I119" s="312">
        <f>'Обществознание-9 2019 расклад'!L119</f>
        <v>15.001200000000001</v>
      </c>
      <c r="J119" s="312" t="s">
        <v>138</v>
      </c>
      <c r="K119" s="314"/>
      <c r="L119" s="418">
        <f>'Обществознание-9 2018 расклад'!M119</f>
        <v>38.46</v>
      </c>
      <c r="M119" s="421">
        <f>'Обществознание-9 2019 расклад'!M119</f>
        <v>55.56</v>
      </c>
      <c r="N119" s="421" t="s">
        <v>138</v>
      </c>
      <c r="O119" s="422"/>
      <c r="P119" s="311">
        <f>'Обществознание-9 2018 расклад'!N119</f>
        <v>2.0007000000000001</v>
      </c>
      <c r="Q119" s="312">
        <f>'Обществознание-9 2019 расклад'!N119</f>
        <v>3.9986999999999999</v>
      </c>
      <c r="R119" s="312" t="s">
        <v>138</v>
      </c>
      <c r="S119" s="314"/>
      <c r="T119" s="315">
        <f>'Обществознание-9 2018 расклад'!O119</f>
        <v>5.13</v>
      </c>
      <c r="U119" s="316">
        <f>'Обществознание-9 2019 расклад'!O119</f>
        <v>14.81</v>
      </c>
      <c r="V119" s="316" t="s">
        <v>138</v>
      </c>
      <c r="W119" s="318"/>
    </row>
    <row r="120" spans="1:23" s="1" customFormat="1" ht="15" customHeight="1" x14ac:dyDescent="0.25">
      <c r="A120" s="11">
        <v>5</v>
      </c>
      <c r="B120" s="48">
        <v>70100</v>
      </c>
      <c r="C120" s="310" t="s">
        <v>108</v>
      </c>
      <c r="D120" s="311">
        <f>'Обществознание-9 2018 расклад'!K120</f>
        <v>67</v>
      </c>
      <c r="E120" s="312">
        <f>'Обществознание-9 2019 расклад'!K120</f>
        <v>46</v>
      </c>
      <c r="F120" s="312" t="s">
        <v>138</v>
      </c>
      <c r="G120" s="313"/>
      <c r="H120" s="311">
        <f>'Обществознание-9 2018 расклад'!L120</f>
        <v>54.001999999999995</v>
      </c>
      <c r="I120" s="312">
        <f>'Обществознание-9 2019 расклад'!L120</f>
        <v>40.001599999999996</v>
      </c>
      <c r="J120" s="312" t="s">
        <v>138</v>
      </c>
      <c r="K120" s="314"/>
      <c r="L120" s="418">
        <f>'Обществознание-9 2018 расклад'!M120</f>
        <v>80.599999999999994</v>
      </c>
      <c r="M120" s="421">
        <f>'Обществознание-9 2019 расклад'!M120</f>
        <v>86.96</v>
      </c>
      <c r="N120" s="421" t="s">
        <v>138</v>
      </c>
      <c r="O120" s="422"/>
      <c r="P120" s="311">
        <f>'Обществознание-9 2018 расклад'!N120</f>
        <v>0</v>
      </c>
      <c r="Q120" s="312">
        <f>'Обществознание-9 2019 расклад'!N120</f>
        <v>0</v>
      </c>
      <c r="R120" s="312" t="s">
        <v>138</v>
      </c>
      <c r="S120" s="314"/>
      <c r="T120" s="315">
        <f>'Обществознание-9 2018 расклад'!O120</f>
        <v>0</v>
      </c>
      <c r="U120" s="316">
        <f>'Обществознание-9 2019 расклад'!O120</f>
        <v>0</v>
      </c>
      <c r="V120" s="316" t="s">
        <v>138</v>
      </c>
      <c r="W120" s="318"/>
    </row>
    <row r="121" spans="1:23" s="1" customFormat="1" ht="15" customHeight="1" x14ac:dyDescent="0.25">
      <c r="A121" s="11">
        <v>6</v>
      </c>
      <c r="B121" s="48">
        <v>70270</v>
      </c>
      <c r="C121" s="310" t="s">
        <v>94</v>
      </c>
      <c r="D121" s="311">
        <f>'Обществознание-9 2018 расклад'!K121</f>
        <v>42</v>
      </c>
      <c r="E121" s="312">
        <f>'Обществознание-9 2019 расклад'!K121</f>
        <v>47</v>
      </c>
      <c r="F121" s="312" t="s">
        <v>138</v>
      </c>
      <c r="G121" s="313"/>
      <c r="H121" s="311">
        <f>'Обществознание-9 2018 расклад'!L121</f>
        <v>20.000400000000003</v>
      </c>
      <c r="I121" s="312">
        <f>'Обществознание-9 2019 расклад'!L121</f>
        <v>26.000399999999999</v>
      </c>
      <c r="J121" s="312" t="s">
        <v>138</v>
      </c>
      <c r="K121" s="314"/>
      <c r="L121" s="418">
        <f>'Обществознание-9 2018 расклад'!M121</f>
        <v>47.620000000000005</v>
      </c>
      <c r="M121" s="421">
        <f>'Обществознание-9 2019 расклад'!M121</f>
        <v>55.32</v>
      </c>
      <c r="N121" s="421" t="s">
        <v>138</v>
      </c>
      <c r="O121" s="422"/>
      <c r="P121" s="311">
        <f>'Обществознание-9 2018 расклад'!N121</f>
        <v>2.9988000000000001</v>
      </c>
      <c r="Q121" s="312">
        <f>'Обществознание-9 2019 расклад'!N121</f>
        <v>0</v>
      </c>
      <c r="R121" s="312" t="s">
        <v>138</v>
      </c>
      <c r="S121" s="314"/>
      <c r="T121" s="315">
        <f>'Обществознание-9 2018 расклад'!O121</f>
        <v>7.14</v>
      </c>
      <c r="U121" s="316">
        <f>'Обществознание-9 2019 расклад'!O121</f>
        <v>0</v>
      </c>
      <c r="V121" s="316" t="s">
        <v>138</v>
      </c>
      <c r="W121" s="318"/>
    </row>
    <row r="122" spans="1:23" s="1" customFormat="1" ht="15" customHeight="1" x14ac:dyDescent="0.25">
      <c r="A122" s="11">
        <v>7</v>
      </c>
      <c r="B122" s="48">
        <v>70510</v>
      </c>
      <c r="C122" s="310" t="s">
        <v>95</v>
      </c>
      <c r="D122" s="311">
        <f>'Обществознание-9 2018 расклад'!K122</f>
        <v>28</v>
      </c>
      <c r="E122" s="312">
        <f>'Обществознание-9 2019 расклад'!K122</f>
        <v>23</v>
      </c>
      <c r="F122" s="312">
        <f>'Обществознание-9 2020 расклад'!K122</f>
        <v>31</v>
      </c>
      <c r="G122" s="313"/>
      <c r="H122" s="311">
        <f>'Обществознание-9 2018 расклад'!L122</f>
        <v>6.0004</v>
      </c>
      <c r="I122" s="312">
        <f>'Обществознание-9 2019 расклад'!L122</f>
        <v>3.9997000000000003</v>
      </c>
      <c r="J122" s="312">
        <f>'Обществознание-9 2020 расклад'!L122</f>
        <v>4.0020999999999995</v>
      </c>
      <c r="K122" s="314"/>
      <c r="L122" s="418">
        <f>'Обществознание-9 2018 расклад'!M122</f>
        <v>21.43</v>
      </c>
      <c r="M122" s="421">
        <f>'Обществознание-9 2019 расклад'!M122</f>
        <v>17.39</v>
      </c>
      <c r="N122" s="421">
        <f>'Обществознание-9 2020 расклад'!M122</f>
        <v>12.91</v>
      </c>
      <c r="O122" s="422"/>
      <c r="P122" s="311">
        <f>'Обществознание-9 2018 расклад'!N122</f>
        <v>4.0011999999999999</v>
      </c>
      <c r="Q122" s="312">
        <f>'Обществознание-9 2019 расклад'!N122</f>
        <v>5.0001999999999995</v>
      </c>
      <c r="R122" s="312">
        <f>'Обществознание-9 2020 расклад'!N122</f>
        <v>8.001100000000001</v>
      </c>
      <c r="S122" s="314"/>
      <c r="T122" s="315">
        <f>'Обществознание-9 2018 расклад'!O122</f>
        <v>14.29</v>
      </c>
      <c r="U122" s="316">
        <f>'Обществознание-9 2019 расклад'!O122</f>
        <v>21.74</v>
      </c>
      <c r="V122" s="316">
        <f>'Обществознание-9 2020 расклад'!O122</f>
        <v>25.81</v>
      </c>
      <c r="W122" s="318"/>
    </row>
    <row r="123" spans="1:23" s="1" customFormat="1" ht="15" customHeight="1" x14ac:dyDescent="0.25">
      <c r="A123" s="15">
        <v>8</v>
      </c>
      <c r="B123" s="50">
        <v>10880</v>
      </c>
      <c r="C123" s="319" t="s">
        <v>120</v>
      </c>
      <c r="D123" s="311">
        <f>'Обществознание-9 2018 расклад'!K123</f>
        <v>72</v>
      </c>
      <c r="E123" s="312">
        <f>'Обществознание-9 2019 расклад'!K123</f>
        <v>159</v>
      </c>
      <c r="F123" s="312" t="s">
        <v>138</v>
      </c>
      <c r="G123" s="313"/>
      <c r="H123" s="311">
        <f>'Обществознание-9 2018 расклад'!L123</f>
        <v>46.000799999999998</v>
      </c>
      <c r="I123" s="312">
        <f>'Обществознание-9 2019 расклад'!L123</f>
        <v>90.995699999999999</v>
      </c>
      <c r="J123" s="312" t="s">
        <v>138</v>
      </c>
      <c r="K123" s="314"/>
      <c r="L123" s="418">
        <f>'Обществознание-9 2018 расклад'!M123</f>
        <v>63.89</v>
      </c>
      <c r="M123" s="421">
        <f>'Обществознание-9 2019 расклад'!M123</f>
        <v>57.23</v>
      </c>
      <c r="N123" s="421" t="s">
        <v>138</v>
      </c>
      <c r="O123" s="422"/>
      <c r="P123" s="311">
        <f>'Обществознание-9 2018 расклад'!N123</f>
        <v>1.0007999999999999</v>
      </c>
      <c r="Q123" s="312">
        <f>'Обществознание-9 2019 расклад'!N123</f>
        <v>5.9942999999999991</v>
      </c>
      <c r="R123" s="312" t="s">
        <v>138</v>
      </c>
      <c r="S123" s="314"/>
      <c r="T123" s="315">
        <f>'Обществознание-9 2018 расклад'!O123</f>
        <v>1.39</v>
      </c>
      <c r="U123" s="316">
        <f>'Обществознание-9 2019 расклад'!O123</f>
        <v>3.77</v>
      </c>
      <c r="V123" s="316" t="s">
        <v>138</v>
      </c>
      <c r="W123" s="318"/>
    </row>
    <row r="124" spans="1:23" s="1" customFormat="1" ht="15" customHeight="1" thickBot="1" x14ac:dyDescent="0.3">
      <c r="A124" s="12">
        <v>9</v>
      </c>
      <c r="B124" s="52">
        <v>10890</v>
      </c>
      <c r="C124" s="320" t="s">
        <v>122</v>
      </c>
      <c r="D124" s="331" t="s">
        <v>138</v>
      </c>
      <c r="E124" s="332" t="s">
        <v>138</v>
      </c>
      <c r="F124" s="332">
        <f>'Обществознание-9 2020 расклад'!K124</f>
        <v>71</v>
      </c>
      <c r="G124" s="333"/>
      <c r="H124" s="331" t="s">
        <v>138</v>
      </c>
      <c r="I124" s="332" t="s">
        <v>138</v>
      </c>
      <c r="J124" s="332">
        <f>'Обществознание-9 2020 расклад'!L124</f>
        <v>4.9984000000000002</v>
      </c>
      <c r="K124" s="334"/>
      <c r="L124" s="417" t="s">
        <v>138</v>
      </c>
      <c r="M124" s="420" t="s">
        <v>138</v>
      </c>
      <c r="N124" s="423">
        <f>'Обществознание-9 2020 расклад'!M124</f>
        <v>7.04</v>
      </c>
      <c r="O124" s="424"/>
      <c r="P124" s="331" t="s">
        <v>138</v>
      </c>
      <c r="Q124" s="332" t="s">
        <v>138</v>
      </c>
      <c r="R124" s="332">
        <f>'Обществознание-9 2020 расклад'!N124</f>
        <v>14.001199999999999</v>
      </c>
      <c r="S124" s="334"/>
      <c r="T124" s="335" t="s">
        <v>138</v>
      </c>
      <c r="U124" s="336" t="s">
        <v>138</v>
      </c>
      <c r="V124" s="336">
        <f>'Обществознание-9 2020 расклад'!O124</f>
        <v>19.72</v>
      </c>
      <c r="W124" s="337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N7:N124">
    <cfRule type="cellIs" dxfId="41" priority="20" operator="between">
      <formula>90</formula>
      <formula>100</formula>
    </cfRule>
    <cfRule type="cellIs" dxfId="40" priority="21" operator="between">
      <formula>50</formula>
      <formula>90</formula>
    </cfRule>
    <cfRule type="cellIs" dxfId="39" priority="22" operator="between">
      <formula>50</formula>
      <formula>50.004</formula>
    </cfRule>
    <cfRule type="cellIs" dxfId="38" priority="23" operator="lessThan">
      <formula>50</formula>
    </cfRule>
    <cfRule type="cellIs" dxfId="37" priority="11" operator="equal">
      <formula>"-"</formula>
    </cfRule>
  </conditionalFormatting>
  <conditionalFormatting sqref="M7:M124">
    <cfRule type="cellIs" dxfId="36" priority="27" operator="lessThan">
      <formula>50</formula>
    </cfRule>
    <cfRule type="cellIs" dxfId="35" priority="26" operator="between">
      <formula>50</formula>
      <formula>$M$6</formula>
    </cfRule>
    <cfRule type="cellIs" dxfId="34" priority="25" operator="between">
      <formula>$M$6</formula>
      <formula>90</formula>
    </cfRule>
    <cfRule type="cellIs" dxfId="33" priority="24" operator="between">
      <formula>90</formula>
      <formula>100</formula>
    </cfRule>
    <cfRule type="cellIs" dxfId="32" priority="10" operator="equal">
      <formula>"-"</formula>
    </cfRule>
  </conditionalFormatting>
  <conditionalFormatting sqref="L7:L124">
    <cfRule type="cellIs" dxfId="31" priority="31" operator="lessThan">
      <formula>50</formula>
    </cfRule>
    <cfRule type="cellIs" dxfId="30" priority="30" operator="between">
      <formula>50</formula>
      <formula>$L$6</formula>
    </cfRule>
    <cfRule type="cellIs" dxfId="29" priority="29" operator="between">
      <formula>$L$6</formula>
      <formula>90</formula>
    </cfRule>
    <cfRule type="cellIs" dxfId="28" priority="28" operator="between">
      <formula>90</formula>
      <formula>100</formula>
    </cfRule>
    <cfRule type="cellIs" dxfId="27" priority="9" operator="equal">
      <formula>"-"</formula>
    </cfRule>
  </conditionalFormatting>
  <conditionalFormatting sqref="P7:R124">
    <cfRule type="cellIs" dxfId="26" priority="8" operator="greaterThanOrEqual">
      <formula>9.99</formula>
    </cfRule>
    <cfRule type="cellIs" dxfId="25" priority="7" operator="between">
      <formula>0.1</formula>
      <formula>9.99</formula>
    </cfRule>
    <cfRule type="cellIs" dxfId="24" priority="6" operator="equal">
      <formula>0</formula>
    </cfRule>
    <cfRule type="cellIs" dxfId="23" priority="5" operator="equal">
      <formula>"-"</formula>
    </cfRule>
  </conditionalFormatting>
  <conditionalFormatting sqref="T7:V124">
    <cfRule type="cellIs" dxfId="20" priority="4" operator="greaterThanOrEqual">
      <formula>9.99</formula>
    </cfRule>
    <cfRule type="cellIs" dxfId="21" priority="3" operator="between">
      <formula>0.1</formula>
      <formula>9.99</formula>
    </cfRule>
    <cfRule type="cellIs" dxfId="22" priority="2" operator="equal">
      <formula>0</formula>
    </cfRule>
    <cfRule type="cellIs" dxfId="19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397" t="s">
        <v>139</v>
      </c>
      <c r="D2" s="397"/>
      <c r="E2" s="66"/>
      <c r="F2" s="66"/>
      <c r="G2" s="66"/>
      <c r="H2" s="66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4"/>
      <c r="L3" s="17" t="s">
        <v>133</v>
      </c>
    </row>
    <row r="4" spans="1:16" ht="18" customHeight="1" thickBot="1" x14ac:dyDescent="0.3">
      <c r="A4" s="403" t="s">
        <v>0</v>
      </c>
      <c r="B4" s="405" t="s">
        <v>1</v>
      </c>
      <c r="C4" s="405" t="s">
        <v>2</v>
      </c>
      <c r="D4" s="410" t="s">
        <v>3</v>
      </c>
      <c r="E4" s="412" t="s">
        <v>131</v>
      </c>
      <c r="F4" s="413"/>
      <c r="G4" s="413"/>
      <c r="H4" s="414"/>
      <c r="I4" s="407" t="s">
        <v>99</v>
      </c>
      <c r="J4" s="4"/>
      <c r="K4" s="18"/>
      <c r="L4" s="17" t="s">
        <v>135</v>
      </c>
    </row>
    <row r="5" spans="1:16" ht="30" customHeight="1" thickBot="1" x14ac:dyDescent="0.3">
      <c r="A5" s="404"/>
      <c r="B5" s="406"/>
      <c r="C5" s="406"/>
      <c r="D5" s="411"/>
      <c r="E5" s="3">
        <v>2</v>
      </c>
      <c r="F5" s="3">
        <v>3</v>
      </c>
      <c r="G5" s="3">
        <v>4</v>
      </c>
      <c r="H5" s="3">
        <v>5</v>
      </c>
      <c r="I5" s="408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5554</v>
      </c>
      <c r="E6" s="157">
        <v>2.7785849056603773</v>
      </c>
      <c r="F6" s="157">
        <v>42.079150943396201</v>
      </c>
      <c r="G6" s="157">
        <v>48.831320754716977</v>
      </c>
      <c r="H6" s="157">
        <v>6.311037735849057</v>
      </c>
      <c r="I6" s="117">
        <v>3.61</v>
      </c>
      <c r="J6" s="21"/>
      <c r="K6" s="111">
        <f>D6</f>
        <v>5554</v>
      </c>
      <c r="L6" s="112">
        <f>L7+L8+L17+L30+L48+L68+L83+L115</f>
        <v>3191.0110999999997</v>
      </c>
      <c r="M6" s="113">
        <f t="shared" ref="M6:M69" si="0">G6+H6</f>
        <v>55.142358490566032</v>
      </c>
      <c r="N6" s="112">
        <f>N7+N8+N17+N30+N48+N68+N83+N115</f>
        <v>132.9776</v>
      </c>
      <c r="O6" s="114">
        <f t="shared" ref="O6:O69" si="1">E6</f>
        <v>2.7785849056603773</v>
      </c>
      <c r="P6" s="58"/>
    </row>
    <row r="7" spans="1:16" ht="15" customHeight="1" thickBot="1" x14ac:dyDescent="0.3">
      <c r="A7" s="158">
        <v>1</v>
      </c>
      <c r="B7" s="156">
        <v>50050</v>
      </c>
      <c r="C7" s="161" t="s">
        <v>55</v>
      </c>
      <c r="D7" s="266">
        <v>35</v>
      </c>
      <c r="E7" s="279"/>
      <c r="F7" s="239">
        <v>25.71</v>
      </c>
      <c r="G7" s="239">
        <v>68.58</v>
      </c>
      <c r="H7" s="279">
        <v>5.71</v>
      </c>
      <c r="I7" s="155">
        <f>(E7*2+F7*3+G7*4+H7*5)/100</f>
        <v>3.8</v>
      </c>
      <c r="J7" s="64"/>
      <c r="K7" s="89">
        <f t="shared" ref="K7:K67" si="2">D7</f>
        <v>35</v>
      </c>
      <c r="L7" s="90">
        <f t="shared" ref="L7" si="3">M7*K7/100</f>
        <v>26.001499999999997</v>
      </c>
      <c r="M7" s="91">
        <f t="shared" si="0"/>
        <v>74.289999999999992</v>
      </c>
      <c r="N7" s="90">
        <f t="shared" ref="N7" si="4">O7*K7/100</f>
        <v>0</v>
      </c>
      <c r="O7" s="92">
        <f t="shared" si="1"/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386</v>
      </c>
      <c r="E8" s="81">
        <v>0.66375000000000006</v>
      </c>
      <c r="F8" s="81">
        <v>32.643749999999997</v>
      </c>
      <c r="G8" s="81">
        <v>58.893750000000011</v>
      </c>
      <c r="H8" s="81">
        <v>7.7987500000000001</v>
      </c>
      <c r="I8" s="41">
        <f>AVERAGE(I9:I16)</f>
        <v>3.7382749999999998</v>
      </c>
      <c r="J8" s="21"/>
      <c r="K8" s="111">
        <f t="shared" si="2"/>
        <v>386</v>
      </c>
      <c r="L8" s="112">
        <f>SUM(L9:L16)</f>
        <v>261.99650000000003</v>
      </c>
      <c r="M8" s="113">
        <f t="shared" si="0"/>
        <v>66.69250000000001</v>
      </c>
      <c r="N8" s="112">
        <f>SUM(N9:N16)</f>
        <v>2.9964</v>
      </c>
      <c r="O8" s="114">
        <f t="shared" si="1"/>
        <v>0.66375000000000006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80">
        <v>78</v>
      </c>
      <c r="E9" s="148">
        <v>1.28</v>
      </c>
      <c r="F9" s="148">
        <v>24.36</v>
      </c>
      <c r="G9" s="148">
        <v>66.67</v>
      </c>
      <c r="H9" s="148">
        <v>7.69</v>
      </c>
      <c r="I9" s="43">
        <f t="shared" ref="I9:I69" si="5">(E9*2+F9*3+G9*4+H9*5)/100</f>
        <v>3.8076999999999996</v>
      </c>
      <c r="J9" s="21"/>
      <c r="K9" s="97">
        <f t="shared" si="2"/>
        <v>78</v>
      </c>
      <c r="L9" s="98">
        <f t="shared" ref="L9:L69" si="6">M9*K9/100</f>
        <v>58.000799999999998</v>
      </c>
      <c r="M9" s="99">
        <f t="shared" si="0"/>
        <v>74.36</v>
      </c>
      <c r="N9" s="98">
        <f t="shared" ref="N9:N69" si="7">O9*K9/100</f>
        <v>0.99840000000000007</v>
      </c>
      <c r="O9" s="100">
        <f t="shared" si="1"/>
        <v>1.28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80">
        <v>68</v>
      </c>
      <c r="E10" s="148">
        <v>1.47</v>
      </c>
      <c r="F10" s="148">
        <v>33.83</v>
      </c>
      <c r="G10" s="148">
        <v>55.88</v>
      </c>
      <c r="H10" s="148">
        <v>8.82</v>
      </c>
      <c r="I10" s="43">
        <f t="shared" si="5"/>
        <v>3.7204999999999999</v>
      </c>
      <c r="J10" s="21"/>
      <c r="K10" s="97">
        <f t="shared" si="2"/>
        <v>68</v>
      </c>
      <c r="L10" s="98">
        <f t="shared" si="6"/>
        <v>43.996000000000002</v>
      </c>
      <c r="M10" s="99">
        <f t="shared" si="0"/>
        <v>64.7</v>
      </c>
      <c r="N10" s="98">
        <f t="shared" si="7"/>
        <v>0.99959999999999993</v>
      </c>
      <c r="O10" s="100">
        <f t="shared" si="1"/>
        <v>1.47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80">
        <v>63</v>
      </c>
      <c r="E11" s="212"/>
      <c r="F11" s="212">
        <v>23.81</v>
      </c>
      <c r="G11" s="212">
        <v>63.49</v>
      </c>
      <c r="H11" s="277">
        <v>12.7</v>
      </c>
      <c r="I11" s="46">
        <f t="shared" si="5"/>
        <v>3.8889</v>
      </c>
      <c r="J11" s="21"/>
      <c r="K11" s="97">
        <f t="shared" si="2"/>
        <v>63</v>
      </c>
      <c r="L11" s="98">
        <f t="shared" si="6"/>
        <v>47.999700000000004</v>
      </c>
      <c r="M11" s="99">
        <f t="shared" si="0"/>
        <v>76.19</v>
      </c>
      <c r="N11" s="98">
        <f t="shared" si="7"/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80">
        <v>29</v>
      </c>
      <c r="E12" s="212"/>
      <c r="F12" s="212">
        <v>20.69</v>
      </c>
      <c r="G12" s="212">
        <v>72.41</v>
      </c>
      <c r="H12" s="276">
        <v>6.9</v>
      </c>
      <c r="I12" s="43">
        <f t="shared" si="5"/>
        <v>3.8620999999999999</v>
      </c>
      <c r="J12" s="21"/>
      <c r="K12" s="97">
        <f t="shared" si="2"/>
        <v>29</v>
      </c>
      <c r="L12" s="98">
        <f t="shared" si="6"/>
        <v>22.999900000000004</v>
      </c>
      <c r="M12" s="99">
        <f t="shared" si="0"/>
        <v>79.31</v>
      </c>
      <c r="N12" s="98">
        <f t="shared" si="7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80">
        <v>26</v>
      </c>
      <c r="E13" s="212"/>
      <c r="F13" s="212">
        <v>42.31</v>
      </c>
      <c r="G13" s="212">
        <v>57.69</v>
      </c>
      <c r="H13" s="212"/>
      <c r="I13" s="43">
        <f t="shared" si="5"/>
        <v>3.5769000000000002</v>
      </c>
      <c r="J13" s="21"/>
      <c r="K13" s="97">
        <f t="shared" si="2"/>
        <v>26</v>
      </c>
      <c r="L13" s="98">
        <f t="shared" si="6"/>
        <v>14.999400000000001</v>
      </c>
      <c r="M13" s="99">
        <f t="shared" si="0"/>
        <v>57.69</v>
      </c>
      <c r="N13" s="98">
        <f t="shared" si="7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80">
        <v>43</v>
      </c>
      <c r="E14" s="148"/>
      <c r="F14" s="148">
        <v>32.56</v>
      </c>
      <c r="G14" s="148">
        <v>51.16</v>
      </c>
      <c r="H14" s="148">
        <v>16.28</v>
      </c>
      <c r="I14" s="43">
        <f t="shared" si="5"/>
        <v>3.8372000000000002</v>
      </c>
      <c r="J14" s="21"/>
      <c r="K14" s="97">
        <f t="shared" si="2"/>
        <v>43</v>
      </c>
      <c r="L14" s="98">
        <f t="shared" si="6"/>
        <v>28.999200000000002</v>
      </c>
      <c r="M14" s="99">
        <f t="shared" si="0"/>
        <v>67.44</v>
      </c>
      <c r="N14" s="98">
        <f t="shared" si="7"/>
        <v>0</v>
      </c>
      <c r="O14" s="100">
        <f t="shared" si="1"/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80">
        <v>40</v>
      </c>
      <c r="E15" s="212"/>
      <c r="F15" s="212">
        <v>40</v>
      </c>
      <c r="G15" s="212">
        <v>50</v>
      </c>
      <c r="H15" s="276">
        <v>10</v>
      </c>
      <c r="I15" s="43">
        <f t="shared" si="5"/>
        <v>3.7</v>
      </c>
      <c r="J15" s="21"/>
      <c r="K15" s="97">
        <f t="shared" si="2"/>
        <v>40</v>
      </c>
      <c r="L15" s="98">
        <f t="shared" si="6"/>
        <v>24</v>
      </c>
      <c r="M15" s="99">
        <f t="shared" si="0"/>
        <v>60</v>
      </c>
      <c r="N15" s="98">
        <f t="shared" si="7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80">
        <v>39</v>
      </c>
      <c r="E16" s="212">
        <v>2.56</v>
      </c>
      <c r="F16" s="212">
        <v>43.59</v>
      </c>
      <c r="G16" s="212">
        <v>53.85</v>
      </c>
      <c r="H16" s="212"/>
      <c r="I16" s="45">
        <f t="shared" si="5"/>
        <v>3.5129000000000001</v>
      </c>
      <c r="J16" s="21"/>
      <c r="K16" s="101">
        <f t="shared" si="2"/>
        <v>39</v>
      </c>
      <c r="L16" s="102">
        <f t="shared" si="6"/>
        <v>21.0015</v>
      </c>
      <c r="M16" s="103">
        <f t="shared" si="0"/>
        <v>53.85</v>
      </c>
      <c r="N16" s="102">
        <f t="shared" si="7"/>
        <v>0.99840000000000007</v>
      </c>
      <c r="O16" s="104">
        <f t="shared" si="1"/>
        <v>2.56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665</v>
      </c>
      <c r="E17" s="38">
        <v>4.7766666666666664</v>
      </c>
      <c r="F17" s="38">
        <v>47.280833333333334</v>
      </c>
      <c r="G17" s="38">
        <v>42.749166666666667</v>
      </c>
      <c r="H17" s="38">
        <v>5.1933333333333342</v>
      </c>
      <c r="I17" s="39">
        <f>AVERAGE(I18:I29)</f>
        <v>3.483591666666666</v>
      </c>
      <c r="J17" s="21"/>
      <c r="K17" s="111">
        <f t="shared" si="2"/>
        <v>665</v>
      </c>
      <c r="L17" s="112">
        <f>SUM(L18:L29)</f>
        <v>349.00599999999997</v>
      </c>
      <c r="M17" s="113">
        <f t="shared" si="0"/>
        <v>47.942500000000003</v>
      </c>
      <c r="N17" s="112">
        <f>SUM(N18:N29)</f>
        <v>29.0002</v>
      </c>
      <c r="O17" s="114">
        <f t="shared" si="1"/>
        <v>4.7766666666666664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82">
        <v>70</v>
      </c>
      <c r="E18" s="148"/>
      <c r="F18" s="148">
        <v>4.28</v>
      </c>
      <c r="G18" s="148">
        <v>62.86</v>
      </c>
      <c r="H18" s="148">
        <v>32.86</v>
      </c>
      <c r="I18" s="42">
        <f t="shared" ref="I18:I20" si="8">(E18*2+F18*3+G18*4+H18*5)/100</f>
        <v>4.2858000000000001</v>
      </c>
      <c r="J18" s="21"/>
      <c r="K18" s="93">
        <f t="shared" si="2"/>
        <v>70</v>
      </c>
      <c r="L18" s="94">
        <f t="shared" ref="L18:L20" si="9">M18*K18/100</f>
        <v>67.003999999999991</v>
      </c>
      <c r="M18" s="95">
        <f t="shared" si="0"/>
        <v>95.72</v>
      </c>
      <c r="N18" s="94">
        <f t="shared" ref="N18:N20" si="10">O18*K18/100</f>
        <v>0</v>
      </c>
      <c r="O18" s="96">
        <f t="shared" si="1"/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81">
        <v>38</v>
      </c>
      <c r="E19" s="148"/>
      <c r="F19" s="148">
        <v>36.840000000000003</v>
      </c>
      <c r="G19" s="148">
        <v>60.53</v>
      </c>
      <c r="H19" s="148">
        <v>2.63</v>
      </c>
      <c r="I19" s="43">
        <f t="shared" si="8"/>
        <v>3.6578999999999997</v>
      </c>
      <c r="J19" s="21"/>
      <c r="K19" s="97">
        <f t="shared" si="2"/>
        <v>38</v>
      </c>
      <c r="L19" s="98">
        <f t="shared" si="9"/>
        <v>24.000799999999998</v>
      </c>
      <c r="M19" s="99">
        <f t="shared" si="0"/>
        <v>63.160000000000004</v>
      </c>
      <c r="N19" s="98">
        <f t="shared" si="10"/>
        <v>0</v>
      </c>
      <c r="O19" s="100">
        <f t="shared" si="1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81">
        <v>60</v>
      </c>
      <c r="E20" s="148"/>
      <c r="F20" s="148">
        <v>28.33</v>
      </c>
      <c r="G20" s="148">
        <v>66.67</v>
      </c>
      <c r="H20" s="148">
        <v>5</v>
      </c>
      <c r="I20" s="43">
        <f t="shared" si="8"/>
        <v>3.7667000000000002</v>
      </c>
      <c r="J20" s="21"/>
      <c r="K20" s="97">
        <f t="shared" si="2"/>
        <v>60</v>
      </c>
      <c r="L20" s="98">
        <f t="shared" si="9"/>
        <v>43.001999999999995</v>
      </c>
      <c r="M20" s="99">
        <f t="shared" si="0"/>
        <v>71.67</v>
      </c>
      <c r="N20" s="98">
        <f t="shared" si="10"/>
        <v>0</v>
      </c>
      <c r="O20" s="100">
        <f t="shared" si="1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81">
        <v>96</v>
      </c>
      <c r="E21" s="212">
        <v>1.04</v>
      </c>
      <c r="F21" s="212">
        <v>32.29</v>
      </c>
      <c r="G21" s="212">
        <v>60.42</v>
      </c>
      <c r="H21" s="212">
        <v>6.25</v>
      </c>
      <c r="I21" s="43">
        <f t="shared" si="5"/>
        <v>3.7187999999999999</v>
      </c>
      <c r="J21" s="21"/>
      <c r="K21" s="97">
        <f t="shared" si="2"/>
        <v>96</v>
      </c>
      <c r="L21" s="98">
        <f t="shared" si="6"/>
        <v>64.003199999999993</v>
      </c>
      <c r="M21" s="99">
        <f t="shared" si="0"/>
        <v>66.67</v>
      </c>
      <c r="N21" s="98">
        <f t="shared" si="7"/>
        <v>0.99840000000000007</v>
      </c>
      <c r="O21" s="100">
        <f t="shared" si="1"/>
        <v>1.04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81">
        <v>68</v>
      </c>
      <c r="E22" s="212">
        <v>1.47</v>
      </c>
      <c r="F22" s="212">
        <v>41.18</v>
      </c>
      <c r="G22" s="212">
        <v>50</v>
      </c>
      <c r="H22" s="212">
        <v>7.35</v>
      </c>
      <c r="I22" s="43">
        <f t="shared" si="5"/>
        <v>3.6323000000000003</v>
      </c>
      <c r="J22" s="21"/>
      <c r="K22" s="97">
        <f t="shared" si="2"/>
        <v>68</v>
      </c>
      <c r="L22" s="98">
        <f t="shared" si="6"/>
        <v>38.998000000000005</v>
      </c>
      <c r="M22" s="99">
        <f t="shared" si="0"/>
        <v>57.35</v>
      </c>
      <c r="N22" s="98">
        <f t="shared" si="7"/>
        <v>0.99959999999999993</v>
      </c>
      <c r="O22" s="100">
        <f t="shared" si="1"/>
        <v>1.47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81">
        <v>42</v>
      </c>
      <c r="E23" s="210">
        <v>14.29</v>
      </c>
      <c r="F23" s="210">
        <v>61.9</v>
      </c>
      <c r="G23" s="210">
        <v>21.43</v>
      </c>
      <c r="H23" s="168">
        <v>2.38</v>
      </c>
      <c r="I23" s="43">
        <f t="shared" si="5"/>
        <v>3.1189999999999998</v>
      </c>
      <c r="J23" s="21"/>
      <c r="K23" s="97">
        <f t="shared" si="2"/>
        <v>42</v>
      </c>
      <c r="L23" s="98">
        <f t="shared" si="6"/>
        <v>10.0002</v>
      </c>
      <c r="M23" s="99">
        <f t="shared" si="0"/>
        <v>23.81</v>
      </c>
      <c r="N23" s="98">
        <f t="shared" si="7"/>
        <v>6.0017999999999994</v>
      </c>
      <c r="O23" s="100">
        <f t="shared" si="1"/>
        <v>14.29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81">
        <v>59</v>
      </c>
      <c r="E24" s="148">
        <v>13.56</v>
      </c>
      <c r="F24" s="148">
        <v>57.63</v>
      </c>
      <c r="G24" s="148">
        <v>28.81</v>
      </c>
      <c r="H24" s="148"/>
      <c r="I24" s="43">
        <f t="shared" si="5"/>
        <v>3.1524999999999999</v>
      </c>
      <c r="J24" s="21"/>
      <c r="K24" s="97">
        <f t="shared" si="2"/>
        <v>59</v>
      </c>
      <c r="L24" s="98">
        <f t="shared" si="6"/>
        <v>16.997900000000001</v>
      </c>
      <c r="M24" s="99">
        <f t="shared" si="0"/>
        <v>28.81</v>
      </c>
      <c r="N24" s="98">
        <f t="shared" si="7"/>
        <v>8.0004000000000008</v>
      </c>
      <c r="O24" s="100">
        <f t="shared" si="1"/>
        <v>13.56</v>
      </c>
    </row>
    <row r="25" spans="1:16" s="1" customFormat="1" ht="15" customHeight="1" x14ac:dyDescent="0.25">
      <c r="A25" s="261">
        <v>8</v>
      </c>
      <c r="B25" s="264">
        <v>20550</v>
      </c>
      <c r="C25" s="265" t="s">
        <v>17</v>
      </c>
      <c r="D25" s="383">
        <v>18</v>
      </c>
      <c r="E25" s="148"/>
      <c r="F25" s="148">
        <v>88.89</v>
      </c>
      <c r="G25" s="148">
        <v>11.11</v>
      </c>
      <c r="H25" s="148"/>
      <c r="I25" s="43">
        <f t="shared" si="5"/>
        <v>3.1111</v>
      </c>
      <c r="J25" s="21"/>
      <c r="K25" s="97">
        <f t="shared" si="2"/>
        <v>18</v>
      </c>
      <c r="L25" s="98">
        <f t="shared" si="6"/>
        <v>1.9997999999999998</v>
      </c>
      <c r="M25" s="99">
        <f t="shared" si="0"/>
        <v>11.11</v>
      </c>
      <c r="N25" s="98">
        <f t="shared" si="7"/>
        <v>0</v>
      </c>
      <c r="O25" s="100">
        <f t="shared" si="1"/>
        <v>0</v>
      </c>
    </row>
    <row r="26" spans="1:16" s="1" customFormat="1" ht="15" customHeight="1" x14ac:dyDescent="0.25">
      <c r="A26" s="261">
        <v>9</v>
      </c>
      <c r="B26" s="48">
        <v>20630</v>
      </c>
      <c r="C26" s="19" t="s">
        <v>18</v>
      </c>
      <c r="D26" s="383">
        <v>40</v>
      </c>
      <c r="E26" s="212">
        <v>12.5</v>
      </c>
      <c r="F26" s="212">
        <v>57.5</v>
      </c>
      <c r="G26" s="212">
        <v>30</v>
      </c>
      <c r="H26" s="148"/>
      <c r="I26" s="43">
        <f t="shared" si="5"/>
        <v>3.1749999999999998</v>
      </c>
      <c r="J26" s="21"/>
      <c r="K26" s="97">
        <f t="shared" si="2"/>
        <v>40</v>
      </c>
      <c r="L26" s="98">
        <f t="shared" si="6"/>
        <v>12</v>
      </c>
      <c r="M26" s="99">
        <f t="shared" si="0"/>
        <v>30</v>
      </c>
      <c r="N26" s="115">
        <f t="shared" si="7"/>
        <v>5</v>
      </c>
      <c r="O26" s="100">
        <f t="shared" si="1"/>
        <v>12.5</v>
      </c>
    </row>
    <row r="27" spans="1:16" s="1" customFormat="1" ht="15" customHeight="1" x14ac:dyDescent="0.25">
      <c r="A27" s="261">
        <v>10</v>
      </c>
      <c r="B27" s="48">
        <v>20810</v>
      </c>
      <c r="C27" s="19" t="s">
        <v>19</v>
      </c>
      <c r="D27" s="383">
        <v>72</v>
      </c>
      <c r="E27" s="212">
        <v>2.78</v>
      </c>
      <c r="F27" s="212">
        <v>50</v>
      </c>
      <c r="G27" s="212">
        <v>47.22</v>
      </c>
      <c r="H27" s="148"/>
      <c r="I27" s="43">
        <f t="shared" si="5"/>
        <v>3.4443999999999999</v>
      </c>
      <c r="J27" s="21"/>
      <c r="K27" s="97">
        <f t="shared" si="2"/>
        <v>72</v>
      </c>
      <c r="L27" s="98">
        <f t="shared" si="6"/>
        <v>33.998400000000004</v>
      </c>
      <c r="M27" s="99">
        <f t="shared" si="0"/>
        <v>47.22</v>
      </c>
      <c r="N27" s="115">
        <f t="shared" si="7"/>
        <v>2.0015999999999998</v>
      </c>
      <c r="O27" s="100">
        <f t="shared" si="1"/>
        <v>2.78</v>
      </c>
    </row>
    <row r="28" spans="1:16" s="1" customFormat="1" ht="15" customHeight="1" x14ac:dyDescent="0.25">
      <c r="A28" s="261">
        <v>11</v>
      </c>
      <c r="B28" s="48">
        <v>20900</v>
      </c>
      <c r="C28" s="19" t="s">
        <v>20</v>
      </c>
      <c r="D28" s="383">
        <v>35</v>
      </c>
      <c r="E28" s="148">
        <v>5.71</v>
      </c>
      <c r="F28" s="148">
        <v>42.86</v>
      </c>
      <c r="G28" s="148">
        <v>48.57</v>
      </c>
      <c r="H28" s="148">
        <v>2.86</v>
      </c>
      <c r="I28" s="43">
        <f t="shared" si="5"/>
        <v>3.4857999999999998</v>
      </c>
      <c r="J28" s="21"/>
      <c r="K28" s="97">
        <f t="shared" si="2"/>
        <v>35</v>
      </c>
      <c r="L28" s="98">
        <f t="shared" si="6"/>
        <v>18.000499999999999</v>
      </c>
      <c r="M28" s="99">
        <f t="shared" si="0"/>
        <v>51.43</v>
      </c>
      <c r="N28" s="115">
        <f t="shared" si="7"/>
        <v>1.9984999999999999</v>
      </c>
      <c r="O28" s="100">
        <f t="shared" si="1"/>
        <v>5.71</v>
      </c>
    </row>
    <row r="29" spans="1:16" s="1" customFormat="1" ht="15" customHeight="1" thickBot="1" x14ac:dyDescent="0.3">
      <c r="A29" s="261">
        <v>12</v>
      </c>
      <c r="B29" s="48">
        <v>21350</v>
      </c>
      <c r="C29" s="19" t="s">
        <v>22</v>
      </c>
      <c r="D29" s="384">
        <v>67</v>
      </c>
      <c r="E29" s="148">
        <v>5.97</v>
      </c>
      <c r="F29" s="148">
        <v>65.67</v>
      </c>
      <c r="G29" s="148">
        <v>25.37</v>
      </c>
      <c r="H29" s="148">
        <v>2.99</v>
      </c>
      <c r="I29" s="43">
        <f t="shared" si="5"/>
        <v>3.2538</v>
      </c>
      <c r="J29" s="21"/>
      <c r="K29" s="97">
        <f t="shared" si="2"/>
        <v>67</v>
      </c>
      <c r="L29" s="98">
        <f t="shared" si="6"/>
        <v>19.001199999999997</v>
      </c>
      <c r="M29" s="99">
        <f t="shared" si="0"/>
        <v>28.36</v>
      </c>
      <c r="N29" s="115">
        <f t="shared" si="7"/>
        <v>3.9999000000000002</v>
      </c>
      <c r="O29" s="100">
        <f t="shared" si="1"/>
        <v>5.97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754</v>
      </c>
      <c r="E30" s="38">
        <v>2.473529411764706</v>
      </c>
      <c r="F30" s="38">
        <v>45.243529411764698</v>
      </c>
      <c r="G30" s="38">
        <v>46.419411764705892</v>
      </c>
      <c r="H30" s="38">
        <v>5.8635294117647057</v>
      </c>
      <c r="I30" s="39">
        <f>AVERAGE(I31:I47)</f>
        <v>3.5567294117647061</v>
      </c>
      <c r="J30" s="21"/>
      <c r="K30" s="111">
        <f t="shared" si="2"/>
        <v>754</v>
      </c>
      <c r="L30" s="112">
        <f>SUM(L31:L47)</f>
        <v>402.00450000000001</v>
      </c>
      <c r="M30" s="113">
        <f t="shared" si="0"/>
        <v>52.282941176470601</v>
      </c>
      <c r="N30" s="112">
        <f>SUM(N31:N47)</f>
        <v>14.9947</v>
      </c>
      <c r="O30" s="114">
        <f t="shared" si="1"/>
        <v>2.473529411764706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85">
        <v>64</v>
      </c>
      <c r="E31" s="212"/>
      <c r="F31" s="212">
        <v>31.25</v>
      </c>
      <c r="G31" s="212">
        <v>56.25</v>
      </c>
      <c r="H31" s="212">
        <v>12.5</v>
      </c>
      <c r="I31" s="42">
        <f t="shared" si="5"/>
        <v>3.8125</v>
      </c>
      <c r="J31" s="7"/>
      <c r="K31" s="93">
        <f t="shared" si="2"/>
        <v>64</v>
      </c>
      <c r="L31" s="94">
        <f t="shared" si="6"/>
        <v>44</v>
      </c>
      <c r="M31" s="95">
        <f t="shared" si="0"/>
        <v>68.75</v>
      </c>
      <c r="N31" s="94">
        <f t="shared" si="7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85">
        <v>51</v>
      </c>
      <c r="E32" s="148"/>
      <c r="F32" s="148">
        <v>45.1</v>
      </c>
      <c r="G32" s="148">
        <v>50.98</v>
      </c>
      <c r="H32" s="148">
        <v>3.92</v>
      </c>
      <c r="I32" s="43">
        <f t="shared" si="5"/>
        <v>3.5882000000000005</v>
      </c>
      <c r="J32" s="7"/>
      <c r="K32" s="97">
        <f t="shared" si="2"/>
        <v>51</v>
      </c>
      <c r="L32" s="98">
        <f t="shared" si="6"/>
        <v>27.999000000000002</v>
      </c>
      <c r="M32" s="99">
        <f t="shared" si="0"/>
        <v>54.9</v>
      </c>
      <c r="N32" s="98">
        <f t="shared" si="7"/>
        <v>0</v>
      </c>
      <c r="O32" s="100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85">
        <v>62</v>
      </c>
      <c r="E33" s="212">
        <v>1.61</v>
      </c>
      <c r="F33" s="212">
        <v>37.1</v>
      </c>
      <c r="G33" s="212">
        <v>56.45</v>
      </c>
      <c r="H33" s="212">
        <v>4.84</v>
      </c>
      <c r="I33" s="46">
        <f t="shared" si="5"/>
        <v>3.6452000000000004</v>
      </c>
      <c r="J33" s="7"/>
      <c r="K33" s="97">
        <f t="shared" si="2"/>
        <v>62</v>
      </c>
      <c r="L33" s="98">
        <f t="shared" si="6"/>
        <v>37.999800000000008</v>
      </c>
      <c r="M33" s="99">
        <f t="shared" si="0"/>
        <v>61.290000000000006</v>
      </c>
      <c r="N33" s="98">
        <f t="shared" si="7"/>
        <v>0.99820000000000009</v>
      </c>
      <c r="O33" s="100">
        <f t="shared" si="1"/>
        <v>1.61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85">
        <v>47</v>
      </c>
      <c r="E34" s="212"/>
      <c r="F34" s="212">
        <v>40.42</v>
      </c>
      <c r="G34" s="212">
        <v>48.94</v>
      </c>
      <c r="H34" s="278">
        <v>10.64</v>
      </c>
      <c r="I34" s="43">
        <f t="shared" si="5"/>
        <v>3.7021999999999995</v>
      </c>
      <c r="J34" s="7"/>
      <c r="K34" s="97">
        <f t="shared" si="2"/>
        <v>47</v>
      </c>
      <c r="L34" s="98">
        <f t="shared" si="6"/>
        <v>28.002599999999997</v>
      </c>
      <c r="M34" s="99">
        <f t="shared" si="0"/>
        <v>59.58</v>
      </c>
      <c r="N34" s="98">
        <f t="shared" si="7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85">
        <v>89</v>
      </c>
      <c r="E35" s="212">
        <v>1.1200000000000001</v>
      </c>
      <c r="F35" s="212">
        <v>49.44</v>
      </c>
      <c r="G35" s="212">
        <v>46.07</v>
      </c>
      <c r="H35" s="276">
        <v>3.37</v>
      </c>
      <c r="I35" s="43">
        <f t="shared" si="5"/>
        <v>3.5169000000000006</v>
      </c>
      <c r="J35" s="7"/>
      <c r="K35" s="97">
        <f t="shared" si="2"/>
        <v>89</v>
      </c>
      <c r="L35" s="98">
        <f t="shared" si="6"/>
        <v>44.001599999999996</v>
      </c>
      <c r="M35" s="99">
        <f t="shared" si="0"/>
        <v>49.44</v>
      </c>
      <c r="N35" s="98">
        <f t="shared" si="7"/>
        <v>0.99680000000000002</v>
      </c>
      <c r="O35" s="100">
        <f t="shared" si="1"/>
        <v>1.1200000000000001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85">
        <v>17</v>
      </c>
      <c r="E36" s="148">
        <v>5.88</v>
      </c>
      <c r="F36" s="148">
        <v>76.47</v>
      </c>
      <c r="G36" s="148">
        <v>17.649999999999999</v>
      </c>
      <c r="H36" s="148"/>
      <c r="I36" s="43">
        <f t="shared" si="5"/>
        <v>3.1176999999999997</v>
      </c>
      <c r="J36" s="7"/>
      <c r="K36" s="97">
        <f t="shared" si="2"/>
        <v>17</v>
      </c>
      <c r="L36" s="98">
        <f t="shared" si="6"/>
        <v>3.0004999999999997</v>
      </c>
      <c r="M36" s="99">
        <f t="shared" si="0"/>
        <v>17.649999999999999</v>
      </c>
      <c r="N36" s="98">
        <f t="shared" si="7"/>
        <v>0.99959999999999993</v>
      </c>
      <c r="O36" s="100">
        <f t="shared" si="1"/>
        <v>5.88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85">
        <v>31</v>
      </c>
      <c r="E37" s="212"/>
      <c r="F37" s="212">
        <v>45.16</v>
      </c>
      <c r="G37" s="212">
        <v>45.16</v>
      </c>
      <c r="H37" s="148">
        <v>9.68</v>
      </c>
      <c r="I37" s="43">
        <f t="shared" si="5"/>
        <v>3.6452</v>
      </c>
      <c r="J37" s="7"/>
      <c r="K37" s="97">
        <f t="shared" si="2"/>
        <v>31</v>
      </c>
      <c r="L37" s="98">
        <f t="shared" si="6"/>
        <v>17.000399999999999</v>
      </c>
      <c r="M37" s="99">
        <f t="shared" si="0"/>
        <v>54.839999999999996</v>
      </c>
      <c r="N37" s="115">
        <f t="shared" si="7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85">
        <v>20</v>
      </c>
      <c r="E38" s="148"/>
      <c r="F38" s="148">
        <v>30</v>
      </c>
      <c r="G38" s="148">
        <v>60</v>
      </c>
      <c r="H38" s="148">
        <v>10</v>
      </c>
      <c r="I38" s="43">
        <f t="shared" si="5"/>
        <v>3.8</v>
      </c>
      <c r="J38" s="7"/>
      <c r="K38" s="97">
        <f t="shared" si="2"/>
        <v>20</v>
      </c>
      <c r="L38" s="98">
        <f t="shared" si="6"/>
        <v>14</v>
      </c>
      <c r="M38" s="99">
        <f t="shared" si="0"/>
        <v>70</v>
      </c>
      <c r="N38" s="115">
        <f t="shared" si="7"/>
        <v>0</v>
      </c>
      <c r="O38" s="100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85">
        <v>26</v>
      </c>
      <c r="E39" s="148"/>
      <c r="F39" s="148">
        <v>38.46</v>
      </c>
      <c r="G39" s="148">
        <v>53.85</v>
      </c>
      <c r="H39" s="148">
        <v>7.69</v>
      </c>
      <c r="I39" s="43">
        <f t="shared" si="5"/>
        <v>3.6922999999999995</v>
      </c>
      <c r="J39" s="7"/>
      <c r="K39" s="97">
        <f t="shared" si="2"/>
        <v>26</v>
      </c>
      <c r="L39" s="98">
        <f t="shared" si="6"/>
        <v>16.000399999999999</v>
      </c>
      <c r="M39" s="99">
        <f t="shared" si="0"/>
        <v>61.54</v>
      </c>
      <c r="N39" s="115">
        <f t="shared" si="7"/>
        <v>0</v>
      </c>
      <c r="O39" s="100">
        <f t="shared" si="1"/>
        <v>0</v>
      </c>
    </row>
    <row r="40" spans="1:15" s="1" customFormat="1" ht="15" customHeight="1" x14ac:dyDescent="0.25">
      <c r="A40" s="261">
        <v>10</v>
      </c>
      <c r="B40" s="264">
        <v>30500</v>
      </c>
      <c r="C40" s="263" t="s">
        <v>30</v>
      </c>
      <c r="D40" s="386">
        <v>28</v>
      </c>
      <c r="E40" s="148">
        <v>14.29</v>
      </c>
      <c r="F40" s="148">
        <v>42.85</v>
      </c>
      <c r="G40" s="148">
        <v>39.29</v>
      </c>
      <c r="H40" s="148">
        <v>3.57</v>
      </c>
      <c r="I40" s="43">
        <f t="shared" si="5"/>
        <v>3.3213999999999997</v>
      </c>
      <c r="J40" s="7"/>
      <c r="K40" s="97">
        <f t="shared" si="2"/>
        <v>28</v>
      </c>
      <c r="L40" s="98">
        <f t="shared" si="6"/>
        <v>12.0008</v>
      </c>
      <c r="M40" s="99">
        <f t="shared" si="0"/>
        <v>42.86</v>
      </c>
      <c r="N40" s="115">
        <f t="shared" si="7"/>
        <v>4.0011999999999999</v>
      </c>
      <c r="O40" s="100">
        <f t="shared" si="1"/>
        <v>14.29</v>
      </c>
    </row>
    <row r="41" spans="1:15" s="1" customFormat="1" ht="15" customHeight="1" x14ac:dyDescent="0.25">
      <c r="A41" s="261">
        <v>11</v>
      </c>
      <c r="B41" s="48">
        <v>30530</v>
      </c>
      <c r="C41" s="19" t="s">
        <v>31</v>
      </c>
      <c r="D41" s="386">
        <v>39</v>
      </c>
      <c r="E41" s="148">
        <v>2.56</v>
      </c>
      <c r="F41" s="148">
        <v>64.099999999999994</v>
      </c>
      <c r="G41" s="148">
        <v>33.33</v>
      </c>
      <c r="H41" s="148"/>
      <c r="I41" s="43">
        <f t="shared" si="5"/>
        <v>3.3073999999999999</v>
      </c>
      <c r="J41" s="7"/>
      <c r="K41" s="97">
        <f t="shared" si="2"/>
        <v>39</v>
      </c>
      <c r="L41" s="98">
        <f t="shared" si="6"/>
        <v>12.998699999999999</v>
      </c>
      <c r="M41" s="99">
        <f t="shared" si="0"/>
        <v>33.33</v>
      </c>
      <c r="N41" s="115">
        <f t="shared" si="7"/>
        <v>0.99840000000000007</v>
      </c>
      <c r="O41" s="100">
        <f t="shared" si="1"/>
        <v>2.56</v>
      </c>
    </row>
    <row r="42" spans="1:15" s="1" customFormat="1" ht="15" customHeight="1" x14ac:dyDescent="0.25">
      <c r="A42" s="261">
        <v>12</v>
      </c>
      <c r="B42" s="48">
        <v>30640</v>
      </c>
      <c r="C42" s="19" t="s">
        <v>32</v>
      </c>
      <c r="D42" s="386">
        <v>36</v>
      </c>
      <c r="E42" s="212">
        <v>2.78</v>
      </c>
      <c r="F42" s="212">
        <v>27.78</v>
      </c>
      <c r="G42" s="212">
        <v>52.78</v>
      </c>
      <c r="H42" s="212">
        <v>16.670000000000002</v>
      </c>
      <c r="I42" s="43">
        <f t="shared" si="5"/>
        <v>3.8336999999999999</v>
      </c>
      <c r="J42" s="7"/>
      <c r="K42" s="97">
        <f t="shared" si="2"/>
        <v>36</v>
      </c>
      <c r="L42" s="98">
        <f t="shared" si="6"/>
        <v>25.002000000000002</v>
      </c>
      <c r="M42" s="99">
        <f t="shared" si="0"/>
        <v>69.45</v>
      </c>
      <c r="N42" s="115">
        <f t="shared" si="7"/>
        <v>1.0007999999999999</v>
      </c>
      <c r="O42" s="100">
        <f t="shared" si="1"/>
        <v>2.78</v>
      </c>
    </row>
    <row r="43" spans="1:15" s="1" customFormat="1" ht="15" customHeight="1" x14ac:dyDescent="0.25">
      <c r="A43" s="261">
        <v>13</v>
      </c>
      <c r="B43" s="48">
        <v>30650</v>
      </c>
      <c r="C43" s="19" t="s">
        <v>33</v>
      </c>
      <c r="D43" s="386">
        <v>35</v>
      </c>
      <c r="E43" s="148">
        <v>11.43</v>
      </c>
      <c r="F43" s="148">
        <v>48.57</v>
      </c>
      <c r="G43" s="148">
        <v>40</v>
      </c>
      <c r="H43" s="148"/>
      <c r="I43" s="43">
        <f t="shared" si="5"/>
        <v>3.2856999999999998</v>
      </c>
      <c r="J43" s="7"/>
      <c r="K43" s="97">
        <f t="shared" si="2"/>
        <v>35</v>
      </c>
      <c r="L43" s="98">
        <f t="shared" si="6"/>
        <v>14</v>
      </c>
      <c r="M43" s="99">
        <f t="shared" si="0"/>
        <v>40</v>
      </c>
      <c r="N43" s="98">
        <f t="shared" si="7"/>
        <v>4.0004999999999997</v>
      </c>
      <c r="O43" s="100">
        <f t="shared" si="1"/>
        <v>11.43</v>
      </c>
    </row>
    <row r="44" spans="1:15" s="1" customFormat="1" ht="15" customHeight="1" x14ac:dyDescent="0.25">
      <c r="A44" s="261">
        <v>14</v>
      </c>
      <c r="B44" s="48">
        <v>30790</v>
      </c>
      <c r="C44" s="19" t="s">
        <v>34</v>
      </c>
      <c r="D44" s="386">
        <v>11</v>
      </c>
      <c r="E44" s="212"/>
      <c r="F44" s="212">
        <v>54.55</v>
      </c>
      <c r="G44" s="212">
        <v>45.45</v>
      </c>
      <c r="H44" s="212"/>
      <c r="I44" s="43">
        <f t="shared" si="5"/>
        <v>3.4544999999999999</v>
      </c>
      <c r="J44" s="7"/>
      <c r="K44" s="97">
        <f t="shared" si="2"/>
        <v>11</v>
      </c>
      <c r="L44" s="98">
        <f t="shared" si="6"/>
        <v>4.9995000000000003</v>
      </c>
      <c r="M44" s="99">
        <f t="shared" si="0"/>
        <v>45.45</v>
      </c>
      <c r="N44" s="98">
        <f t="shared" si="7"/>
        <v>0</v>
      </c>
      <c r="O44" s="100">
        <f t="shared" si="1"/>
        <v>0</v>
      </c>
    </row>
    <row r="45" spans="1:15" s="1" customFormat="1" ht="15" customHeight="1" x14ac:dyDescent="0.25">
      <c r="A45" s="261">
        <v>15</v>
      </c>
      <c r="B45" s="48">
        <v>30890</v>
      </c>
      <c r="C45" s="19" t="s">
        <v>35</v>
      </c>
      <c r="D45" s="387">
        <v>12</v>
      </c>
      <c r="E45" s="148"/>
      <c r="F45" s="148">
        <v>41.67</v>
      </c>
      <c r="G45" s="148">
        <v>50</v>
      </c>
      <c r="H45" s="148">
        <v>8.33</v>
      </c>
      <c r="I45" s="43">
        <f t="shared" si="5"/>
        <v>3.6665999999999999</v>
      </c>
      <c r="J45" s="7"/>
      <c r="K45" s="97">
        <f t="shared" si="2"/>
        <v>12</v>
      </c>
      <c r="L45" s="98">
        <f t="shared" si="6"/>
        <v>6.9996</v>
      </c>
      <c r="M45" s="99">
        <f t="shared" si="0"/>
        <v>58.33</v>
      </c>
      <c r="N45" s="115">
        <f t="shared" si="7"/>
        <v>0</v>
      </c>
      <c r="O45" s="100">
        <f t="shared" si="1"/>
        <v>0</v>
      </c>
    </row>
    <row r="46" spans="1:15" s="1" customFormat="1" ht="15" customHeight="1" x14ac:dyDescent="0.25">
      <c r="A46" s="261">
        <v>16</v>
      </c>
      <c r="B46" s="264">
        <v>30940</v>
      </c>
      <c r="C46" s="265" t="s">
        <v>36</v>
      </c>
      <c r="D46" s="387">
        <v>102</v>
      </c>
      <c r="E46" s="148"/>
      <c r="F46" s="148">
        <v>50.98</v>
      </c>
      <c r="G46" s="148">
        <v>44.12</v>
      </c>
      <c r="H46" s="148">
        <v>4.9000000000000004</v>
      </c>
      <c r="I46" s="43">
        <f t="shared" si="5"/>
        <v>3.5391999999999997</v>
      </c>
      <c r="J46" s="7"/>
      <c r="K46" s="97">
        <f t="shared" si="2"/>
        <v>102</v>
      </c>
      <c r="L46" s="98">
        <f t="shared" si="6"/>
        <v>50.000399999999999</v>
      </c>
      <c r="M46" s="99">
        <f t="shared" si="0"/>
        <v>49.019999999999996</v>
      </c>
      <c r="N46" s="115">
        <f t="shared" si="7"/>
        <v>0</v>
      </c>
      <c r="O46" s="100">
        <f t="shared" si="1"/>
        <v>0</v>
      </c>
    </row>
    <row r="47" spans="1:15" s="1" customFormat="1" ht="15" customHeight="1" thickBot="1" x14ac:dyDescent="0.3">
      <c r="A47" s="261">
        <v>17</v>
      </c>
      <c r="B47" s="48">
        <v>31480</v>
      </c>
      <c r="C47" s="19" t="s">
        <v>38</v>
      </c>
      <c r="D47" s="388">
        <v>84</v>
      </c>
      <c r="E47" s="148">
        <v>2.38</v>
      </c>
      <c r="F47" s="148">
        <v>45.24</v>
      </c>
      <c r="G47" s="148">
        <v>48.81</v>
      </c>
      <c r="H47" s="148">
        <v>3.57</v>
      </c>
      <c r="I47" s="43">
        <f t="shared" si="5"/>
        <v>3.5357000000000003</v>
      </c>
      <c r="J47" s="7"/>
      <c r="K47" s="97">
        <f t="shared" si="2"/>
        <v>84</v>
      </c>
      <c r="L47" s="98">
        <f t="shared" si="6"/>
        <v>43.999200000000002</v>
      </c>
      <c r="M47" s="99">
        <f t="shared" si="0"/>
        <v>52.38</v>
      </c>
      <c r="N47" s="98">
        <f t="shared" si="7"/>
        <v>1.9991999999999999</v>
      </c>
      <c r="O47" s="100">
        <f t="shared" si="1"/>
        <v>2.38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784</v>
      </c>
      <c r="E48" s="82">
        <v>2.5747368421052634</v>
      </c>
      <c r="F48" s="82">
        <v>40.93684210526316</v>
      </c>
      <c r="G48" s="82">
        <v>49.758421052631583</v>
      </c>
      <c r="H48" s="82">
        <v>6.7305263157894739</v>
      </c>
      <c r="I48" s="41">
        <f>AVERAGE(I49:I67)</f>
        <v>3.606463157894737</v>
      </c>
      <c r="J48" s="21"/>
      <c r="K48" s="111">
        <f t="shared" si="2"/>
        <v>784</v>
      </c>
      <c r="L48" s="112">
        <f>SUM(L49:L67)</f>
        <v>468.99569999999994</v>
      </c>
      <c r="M48" s="113">
        <f t="shared" si="0"/>
        <v>56.488947368421059</v>
      </c>
      <c r="N48" s="112">
        <f>SUM(N49:N67)</f>
        <v>14.003900000000002</v>
      </c>
      <c r="O48" s="114">
        <f t="shared" si="1"/>
        <v>2.5747368421052634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390">
        <v>98</v>
      </c>
      <c r="E49" s="212"/>
      <c r="F49" s="212">
        <v>14.29</v>
      </c>
      <c r="G49" s="212">
        <v>73.47</v>
      </c>
      <c r="H49" s="212">
        <v>12.24</v>
      </c>
      <c r="I49" s="42">
        <f t="shared" si="5"/>
        <v>3.9794999999999998</v>
      </c>
      <c r="J49" s="21"/>
      <c r="K49" s="93">
        <f t="shared" si="2"/>
        <v>98</v>
      </c>
      <c r="L49" s="94">
        <f t="shared" si="6"/>
        <v>83.995800000000003</v>
      </c>
      <c r="M49" s="95">
        <f t="shared" si="0"/>
        <v>85.71</v>
      </c>
      <c r="N49" s="94">
        <f t="shared" si="7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89">
        <v>27</v>
      </c>
      <c r="E50" s="148"/>
      <c r="F50" s="148">
        <v>11.11</v>
      </c>
      <c r="G50" s="148">
        <v>74.069999999999993</v>
      </c>
      <c r="H50" s="148">
        <v>14.81</v>
      </c>
      <c r="I50" s="43">
        <f t="shared" si="5"/>
        <v>4.0366</v>
      </c>
      <c r="J50" s="21"/>
      <c r="K50" s="97">
        <f t="shared" si="2"/>
        <v>27</v>
      </c>
      <c r="L50" s="98">
        <f t="shared" si="6"/>
        <v>23.997599999999998</v>
      </c>
      <c r="M50" s="99">
        <f t="shared" si="0"/>
        <v>88.88</v>
      </c>
      <c r="N50" s="98">
        <f t="shared" si="7"/>
        <v>0</v>
      </c>
      <c r="O50" s="100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89">
        <v>81</v>
      </c>
      <c r="E51" s="148"/>
      <c r="F51" s="148">
        <v>29.63</v>
      </c>
      <c r="G51" s="148">
        <v>61.73</v>
      </c>
      <c r="H51" s="148">
        <v>8.64</v>
      </c>
      <c r="I51" s="43">
        <f t="shared" si="5"/>
        <v>3.7900999999999998</v>
      </c>
      <c r="J51" s="21"/>
      <c r="K51" s="97">
        <f t="shared" si="2"/>
        <v>81</v>
      </c>
      <c r="L51" s="98">
        <f t="shared" si="6"/>
        <v>56.999700000000004</v>
      </c>
      <c r="M51" s="99">
        <f t="shared" si="0"/>
        <v>70.37</v>
      </c>
      <c r="N51" s="98">
        <f t="shared" si="7"/>
        <v>0</v>
      </c>
      <c r="O51" s="100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89">
        <v>90</v>
      </c>
      <c r="E52" s="148">
        <v>1.1100000000000001</v>
      </c>
      <c r="F52" s="148">
        <v>42.22</v>
      </c>
      <c r="G52" s="148">
        <v>47.78</v>
      </c>
      <c r="H52" s="148">
        <v>8.89</v>
      </c>
      <c r="I52" s="43">
        <f t="shared" si="5"/>
        <v>3.6444999999999999</v>
      </c>
      <c r="J52" s="21"/>
      <c r="K52" s="97">
        <f t="shared" si="2"/>
        <v>90</v>
      </c>
      <c r="L52" s="98">
        <f t="shared" si="6"/>
        <v>51.003</v>
      </c>
      <c r="M52" s="99">
        <f t="shared" si="0"/>
        <v>56.67</v>
      </c>
      <c r="N52" s="98">
        <f t="shared" si="7"/>
        <v>0.99900000000000011</v>
      </c>
      <c r="O52" s="100">
        <f t="shared" si="1"/>
        <v>1.1100000000000001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89">
        <v>70</v>
      </c>
      <c r="E53" s="212">
        <v>1.43</v>
      </c>
      <c r="F53" s="212">
        <v>35.71</v>
      </c>
      <c r="G53" s="212">
        <v>51.43</v>
      </c>
      <c r="H53" s="212">
        <v>11.43</v>
      </c>
      <c r="I53" s="43">
        <f t="shared" si="5"/>
        <v>3.7285999999999997</v>
      </c>
      <c r="J53" s="21"/>
      <c r="K53" s="97">
        <f t="shared" si="2"/>
        <v>70</v>
      </c>
      <c r="L53" s="98">
        <f t="shared" si="6"/>
        <v>44.001999999999995</v>
      </c>
      <c r="M53" s="99">
        <f t="shared" si="0"/>
        <v>62.86</v>
      </c>
      <c r="N53" s="98">
        <f t="shared" si="7"/>
        <v>1.0009999999999999</v>
      </c>
      <c r="O53" s="100">
        <f t="shared" si="1"/>
        <v>1.43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89">
        <v>48</v>
      </c>
      <c r="E54" s="212"/>
      <c r="F54" s="212">
        <v>41.67</v>
      </c>
      <c r="G54" s="212">
        <v>52.08</v>
      </c>
      <c r="H54" s="212">
        <v>6.25</v>
      </c>
      <c r="I54" s="43">
        <f t="shared" si="5"/>
        <v>3.6457999999999999</v>
      </c>
      <c r="J54" s="21"/>
      <c r="K54" s="97">
        <f t="shared" si="2"/>
        <v>48</v>
      </c>
      <c r="L54" s="98">
        <f t="shared" si="6"/>
        <v>27.9984</v>
      </c>
      <c r="M54" s="99">
        <f t="shared" si="0"/>
        <v>58.33</v>
      </c>
      <c r="N54" s="98">
        <f t="shared" si="7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89">
        <v>12</v>
      </c>
      <c r="E55" s="148"/>
      <c r="F55" s="148">
        <v>16.670000000000002</v>
      </c>
      <c r="G55" s="148">
        <v>75</v>
      </c>
      <c r="H55" s="148">
        <v>8.33</v>
      </c>
      <c r="I55" s="43">
        <f t="shared" si="5"/>
        <v>3.9165999999999999</v>
      </c>
      <c r="J55" s="21"/>
      <c r="K55" s="97">
        <f t="shared" si="2"/>
        <v>12</v>
      </c>
      <c r="L55" s="98">
        <f t="shared" si="6"/>
        <v>9.9996000000000009</v>
      </c>
      <c r="M55" s="99">
        <f t="shared" si="0"/>
        <v>83.33</v>
      </c>
      <c r="N55" s="115">
        <f t="shared" si="7"/>
        <v>0</v>
      </c>
      <c r="O55" s="100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89">
        <v>28</v>
      </c>
      <c r="E56" s="148"/>
      <c r="F56" s="148">
        <v>64.290000000000006</v>
      </c>
      <c r="G56" s="148">
        <v>35.71</v>
      </c>
      <c r="H56" s="148"/>
      <c r="I56" s="43">
        <f t="shared" si="5"/>
        <v>3.3571000000000004</v>
      </c>
      <c r="J56" s="21"/>
      <c r="K56" s="97">
        <f t="shared" si="2"/>
        <v>28</v>
      </c>
      <c r="L56" s="98">
        <f t="shared" si="6"/>
        <v>9.9987999999999992</v>
      </c>
      <c r="M56" s="99">
        <f t="shared" si="0"/>
        <v>35.71</v>
      </c>
      <c r="N56" s="98">
        <f t="shared" si="7"/>
        <v>0</v>
      </c>
      <c r="O56" s="100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89">
        <v>43</v>
      </c>
      <c r="E57" s="212">
        <v>11.63</v>
      </c>
      <c r="F57" s="212">
        <v>53.49</v>
      </c>
      <c r="G57" s="212">
        <v>34.880000000000003</v>
      </c>
      <c r="H57" s="148"/>
      <c r="I57" s="43">
        <f t="shared" si="5"/>
        <v>3.2324999999999999</v>
      </c>
      <c r="J57" s="21"/>
      <c r="K57" s="97">
        <f t="shared" si="2"/>
        <v>43</v>
      </c>
      <c r="L57" s="98">
        <f t="shared" si="6"/>
        <v>14.998400000000002</v>
      </c>
      <c r="M57" s="99">
        <f t="shared" si="0"/>
        <v>34.880000000000003</v>
      </c>
      <c r="N57" s="115">
        <f t="shared" si="7"/>
        <v>5.0009000000000006</v>
      </c>
      <c r="O57" s="100">
        <f t="shared" si="1"/>
        <v>11.63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89">
        <v>13</v>
      </c>
      <c r="E58" s="212"/>
      <c r="F58" s="212">
        <v>69.23</v>
      </c>
      <c r="G58" s="212">
        <v>30.77</v>
      </c>
      <c r="H58" s="148"/>
      <c r="I58" s="43">
        <f t="shared" si="5"/>
        <v>3.3076999999999996</v>
      </c>
      <c r="J58" s="21"/>
      <c r="K58" s="97">
        <f t="shared" si="2"/>
        <v>13</v>
      </c>
      <c r="L58" s="98">
        <f t="shared" si="6"/>
        <v>4.0000999999999998</v>
      </c>
      <c r="M58" s="99">
        <f t="shared" si="0"/>
        <v>30.77</v>
      </c>
      <c r="N58" s="98">
        <f t="shared" si="7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89">
        <v>12</v>
      </c>
      <c r="E59" s="148">
        <v>25</v>
      </c>
      <c r="F59" s="148">
        <v>58.33</v>
      </c>
      <c r="G59" s="148">
        <v>8.33</v>
      </c>
      <c r="H59" s="148">
        <v>8.33</v>
      </c>
      <c r="I59" s="43">
        <f t="shared" si="5"/>
        <v>2.9995999999999996</v>
      </c>
      <c r="J59" s="21"/>
      <c r="K59" s="97">
        <f t="shared" si="2"/>
        <v>12</v>
      </c>
      <c r="L59" s="98">
        <f t="shared" si="6"/>
        <v>1.9992000000000001</v>
      </c>
      <c r="M59" s="99">
        <f t="shared" si="0"/>
        <v>16.66</v>
      </c>
      <c r="N59" s="98">
        <f t="shared" si="7"/>
        <v>3</v>
      </c>
      <c r="O59" s="100">
        <f t="shared" si="1"/>
        <v>25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89">
        <v>16</v>
      </c>
      <c r="E60" s="148"/>
      <c r="F60" s="148">
        <v>62.5</v>
      </c>
      <c r="G60" s="148">
        <v>37.5</v>
      </c>
      <c r="H60" s="148"/>
      <c r="I60" s="43">
        <f t="shared" si="5"/>
        <v>3.375</v>
      </c>
      <c r="J60" s="21"/>
      <c r="K60" s="97">
        <f t="shared" si="2"/>
        <v>16</v>
      </c>
      <c r="L60" s="98">
        <f t="shared" si="6"/>
        <v>6</v>
      </c>
      <c r="M60" s="99">
        <f t="shared" si="0"/>
        <v>37.5</v>
      </c>
      <c r="N60" s="98">
        <f t="shared" si="7"/>
        <v>0</v>
      </c>
      <c r="O60" s="100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89">
        <v>56</v>
      </c>
      <c r="E61" s="148"/>
      <c r="F61" s="148">
        <v>39.29</v>
      </c>
      <c r="G61" s="148">
        <v>60.71</v>
      </c>
      <c r="H61" s="148"/>
      <c r="I61" s="43">
        <f t="shared" si="5"/>
        <v>3.6071000000000004</v>
      </c>
      <c r="J61" s="21"/>
      <c r="K61" s="97">
        <f t="shared" si="2"/>
        <v>56</v>
      </c>
      <c r="L61" s="98">
        <f t="shared" si="6"/>
        <v>33.997600000000006</v>
      </c>
      <c r="M61" s="99">
        <f t="shared" si="0"/>
        <v>60.71</v>
      </c>
      <c r="N61" s="98">
        <f t="shared" si="7"/>
        <v>0</v>
      </c>
      <c r="O61" s="100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89">
        <v>5</v>
      </c>
      <c r="E62" s="212"/>
      <c r="F62" s="212">
        <v>40</v>
      </c>
      <c r="G62" s="148">
        <v>40</v>
      </c>
      <c r="H62" s="148">
        <v>20</v>
      </c>
      <c r="I62" s="43">
        <f t="shared" si="5"/>
        <v>3.8</v>
      </c>
      <c r="J62" s="21"/>
      <c r="K62" s="97">
        <f t="shared" si="2"/>
        <v>5</v>
      </c>
      <c r="L62" s="98">
        <f t="shared" si="6"/>
        <v>3</v>
      </c>
      <c r="M62" s="99">
        <f t="shared" si="0"/>
        <v>60</v>
      </c>
      <c r="N62" s="115">
        <f t="shared" si="7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89">
        <v>28</v>
      </c>
      <c r="E63" s="148"/>
      <c r="F63" s="148">
        <v>14.29</v>
      </c>
      <c r="G63" s="148">
        <v>71.430000000000007</v>
      </c>
      <c r="H63" s="148">
        <v>14.29</v>
      </c>
      <c r="I63" s="43">
        <f t="shared" si="5"/>
        <v>4.0004</v>
      </c>
      <c r="J63" s="21"/>
      <c r="K63" s="97">
        <f t="shared" si="2"/>
        <v>28</v>
      </c>
      <c r="L63" s="98">
        <f t="shared" si="6"/>
        <v>24.0016</v>
      </c>
      <c r="M63" s="99">
        <f t="shared" si="0"/>
        <v>85.72</v>
      </c>
      <c r="N63" s="115">
        <f t="shared" si="7"/>
        <v>0</v>
      </c>
      <c r="O63" s="100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89">
        <v>30</v>
      </c>
      <c r="E64" s="212">
        <v>6.67</v>
      </c>
      <c r="F64" s="212">
        <v>46.67</v>
      </c>
      <c r="G64" s="276">
        <v>40</v>
      </c>
      <c r="H64" s="276">
        <v>6.67</v>
      </c>
      <c r="I64" s="43">
        <f t="shared" si="5"/>
        <v>3.4670000000000005</v>
      </c>
      <c r="J64" s="21"/>
      <c r="K64" s="97">
        <f t="shared" si="2"/>
        <v>30</v>
      </c>
      <c r="L64" s="98">
        <f t="shared" si="6"/>
        <v>14.001000000000001</v>
      </c>
      <c r="M64" s="99">
        <f t="shared" si="0"/>
        <v>46.67</v>
      </c>
      <c r="N64" s="115">
        <f t="shared" si="7"/>
        <v>2.0009999999999999</v>
      </c>
      <c r="O64" s="100">
        <f t="shared" si="1"/>
        <v>6.67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89">
        <v>65</v>
      </c>
      <c r="E65" s="212">
        <v>3.08</v>
      </c>
      <c r="F65" s="212">
        <v>63.08</v>
      </c>
      <c r="G65" s="212">
        <v>33.85</v>
      </c>
      <c r="H65" s="276"/>
      <c r="I65" s="43">
        <f t="shared" si="5"/>
        <v>3.3080000000000003</v>
      </c>
      <c r="J65" s="21"/>
      <c r="K65" s="97">
        <f t="shared" si="2"/>
        <v>65</v>
      </c>
      <c r="L65" s="98">
        <f t="shared" si="6"/>
        <v>22.002500000000001</v>
      </c>
      <c r="M65" s="99">
        <f t="shared" si="0"/>
        <v>33.85</v>
      </c>
      <c r="N65" s="115">
        <f t="shared" si="7"/>
        <v>2.0020000000000002</v>
      </c>
      <c r="O65" s="100">
        <f t="shared" si="1"/>
        <v>3.08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91">
        <v>50</v>
      </c>
      <c r="E66" s="212"/>
      <c r="F66" s="212">
        <v>42</v>
      </c>
      <c r="G66" s="212">
        <v>50</v>
      </c>
      <c r="H66" s="212">
        <v>8</v>
      </c>
      <c r="I66" s="46">
        <f t="shared" si="5"/>
        <v>3.66</v>
      </c>
      <c r="J66" s="21"/>
      <c r="K66" s="97">
        <f t="shared" si="2"/>
        <v>50</v>
      </c>
      <c r="L66" s="98">
        <f t="shared" si="6"/>
        <v>29</v>
      </c>
      <c r="M66" s="99">
        <f t="shared" si="0"/>
        <v>58</v>
      </c>
      <c r="N66" s="115">
        <f t="shared" si="7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89">
        <v>12</v>
      </c>
      <c r="E67" s="212"/>
      <c r="F67" s="212">
        <v>33.33</v>
      </c>
      <c r="G67" s="212">
        <v>66.67</v>
      </c>
      <c r="H67" s="212"/>
      <c r="I67" s="43">
        <f t="shared" si="5"/>
        <v>3.6667000000000001</v>
      </c>
      <c r="J67" s="21"/>
      <c r="K67" s="101">
        <f t="shared" si="2"/>
        <v>12</v>
      </c>
      <c r="L67" s="102">
        <f t="shared" si="6"/>
        <v>8.0003999999999991</v>
      </c>
      <c r="M67" s="103">
        <f t="shared" si="0"/>
        <v>66.67</v>
      </c>
      <c r="N67" s="154">
        <f t="shared" si="7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702</v>
      </c>
      <c r="E68" s="38">
        <v>0.8915384615384615</v>
      </c>
      <c r="F68" s="38">
        <v>40.071538461538459</v>
      </c>
      <c r="G68" s="38">
        <v>51.690000000000012</v>
      </c>
      <c r="H68" s="38">
        <v>7.3469230769230762</v>
      </c>
      <c r="I68" s="39">
        <f>AVERAGE(I69:I82)</f>
        <v>3.6549230769230765</v>
      </c>
      <c r="J68" s="21"/>
      <c r="K68" s="111">
        <f t="shared" ref="K68:K123" si="11">D68</f>
        <v>702</v>
      </c>
      <c r="L68" s="112">
        <f>SUM(L69:L82)</f>
        <v>419.0016</v>
      </c>
      <c r="M68" s="113">
        <f t="shared" si="0"/>
        <v>59.036923076923088</v>
      </c>
      <c r="N68" s="112">
        <f>SUM(N69:N82)</f>
        <v>5.9980000000000002</v>
      </c>
      <c r="O68" s="114">
        <f t="shared" si="1"/>
        <v>0.8915384615384615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92">
        <v>80</v>
      </c>
      <c r="E69" s="212"/>
      <c r="F69" s="212">
        <v>23.75</v>
      </c>
      <c r="G69" s="212">
        <v>63.75</v>
      </c>
      <c r="H69" s="212">
        <v>12.5</v>
      </c>
      <c r="I69" s="43">
        <f t="shared" si="5"/>
        <v>3.8875000000000002</v>
      </c>
      <c r="J69" s="21"/>
      <c r="K69" s="93">
        <f t="shared" si="11"/>
        <v>80</v>
      </c>
      <c r="L69" s="94">
        <f t="shared" si="6"/>
        <v>61</v>
      </c>
      <c r="M69" s="95">
        <f t="shared" si="0"/>
        <v>76.25</v>
      </c>
      <c r="N69" s="94">
        <f t="shared" si="7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92">
        <v>62</v>
      </c>
      <c r="E70" s="212"/>
      <c r="F70" s="212">
        <v>38.71</v>
      </c>
      <c r="G70" s="212">
        <v>48.39</v>
      </c>
      <c r="H70" s="276">
        <v>12.9</v>
      </c>
      <c r="I70" s="43">
        <f t="shared" ref="I70:I123" si="12">(E70*2+F70*3+G70*4+H70*5)/100</f>
        <v>3.7418999999999998</v>
      </c>
      <c r="J70" s="21"/>
      <c r="K70" s="97">
        <f t="shared" si="11"/>
        <v>62</v>
      </c>
      <c r="L70" s="98">
        <f t="shared" ref="L70:L123" si="13">M70*K70/100</f>
        <v>37.9998</v>
      </c>
      <c r="M70" s="99">
        <f t="shared" ref="M70:M123" si="14">G70+H70</f>
        <v>61.29</v>
      </c>
      <c r="N70" s="98">
        <f t="shared" ref="N70:N81" si="15">O70*K70/100</f>
        <v>0</v>
      </c>
      <c r="O70" s="100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92">
        <v>53</v>
      </c>
      <c r="E71" s="148"/>
      <c r="F71" s="148">
        <v>18.87</v>
      </c>
      <c r="G71" s="148">
        <v>64.150000000000006</v>
      </c>
      <c r="H71" s="148">
        <v>16.98</v>
      </c>
      <c r="I71" s="43">
        <f t="shared" si="12"/>
        <v>3.9811000000000001</v>
      </c>
      <c r="J71" s="21"/>
      <c r="K71" s="97">
        <f t="shared" si="11"/>
        <v>53</v>
      </c>
      <c r="L71" s="98">
        <f t="shared" si="13"/>
        <v>42.998900000000006</v>
      </c>
      <c r="M71" s="99">
        <f t="shared" si="14"/>
        <v>81.13000000000001</v>
      </c>
      <c r="N71" s="98">
        <f t="shared" si="15"/>
        <v>0</v>
      </c>
      <c r="O71" s="100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92">
        <v>38</v>
      </c>
      <c r="E72" s="148"/>
      <c r="F72" s="148">
        <v>44.74</v>
      </c>
      <c r="G72" s="148">
        <v>42.11</v>
      </c>
      <c r="H72" s="148">
        <v>13.16</v>
      </c>
      <c r="I72" s="43">
        <f t="shared" si="12"/>
        <v>3.6845999999999997</v>
      </c>
      <c r="J72" s="21"/>
      <c r="K72" s="97">
        <f t="shared" si="11"/>
        <v>38</v>
      </c>
      <c r="L72" s="98">
        <f t="shared" si="13"/>
        <v>21.002599999999997</v>
      </c>
      <c r="M72" s="99">
        <f t="shared" si="14"/>
        <v>55.269999999999996</v>
      </c>
      <c r="N72" s="115">
        <f t="shared" si="15"/>
        <v>0</v>
      </c>
      <c r="O72" s="100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92">
        <v>49</v>
      </c>
      <c r="E73" s="212"/>
      <c r="F73" s="212">
        <v>24.49</v>
      </c>
      <c r="G73" s="212">
        <v>67.349999999999994</v>
      </c>
      <c r="H73" s="148">
        <v>8.16</v>
      </c>
      <c r="I73" s="43">
        <f t="shared" si="12"/>
        <v>3.8367</v>
      </c>
      <c r="J73" s="21"/>
      <c r="K73" s="97">
        <f t="shared" si="11"/>
        <v>49</v>
      </c>
      <c r="L73" s="98">
        <f t="shared" si="13"/>
        <v>36.999899999999997</v>
      </c>
      <c r="M73" s="99">
        <f t="shared" si="14"/>
        <v>75.509999999999991</v>
      </c>
      <c r="N73" s="98">
        <f t="shared" si="15"/>
        <v>0</v>
      </c>
      <c r="O73" s="100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92">
        <v>55</v>
      </c>
      <c r="E74" s="148">
        <v>5.45</v>
      </c>
      <c r="F74" s="148">
        <v>52.73</v>
      </c>
      <c r="G74" s="148">
        <v>41.82</v>
      </c>
      <c r="H74" s="148"/>
      <c r="I74" s="43">
        <f t="shared" si="12"/>
        <v>3.3637000000000001</v>
      </c>
      <c r="J74" s="21"/>
      <c r="K74" s="97">
        <f t="shared" si="11"/>
        <v>55</v>
      </c>
      <c r="L74" s="98">
        <f t="shared" si="13"/>
        <v>23.000999999999998</v>
      </c>
      <c r="M74" s="99">
        <f t="shared" si="14"/>
        <v>41.82</v>
      </c>
      <c r="N74" s="98">
        <f t="shared" si="15"/>
        <v>2.9975000000000001</v>
      </c>
      <c r="O74" s="100">
        <f t="shared" si="16"/>
        <v>5.45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92">
        <v>38</v>
      </c>
      <c r="E75" s="148"/>
      <c r="F75" s="148">
        <v>28.95</v>
      </c>
      <c r="G75" s="148">
        <v>71.05</v>
      </c>
      <c r="H75" s="148"/>
      <c r="I75" s="43">
        <f t="shared" si="12"/>
        <v>3.7104999999999997</v>
      </c>
      <c r="J75" s="21"/>
      <c r="K75" s="97">
        <f t="shared" si="11"/>
        <v>38</v>
      </c>
      <c r="L75" s="98">
        <f t="shared" si="13"/>
        <v>26.999000000000002</v>
      </c>
      <c r="M75" s="99">
        <f t="shared" si="14"/>
        <v>71.05</v>
      </c>
      <c r="N75" s="98">
        <f t="shared" si="15"/>
        <v>0</v>
      </c>
      <c r="O75" s="100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92">
        <v>51</v>
      </c>
      <c r="E76" s="210">
        <v>1.96</v>
      </c>
      <c r="F76" s="210">
        <v>60.79</v>
      </c>
      <c r="G76" s="210">
        <v>35.29</v>
      </c>
      <c r="H76" s="276">
        <v>1.96</v>
      </c>
      <c r="I76" s="43">
        <f t="shared" si="12"/>
        <v>3.3725000000000001</v>
      </c>
      <c r="J76" s="21"/>
      <c r="K76" s="97">
        <f t="shared" si="11"/>
        <v>51</v>
      </c>
      <c r="L76" s="98">
        <f t="shared" si="13"/>
        <v>18.997499999999999</v>
      </c>
      <c r="M76" s="99">
        <f t="shared" si="14"/>
        <v>37.25</v>
      </c>
      <c r="N76" s="98">
        <f t="shared" si="15"/>
        <v>0.99959999999999993</v>
      </c>
      <c r="O76" s="100">
        <f t="shared" si="16"/>
        <v>1.96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92">
        <v>34</v>
      </c>
      <c r="E77" s="210"/>
      <c r="F77" s="210">
        <v>35.29</v>
      </c>
      <c r="G77" s="210">
        <v>55.88</v>
      </c>
      <c r="H77" s="210">
        <v>8.82</v>
      </c>
      <c r="I77" s="43">
        <f t="shared" si="12"/>
        <v>3.7349000000000001</v>
      </c>
      <c r="J77" s="21"/>
      <c r="K77" s="97">
        <f t="shared" si="11"/>
        <v>34</v>
      </c>
      <c r="L77" s="98">
        <f t="shared" si="13"/>
        <v>21.998000000000001</v>
      </c>
      <c r="M77" s="99">
        <f t="shared" si="14"/>
        <v>64.7</v>
      </c>
      <c r="N77" s="98">
        <f t="shared" si="15"/>
        <v>0</v>
      </c>
      <c r="O77" s="100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92">
        <v>68</v>
      </c>
      <c r="E78" s="210"/>
      <c r="F78" s="210">
        <v>58.83</v>
      </c>
      <c r="G78" s="210">
        <v>36.76</v>
      </c>
      <c r="H78" s="276">
        <v>4.41</v>
      </c>
      <c r="I78" s="43">
        <f t="shared" si="12"/>
        <v>3.4558</v>
      </c>
      <c r="J78" s="21"/>
      <c r="K78" s="97">
        <f t="shared" si="11"/>
        <v>68</v>
      </c>
      <c r="L78" s="98">
        <f t="shared" si="13"/>
        <v>27.9956</v>
      </c>
      <c r="M78" s="99">
        <f t="shared" si="14"/>
        <v>41.17</v>
      </c>
      <c r="N78" s="115">
        <f t="shared" si="15"/>
        <v>0</v>
      </c>
      <c r="O78" s="100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92">
        <v>54</v>
      </c>
      <c r="E79" s="148">
        <v>1.85</v>
      </c>
      <c r="F79" s="148">
        <v>59.26</v>
      </c>
      <c r="G79" s="148">
        <v>38.89</v>
      </c>
      <c r="H79" s="148"/>
      <c r="I79" s="43">
        <f t="shared" si="12"/>
        <v>3.3703999999999996</v>
      </c>
      <c r="J79" s="21"/>
      <c r="K79" s="97">
        <f t="shared" si="11"/>
        <v>54</v>
      </c>
      <c r="L79" s="98">
        <f t="shared" si="13"/>
        <v>21.000599999999999</v>
      </c>
      <c r="M79" s="99">
        <f t="shared" si="14"/>
        <v>38.89</v>
      </c>
      <c r="N79" s="115">
        <f t="shared" si="15"/>
        <v>0.99900000000000011</v>
      </c>
      <c r="O79" s="100">
        <f t="shared" si="16"/>
        <v>1.85</v>
      </c>
    </row>
    <row r="80" spans="1:15" s="1" customFormat="1" ht="15" customHeight="1" x14ac:dyDescent="0.25">
      <c r="A80" s="261">
        <v>12</v>
      </c>
      <c r="B80" s="264">
        <v>50930</v>
      </c>
      <c r="C80" s="263" t="s">
        <v>65</v>
      </c>
      <c r="D80" s="267">
        <v>43</v>
      </c>
      <c r="E80" s="148">
        <v>2.33</v>
      </c>
      <c r="F80" s="148">
        <v>51.15</v>
      </c>
      <c r="G80" s="148">
        <v>44.19</v>
      </c>
      <c r="H80" s="148">
        <v>2.33</v>
      </c>
      <c r="I80" s="43">
        <f t="shared" si="12"/>
        <v>3.4651999999999998</v>
      </c>
      <c r="J80" s="21"/>
      <c r="K80" s="97">
        <f t="shared" si="11"/>
        <v>43</v>
      </c>
      <c r="L80" s="98">
        <f t="shared" si="13"/>
        <v>20.003599999999999</v>
      </c>
      <c r="M80" s="99">
        <f t="shared" si="14"/>
        <v>46.519999999999996</v>
      </c>
      <c r="N80" s="115">
        <f t="shared" si="15"/>
        <v>1.0019</v>
      </c>
      <c r="O80" s="100">
        <f t="shared" si="16"/>
        <v>2.33</v>
      </c>
    </row>
    <row r="81" spans="1:15" s="1" customFormat="1" ht="15" customHeight="1" x14ac:dyDescent="0.25">
      <c r="A81" s="261">
        <v>13</v>
      </c>
      <c r="B81" s="48">
        <v>51370</v>
      </c>
      <c r="C81" s="19" t="s">
        <v>66</v>
      </c>
      <c r="D81" s="267">
        <v>77</v>
      </c>
      <c r="E81" s="148"/>
      <c r="F81" s="148">
        <v>23.37</v>
      </c>
      <c r="G81" s="148">
        <v>62.34</v>
      </c>
      <c r="H81" s="148">
        <v>14.29</v>
      </c>
      <c r="I81" s="43">
        <f t="shared" si="12"/>
        <v>3.9092000000000002</v>
      </c>
      <c r="J81" s="21"/>
      <c r="K81" s="97">
        <f t="shared" si="11"/>
        <v>77</v>
      </c>
      <c r="L81" s="98">
        <f t="shared" si="13"/>
        <v>59.005099999999992</v>
      </c>
      <c r="M81" s="99">
        <f t="shared" si="14"/>
        <v>76.63</v>
      </c>
      <c r="N81" s="98">
        <f t="shared" si="15"/>
        <v>0</v>
      </c>
      <c r="O81" s="100">
        <f t="shared" si="16"/>
        <v>0</v>
      </c>
    </row>
    <row r="82" spans="1:15" s="1" customFormat="1" ht="15" customHeight="1" thickBot="1" x14ac:dyDescent="0.3">
      <c r="A82" s="261">
        <v>14</v>
      </c>
      <c r="B82" s="264">
        <v>51580</v>
      </c>
      <c r="C82" s="263" t="s">
        <v>124</v>
      </c>
      <c r="D82" s="267"/>
      <c r="E82" s="148"/>
      <c r="F82" s="148"/>
      <c r="G82" s="148"/>
      <c r="H82" s="148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1832</v>
      </c>
      <c r="E83" s="38">
        <v>3.6210714285714292</v>
      </c>
      <c r="F83" s="38">
        <v>44.694285714285741</v>
      </c>
      <c r="G83" s="38">
        <v>46.10321428571428</v>
      </c>
      <c r="H83" s="38">
        <v>5.5814285714285701</v>
      </c>
      <c r="I83" s="39">
        <f>AVERAGE(I84:I114)</f>
        <v>3.5364499999999994</v>
      </c>
      <c r="J83" s="21"/>
      <c r="K83" s="111">
        <f t="shared" si="11"/>
        <v>1832</v>
      </c>
      <c r="L83" s="112">
        <f>SUM(L84:L114)</f>
        <v>1010.0067</v>
      </c>
      <c r="M83" s="113">
        <f t="shared" si="14"/>
        <v>51.684642857142848</v>
      </c>
      <c r="N83" s="112">
        <f>SUM(N84:N114)</f>
        <v>55.982900000000001</v>
      </c>
      <c r="O83" s="114">
        <f t="shared" si="16"/>
        <v>3.6210714285714292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93">
        <v>38</v>
      </c>
      <c r="E84" s="212">
        <v>2.63</v>
      </c>
      <c r="F84" s="212">
        <v>50</v>
      </c>
      <c r="G84" s="212">
        <v>42.11</v>
      </c>
      <c r="H84" s="212">
        <v>5.26</v>
      </c>
      <c r="I84" s="43">
        <f t="shared" si="12"/>
        <v>3.5</v>
      </c>
      <c r="J84" s="21"/>
      <c r="K84" s="93">
        <f t="shared" si="11"/>
        <v>38</v>
      </c>
      <c r="L84" s="94">
        <f t="shared" si="13"/>
        <v>18.000599999999999</v>
      </c>
      <c r="M84" s="95">
        <f t="shared" si="14"/>
        <v>47.37</v>
      </c>
      <c r="N84" s="94">
        <f t="shared" ref="N84:N111" si="17">O84*K84/100</f>
        <v>0.99939999999999996</v>
      </c>
      <c r="O84" s="96">
        <f t="shared" si="16"/>
        <v>2.63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93">
        <v>27</v>
      </c>
      <c r="E85" s="148"/>
      <c r="F85" s="148">
        <v>48.15</v>
      </c>
      <c r="G85" s="148">
        <v>51.85</v>
      </c>
      <c r="H85" s="148"/>
      <c r="I85" s="43">
        <f t="shared" si="12"/>
        <v>3.5185000000000004</v>
      </c>
      <c r="J85" s="21"/>
      <c r="K85" s="97">
        <f t="shared" si="11"/>
        <v>27</v>
      </c>
      <c r="L85" s="98">
        <f t="shared" si="13"/>
        <v>13.999500000000001</v>
      </c>
      <c r="M85" s="99">
        <f t="shared" si="14"/>
        <v>51.85</v>
      </c>
      <c r="N85" s="115">
        <f t="shared" si="17"/>
        <v>0</v>
      </c>
      <c r="O85" s="100">
        <f t="shared" si="16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93">
        <v>72</v>
      </c>
      <c r="E86" s="148">
        <v>9.7200000000000006</v>
      </c>
      <c r="F86" s="148">
        <v>38.89</v>
      </c>
      <c r="G86" s="148">
        <v>47.22</v>
      </c>
      <c r="H86" s="148">
        <v>4.17</v>
      </c>
      <c r="I86" s="43">
        <f t="shared" si="12"/>
        <v>3.4584000000000001</v>
      </c>
      <c r="J86" s="21"/>
      <c r="K86" s="97">
        <f t="shared" si="11"/>
        <v>72</v>
      </c>
      <c r="L86" s="98">
        <f t="shared" si="13"/>
        <v>37.000799999999998</v>
      </c>
      <c r="M86" s="99">
        <f t="shared" si="14"/>
        <v>51.39</v>
      </c>
      <c r="N86" s="98">
        <f t="shared" si="17"/>
        <v>6.9984000000000002</v>
      </c>
      <c r="O86" s="100">
        <f t="shared" si="16"/>
        <v>9.7200000000000006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93">
        <v>70</v>
      </c>
      <c r="E87" s="148">
        <v>2.85</v>
      </c>
      <c r="F87" s="148">
        <v>41.43</v>
      </c>
      <c r="G87" s="148">
        <v>51.43</v>
      </c>
      <c r="H87" s="148">
        <v>4.29</v>
      </c>
      <c r="I87" s="43">
        <f t="shared" si="12"/>
        <v>3.5715999999999997</v>
      </c>
      <c r="J87" s="21"/>
      <c r="K87" s="97">
        <f t="shared" si="11"/>
        <v>70</v>
      </c>
      <c r="L87" s="98">
        <f t="shared" si="13"/>
        <v>39.003999999999998</v>
      </c>
      <c r="M87" s="99">
        <f t="shared" si="14"/>
        <v>55.72</v>
      </c>
      <c r="N87" s="98">
        <f t="shared" si="17"/>
        <v>1.9950000000000001</v>
      </c>
      <c r="O87" s="100">
        <f t="shared" si="16"/>
        <v>2.85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93">
        <v>86</v>
      </c>
      <c r="E88" s="148">
        <v>4.6500000000000004</v>
      </c>
      <c r="F88" s="148">
        <v>40.700000000000003</v>
      </c>
      <c r="G88" s="148">
        <v>50</v>
      </c>
      <c r="H88" s="148">
        <v>4.6500000000000004</v>
      </c>
      <c r="I88" s="43">
        <f t="shared" si="12"/>
        <v>3.5465</v>
      </c>
      <c r="J88" s="21"/>
      <c r="K88" s="97">
        <f t="shared" si="11"/>
        <v>86</v>
      </c>
      <c r="L88" s="98">
        <f t="shared" si="13"/>
        <v>46.998999999999995</v>
      </c>
      <c r="M88" s="99">
        <f t="shared" si="14"/>
        <v>54.65</v>
      </c>
      <c r="N88" s="98">
        <f t="shared" si="17"/>
        <v>3.9990000000000006</v>
      </c>
      <c r="O88" s="100">
        <f t="shared" si="16"/>
        <v>4.6500000000000004</v>
      </c>
    </row>
    <row r="89" spans="1:15" s="1" customFormat="1" ht="15" customHeight="1" x14ac:dyDescent="0.25">
      <c r="A89" s="261">
        <v>6</v>
      </c>
      <c r="B89" s="264">
        <v>60240</v>
      </c>
      <c r="C89" s="263" t="s">
        <v>73</v>
      </c>
      <c r="D89" s="394">
        <v>94</v>
      </c>
      <c r="E89" s="148">
        <v>3.19</v>
      </c>
      <c r="F89" s="148">
        <v>31.91</v>
      </c>
      <c r="G89" s="148">
        <v>51.06</v>
      </c>
      <c r="H89" s="148">
        <v>13.83</v>
      </c>
      <c r="I89" s="43">
        <f t="shared" si="12"/>
        <v>3.7549999999999999</v>
      </c>
      <c r="J89" s="21"/>
      <c r="K89" s="97">
        <f t="shared" si="11"/>
        <v>94</v>
      </c>
      <c r="L89" s="98">
        <f t="shared" si="13"/>
        <v>60.996600000000001</v>
      </c>
      <c r="M89" s="99">
        <f t="shared" si="14"/>
        <v>64.89</v>
      </c>
      <c r="N89" s="98">
        <f t="shared" si="17"/>
        <v>2.9986000000000002</v>
      </c>
      <c r="O89" s="100">
        <f t="shared" si="16"/>
        <v>3.19</v>
      </c>
    </row>
    <row r="90" spans="1:15" s="1" customFormat="1" ht="15" customHeight="1" x14ac:dyDescent="0.25">
      <c r="A90" s="261">
        <v>7</v>
      </c>
      <c r="B90" s="48">
        <v>60560</v>
      </c>
      <c r="C90" s="19" t="s">
        <v>74</v>
      </c>
      <c r="D90" s="394">
        <v>30</v>
      </c>
      <c r="E90" s="148">
        <v>6.67</v>
      </c>
      <c r="F90" s="148">
        <v>40</v>
      </c>
      <c r="G90" s="148">
        <v>46.67</v>
      </c>
      <c r="H90" s="148">
        <v>6.67</v>
      </c>
      <c r="I90" s="43">
        <f t="shared" si="12"/>
        <v>3.5337000000000001</v>
      </c>
      <c r="J90" s="21"/>
      <c r="K90" s="97">
        <f t="shared" si="11"/>
        <v>30</v>
      </c>
      <c r="L90" s="98">
        <f t="shared" si="13"/>
        <v>16.001999999999999</v>
      </c>
      <c r="M90" s="99">
        <f t="shared" si="14"/>
        <v>53.34</v>
      </c>
      <c r="N90" s="115">
        <f t="shared" si="17"/>
        <v>2.0009999999999999</v>
      </c>
      <c r="O90" s="100">
        <f t="shared" si="16"/>
        <v>6.67</v>
      </c>
    </row>
    <row r="91" spans="1:15" s="1" customFormat="1" ht="15" customHeight="1" x14ac:dyDescent="0.25">
      <c r="A91" s="261">
        <v>8</v>
      </c>
      <c r="B91" s="48">
        <v>60660</v>
      </c>
      <c r="C91" s="19" t="s">
        <v>75</v>
      </c>
      <c r="D91" s="395">
        <v>13</v>
      </c>
      <c r="E91" s="210"/>
      <c r="F91" s="210">
        <v>69.23</v>
      </c>
      <c r="G91" s="210">
        <v>30.77</v>
      </c>
      <c r="H91" s="210"/>
      <c r="I91" s="43">
        <f t="shared" si="12"/>
        <v>3.3076999999999996</v>
      </c>
      <c r="J91" s="21"/>
      <c r="K91" s="97">
        <f t="shared" si="11"/>
        <v>13</v>
      </c>
      <c r="L91" s="98">
        <f t="shared" si="13"/>
        <v>4.0000999999999998</v>
      </c>
      <c r="M91" s="99">
        <f t="shared" si="14"/>
        <v>30.77</v>
      </c>
      <c r="N91" s="98">
        <f t="shared" si="17"/>
        <v>0</v>
      </c>
      <c r="O91" s="100">
        <f t="shared" si="16"/>
        <v>0</v>
      </c>
    </row>
    <row r="92" spans="1:15" s="1" customFormat="1" ht="15" customHeight="1" x14ac:dyDescent="0.25">
      <c r="A92" s="261">
        <v>9</v>
      </c>
      <c r="B92" s="48">
        <v>60001</v>
      </c>
      <c r="C92" s="19" t="s">
        <v>67</v>
      </c>
      <c r="D92" s="394">
        <v>43</v>
      </c>
      <c r="E92" s="210">
        <v>4.6500000000000004</v>
      </c>
      <c r="F92" s="210">
        <v>67.44</v>
      </c>
      <c r="G92" s="210">
        <v>25.58</v>
      </c>
      <c r="H92" s="276">
        <v>2.33</v>
      </c>
      <c r="I92" s="43">
        <f t="shared" si="12"/>
        <v>3.2558999999999996</v>
      </c>
      <c r="J92" s="21"/>
      <c r="K92" s="97">
        <f t="shared" si="11"/>
        <v>43</v>
      </c>
      <c r="L92" s="98">
        <f t="shared" si="13"/>
        <v>12.001299999999999</v>
      </c>
      <c r="M92" s="99">
        <f t="shared" si="14"/>
        <v>27.909999999999997</v>
      </c>
      <c r="N92" s="115">
        <f t="shared" si="17"/>
        <v>1.9995000000000003</v>
      </c>
      <c r="O92" s="100">
        <f t="shared" si="16"/>
        <v>4.6500000000000004</v>
      </c>
    </row>
    <row r="93" spans="1:15" s="1" customFormat="1" ht="15" customHeight="1" x14ac:dyDescent="0.25">
      <c r="A93" s="261">
        <v>10</v>
      </c>
      <c r="B93" s="55">
        <v>60701</v>
      </c>
      <c r="C93" s="14" t="s">
        <v>76</v>
      </c>
      <c r="D93" s="394">
        <v>31</v>
      </c>
      <c r="E93" s="210">
        <v>25.81</v>
      </c>
      <c r="F93" s="210">
        <v>48.39</v>
      </c>
      <c r="G93" s="210">
        <v>25.81</v>
      </c>
      <c r="H93" s="276"/>
      <c r="I93" s="43">
        <f t="shared" si="12"/>
        <v>3.0003000000000002</v>
      </c>
      <c r="J93" s="21"/>
      <c r="K93" s="97">
        <f t="shared" si="11"/>
        <v>31</v>
      </c>
      <c r="L93" s="98">
        <f t="shared" si="13"/>
        <v>8.001100000000001</v>
      </c>
      <c r="M93" s="99">
        <f t="shared" si="14"/>
        <v>25.81</v>
      </c>
      <c r="N93" s="115">
        <f t="shared" si="17"/>
        <v>8.001100000000001</v>
      </c>
      <c r="O93" s="100">
        <f t="shared" si="16"/>
        <v>25.81</v>
      </c>
    </row>
    <row r="94" spans="1:15" s="1" customFormat="1" ht="15" customHeight="1" x14ac:dyDescent="0.25">
      <c r="A94" s="261">
        <v>11</v>
      </c>
      <c r="B94" s="48">
        <v>60850</v>
      </c>
      <c r="C94" s="19" t="s">
        <v>77</v>
      </c>
      <c r="D94" s="394">
        <v>62</v>
      </c>
      <c r="E94" s="210">
        <v>1.61</v>
      </c>
      <c r="F94" s="210">
        <v>46.77</v>
      </c>
      <c r="G94" s="210">
        <v>48.39</v>
      </c>
      <c r="H94" s="276">
        <v>3.23</v>
      </c>
      <c r="I94" s="44">
        <f t="shared" si="12"/>
        <v>3.5324</v>
      </c>
      <c r="J94" s="21"/>
      <c r="K94" s="97">
        <f t="shared" si="11"/>
        <v>62</v>
      </c>
      <c r="L94" s="98">
        <f t="shared" si="13"/>
        <v>32.004400000000004</v>
      </c>
      <c r="M94" s="99">
        <f t="shared" si="14"/>
        <v>51.62</v>
      </c>
      <c r="N94" s="98">
        <f t="shared" si="17"/>
        <v>0.99820000000000009</v>
      </c>
      <c r="O94" s="100">
        <f t="shared" si="16"/>
        <v>1.61</v>
      </c>
    </row>
    <row r="95" spans="1:15" s="1" customFormat="1" ht="15" customHeight="1" x14ac:dyDescent="0.25">
      <c r="A95" s="261">
        <v>12</v>
      </c>
      <c r="B95" s="48">
        <v>60910</v>
      </c>
      <c r="C95" s="19" t="s">
        <v>78</v>
      </c>
      <c r="D95" s="394">
        <v>54</v>
      </c>
      <c r="E95" s="210"/>
      <c r="F95" s="210">
        <v>44.44</v>
      </c>
      <c r="G95" s="210">
        <v>53.7</v>
      </c>
      <c r="H95" s="276">
        <v>1.85</v>
      </c>
      <c r="I95" s="43">
        <f t="shared" si="12"/>
        <v>3.5737000000000001</v>
      </c>
      <c r="J95" s="21"/>
      <c r="K95" s="97">
        <f t="shared" si="11"/>
        <v>54</v>
      </c>
      <c r="L95" s="98">
        <f t="shared" si="13"/>
        <v>29.997000000000003</v>
      </c>
      <c r="M95" s="99">
        <f t="shared" si="14"/>
        <v>55.550000000000004</v>
      </c>
      <c r="N95" s="98">
        <f t="shared" si="17"/>
        <v>0</v>
      </c>
      <c r="O95" s="100">
        <f t="shared" si="16"/>
        <v>0</v>
      </c>
    </row>
    <row r="96" spans="1:15" s="1" customFormat="1" ht="15" customHeight="1" x14ac:dyDescent="0.25">
      <c r="A96" s="261">
        <v>13</v>
      </c>
      <c r="B96" s="48">
        <v>60980</v>
      </c>
      <c r="C96" s="19" t="s">
        <v>79</v>
      </c>
      <c r="D96" s="394">
        <v>38</v>
      </c>
      <c r="E96" s="148"/>
      <c r="F96" s="148">
        <v>26.32</v>
      </c>
      <c r="G96" s="148">
        <v>50</v>
      </c>
      <c r="H96" s="148">
        <v>23.68</v>
      </c>
      <c r="I96" s="43">
        <f t="shared" si="12"/>
        <v>3.9736000000000002</v>
      </c>
      <c r="J96" s="21"/>
      <c r="K96" s="97">
        <f t="shared" si="11"/>
        <v>38</v>
      </c>
      <c r="L96" s="98">
        <f t="shared" si="13"/>
        <v>27.9984</v>
      </c>
      <c r="M96" s="99">
        <f t="shared" si="14"/>
        <v>73.680000000000007</v>
      </c>
      <c r="N96" s="98">
        <f t="shared" si="17"/>
        <v>0</v>
      </c>
      <c r="O96" s="100">
        <f t="shared" si="16"/>
        <v>0</v>
      </c>
    </row>
    <row r="97" spans="1:15" s="1" customFormat="1" ht="15" customHeight="1" x14ac:dyDescent="0.25">
      <c r="A97" s="261">
        <v>14</v>
      </c>
      <c r="B97" s="48">
        <v>61080</v>
      </c>
      <c r="C97" s="19" t="s">
        <v>80</v>
      </c>
      <c r="D97" s="394">
        <v>56</v>
      </c>
      <c r="E97" s="210">
        <v>7.14</v>
      </c>
      <c r="F97" s="210">
        <v>41.07</v>
      </c>
      <c r="G97" s="210">
        <v>51.79</v>
      </c>
      <c r="H97" s="210"/>
      <c r="I97" s="43">
        <f t="shared" si="12"/>
        <v>3.4464999999999999</v>
      </c>
      <c r="J97" s="21"/>
      <c r="K97" s="97">
        <f t="shared" si="11"/>
        <v>56</v>
      </c>
      <c r="L97" s="98">
        <f t="shared" si="13"/>
        <v>29.002399999999998</v>
      </c>
      <c r="M97" s="99">
        <f t="shared" si="14"/>
        <v>51.79</v>
      </c>
      <c r="N97" s="98">
        <f t="shared" si="17"/>
        <v>3.9983999999999997</v>
      </c>
      <c r="O97" s="100">
        <f t="shared" si="16"/>
        <v>7.14</v>
      </c>
    </row>
    <row r="98" spans="1:15" s="1" customFormat="1" ht="15" customHeight="1" x14ac:dyDescent="0.25">
      <c r="A98" s="261">
        <v>15</v>
      </c>
      <c r="B98" s="48">
        <v>61150</v>
      </c>
      <c r="C98" s="19" t="s">
        <v>81</v>
      </c>
      <c r="D98" s="394">
        <v>70</v>
      </c>
      <c r="E98" s="212">
        <v>1.43</v>
      </c>
      <c r="F98" s="212">
        <v>48.57</v>
      </c>
      <c r="G98" s="212">
        <v>42.86</v>
      </c>
      <c r="H98" s="212">
        <v>7.14</v>
      </c>
      <c r="I98" s="43">
        <f t="shared" si="12"/>
        <v>3.5570999999999997</v>
      </c>
      <c r="J98" s="21"/>
      <c r="K98" s="97">
        <f t="shared" si="11"/>
        <v>70</v>
      </c>
      <c r="L98" s="98">
        <f t="shared" si="13"/>
        <v>35</v>
      </c>
      <c r="M98" s="99">
        <f t="shared" si="14"/>
        <v>50</v>
      </c>
      <c r="N98" s="98">
        <f t="shared" si="17"/>
        <v>1.0009999999999999</v>
      </c>
      <c r="O98" s="100">
        <f t="shared" si="16"/>
        <v>1.43</v>
      </c>
    </row>
    <row r="99" spans="1:15" s="1" customFormat="1" ht="15" customHeight="1" x14ac:dyDescent="0.25">
      <c r="A99" s="261">
        <v>16</v>
      </c>
      <c r="B99" s="48">
        <v>61210</v>
      </c>
      <c r="C99" s="19" t="s">
        <v>82</v>
      </c>
      <c r="D99" s="394">
        <v>41</v>
      </c>
      <c r="E99" s="148">
        <v>2.44</v>
      </c>
      <c r="F99" s="148">
        <v>60.97</v>
      </c>
      <c r="G99" s="148">
        <v>36.590000000000003</v>
      </c>
      <c r="H99" s="148"/>
      <c r="I99" s="43">
        <f t="shared" si="12"/>
        <v>3.3414999999999999</v>
      </c>
      <c r="J99" s="21"/>
      <c r="K99" s="97">
        <f t="shared" si="11"/>
        <v>41</v>
      </c>
      <c r="L99" s="98">
        <f t="shared" si="13"/>
        <v>15.001900000000001</v>
      </c>
      <c r="M99" s="99">
        <f t="shared" si="14"/>
        <v>36.590000000000003</v>
      </c>
      <c r="N99" s="98">
        <f t="shared" si="17"/>
        <v>1.0004</v>
      </c>
      <c r="O99" s="100">
        <f t="shared" si="16"/>
        <v>2.44</v>
      </c>
    </row>
    <row r="100" spans="1:15" s="1" customFormat="1" ht="15" customHeight="1" x14ac:dyDescent="0.25">
      <c r="A100" s="261">
        <v>17</v>
      </c>
      <c r="B100" s="48">
        <v>61290</v>
      </c>
      <c r="C100" s="19" t="s">
        <v>83</v>
      </c>
      <c r="D100" s="394">
        <v>62</v>
      </c>
      <c r="E100" s="148">
        <v>6.45</v>
      </c>
      <c r="F100" s="148">
        <v>64.52</v>
      </c>
      <c r="G100" s="148">
        <v>27.42</v>
      </c>
      <c r="H100" s="148">
        <v>1.61</v>
      </c>
      <c r="I100" s="43">
        <f t="shared" si="12"/>
        <v>3.2418999999999998</v>
      </c>
      <c r="J100" s="21"/>
      <c r="K100" s="97">
        <f t="shared" si="11"/>
        <v>62</v>
      </c>
      <c r="L100" s="98">
        <f t="shared" si="13"/>
        <v>17.9986</v>
      </c>
      <c r="M100" s="99">
        <f t="shared" si="14"/>
        <v>29.03</v>
      </c>
      <c r="N100" s="98">
        <f t="shared" si="17"/>
        <v>3.9990000000000006</v>
      </c>
      <c r="O100" s="100">
        <f t="shared" si="16"/>
        <v>6.45</v>
      </c>
    </row>
    <row r="101" spans="1:15" s="1" customFormat="1" ht="15" customHeight="1" x14ac:dyDescent="0.25">
      <c r="A101" s="261">
        <v>18</v>
      </c>
      <c r="B101" s="48">
        <v>61340</v>
      </c>
      <c r="C101" s="19" t="s">
        <v>84</v>
      </c>
      <c r="D101" s="394">
        <v>73</v>
      </c>
      <c r="E101" s="148">
        <v>5.48</v>
      </c>
      <c r="F101" s="148">
        <v>47.95</v>
      </c>
      <c r="G101" s="148">
        <v>43.84</v>
      </c>
      <c r="H101" s="148">
        <v>2.74</v>
      </c>
      <c r="I101" s="43">
        <f t="shared" si="12"/>
        <v>3.4387000000000008</v>
      </c>
      <c r="J101" s="21"/>
      <c r="K101" s="97">
        <f t="shared" si="11"/>
        <v>73</v>
      </c>
      <c r="L101" s="98">
        <f t="shared" si="13"/>
        <v>34.003400000000006</v>
      </c>
      <c r="M101" s="99">
        <f t="shared" si="14"/>
        <v>46.580000000000005</v>
      </c>
      <c r="N101" s="115">
        <f t="shared" si="17"/>
        <v>4.0004</v>
      </c>
      <c r="O101" s="100">
        <f t="shared" si="16"/>
        <v>5.48</v>
      </c>
    </row>
    <row r="102" spans="1:15" s="1" customFormat="1" ht="15" customHeight="1" x14ac:dyDescent="0.25">
      <c r="A102" s="260">
        <v>19</v>
      </c>
      <c r="B102" s="48">
        <v>61390</v>
      </c>
      <c r="C102" s="19" t="s">
        <v>85</v>
      </c>
      <c r="D102" s="394">
        <v>64</v>
      </c>
      <c r="E102" s="148">
        <v>1.56</v>
      </c>
      <c r="F102" s="148">
        <v>51.56</v>
      </c>
      <c r="G102" s="148">
        <v>35.94</v>
      </c>
      <c r="H102" s="148">
        <v>10.94</v>
      </c>
      <c r="I102" s="43">
        <f t="shared" si="12"/>
        <v>3.5625999999999998</v>
      </c>
      <c r="J102" s="21"/>
      <c r="K102" s="97">
        <f t="shared" si="11"/>
        <v>64</v>
      </c>
      <c r="L102" s="98">
        <f t="shared" si="13"/>
        <v>30.003199999999996</v>
      </c>
      <c r="M102" s="99">
        <f t="shared" si="14"/>
        <v>46.879999999999995</v>
      </c>
      <c r="N102" s="115">
        <f t="shared" si="17"/>
        <v>0.99840000000000007</v>
      </c>
      <c r="O102" s="100">
        <f t="shared" si="16"/>
        <v>1.56</v>
      </c>
    </row>
    <row r="103" spans="1:15" s="1" customFormat="1" ht="15" customHeight="1" x14ac:dyDescent="0.25">
      <c r="A103" s="260">
        <v>20</v>
      </c>
      <c r="B103" s="48">
        <v>61410</v>
      </c>
      <c r="C103" s="19" t="s">
        <v>86</v>
      </c>
      <c r="D103" s="394">
        <v>69</v>
      </c>
      <c r="E103" s="212">
        <v>2.9</v>
      </c>
      <c r="F103" s="212">
        <v>47.83</v>
      </c>
      <c r="G103" s="212">
        <v>39.130000000000003</v>
      </c>
      <c r="H103" s="148">
        <v>10.14</v>
      </c>
      <c r="I103" s="43">
        <f t="shared" si="12"/>
        <v>3.5651000000000006</v>
      </c>
      <c r="J103" s="21"/>
      <c r="K103" s="97">
        <f t="shared" si="11"/>
        <v>69</v>
      </c>
      <c r="L103" s="98">
        <f t="shared" si="13"/>
        <v>33.996299999999998</v>
      </c>
      <c r="M103" s="99">
        <f t="shared" si="14"/>
        <v>49.27</v>
      </c>
      <c r="N103" s="98">
        <f t="shared" si="17"/>
        <v>2.0009999999999999</v>
      </c>
      <c r="O103" s="100">
        <f t="shared" si="16"/>
        <v>2.9</v>
      </c>
    </row>
    <row r="104" spans="1:15" s="1" customFormat="1" ht="15" customHeight="1" x14ac:dyDescent="0.25">
      <c r="A104" s="261">
        <v>21</v>
      </c>
      <c r="B104" s="48">
        <v>61430</v>
      </c>
      <c r="C104" s="19" t="s">
        <v>114</v>
      </c>
      <c r="D104" s="394">
        <v>144</v>
      </c>
      <c r="E104" s="148">
        <v>0.69</v>
      </c>
      <c r="F104" s="148">
        <v>34.72</v>
      </c>
      <c r="G104" s="148">
        <v>57.64</v>
      </c>
      <c r="H104" s="148">
        <v>6.94</v>
      </c>
      <c r="I104" s="43">
        <f t="shared" si="12"/>
        <v>3.7080000000000002</v>
      </c>
      <c r="J104" s="21"/>
      <c r="K104" s="97">
        <f t="shared" si="11"/>
        <v>144</v>
      </c>
      <c r="L104" s="98">
        <f t="shared" si="13"/>
        <v>92.995200000000011</v>
      </c>
      <c r="M104" s="99">
        <f t="shared" si="14"/>
        <v>64.58</v>
      </c>
      <c r="N104" s="98">
        <f t="shared" si="17"/>
        <v>0.99359999999999982</v>
      </c>
      <c r="O104" s="100">
        <f t="shared" si="16"/>
        <v>0.69</v>
      </c>
    </row>
    <row r="105" spans="1:15" s="1" customFormat="1" ht="15" customHeight="1" x14ac:dyDescent="0.25">
      <c r="A105" s="261">
        <v>22</v>
      </c>
      <c r="B105" s="48">
        <v>61440</v>
      </c>
      <c r="C105" s="19" t="s">
        <v>87</v>
      </c>
      <c r="D105" s="394">
        <v>85</v>
      </c>
      <c r="E105" s="212">
        <v>1.18</v>
      </c>
      <c r="F105" s="212">
        <v>55.29</v>
      </c>
      <c r="G105" s="212">
        <v>37.65</v>
      </c>
      <c r="H105" s="212">
        <v>5.88</v>
      </c>
      <c r="I105" s="43">
        <f t="shared" si="12"/>
        <v>3.4823000000000004</v>
      </c>
      <c r="J105" s="21"/>
      <c r="K105" s="97">
        <f t="shared" si="11"/>
        <v>85</v>
      </c>
      <c r="L105" s="98">
        <f t="shared" si="13"/>
        <v>37.000500000000002</v>
      </c>
      <c r="M105" s="99">
        <f t="shared" si="14"/>
        <v>43.53</v>
      </c>
      <c r="N105" s="98">
        <f t="shared" si="17"/>
        <v>1.0029999999999999</v>
      </c>
      <c r="O105" s="100">
        <f t="shared" si="16"/>
        <v>1.18</v>
      </c>
    </row>
    <row r="106" spans="1:15" s="1" customFormat="1" ht="15" customHeight="1" x14ac:dyDescent="0.25">
      <c r="A106" s="261">
        <v>23</v>
      </c>
      <c r="B106" s="48">
        <v>61450</v>
      </c>
      <c r="C106" s="19" t="s">
        <v>115</v>
      </c>
      <c r="D106" s="394">
        <v>61</v>
      </c>
      <c r="E106" s="148">
        <v>1.64</v>
      </c>
      <c r="F106" s="148">
        <v>34.43</v>
      </c>
      <c r="G106" s="148">
        <v>60.66</v>
      </c>
      <c r="H106" s="148">
        <v>3.28</v>
      </c>
      <c r="I106" s="43">
        <f t="shared" si="12"/>
        <v>3.6560999999999995</v>
      </c>
      <c r="J106" s="21"/>
      <c r="K106" s="97">
        <f t="shared" si="11"/>
        <v>61</v>
      </c>
      <c r="L106" s="98">
        <f t="shared" si="13"/>
        <v>39.003399999999999</v>
      </c>
      <c r="M106" s="99">
        <f t="shared" si="14"/>
        <v>63.94</v>
      </c>
      <c r="N106" s="98">
        <f t="shared" si="17"/>
        <v>1.0004</v>
      </c>
      <c r="O106" s="100">
        <f t="shared" si="16"/>
        <v>1.64</v>
      </c>
    </row>
    <row r="107" spans="1:15" s="1" customFormat="1" ht="15" customHeight="1" x14ac:dyDescent="0.25">
      <c r="A107" s="261">
        <v>24</v>
      </c>
      <c r="B107" s="48">
        <v>61470</v>
      </c>
      <c r="C107" s="19" t="s">
        <v>88</v>
      </c>
      <c r="D107" s="394">
        <v>54</v>
      </c>
      <c r="E107" s="148">
        <v>5.56</v>
      </c>
      <c r="F107" s="148">
        <v>40.74</v>
      </c>
      <c r="G107" s="148">
        <v>51.85</v>
      </c>
      <c r="H107" s="148">
        <v>1.85</v>
      </c>
      <c r="I107" s="43">
        <f t="shared" si="12"/>
        <v>3.4999000000000002</v>
      </c>
      <c r="J107" s="21"/>
      <c r="K107" s="97">
        <f t="shared" si="11"/>
        <v>54</v>
      </c>
      <c r="L107" s="98">
        <f t="shared" si="13"/>
        <v>28.998000000000001</v>
      </c>
      <c r="M107" s="99">
        <f t="shared" si="14"/>
        <v>53.7</v>
      </c>
      <c r="N107" s="98">
        <f t="shared" si="17"/>
        <v>3.0023999999999997</v>
      </c>
      <c r="O107" s="100">
        <f t="shared" si="16"/>
        <v>5.56</v>
      </c>
    </row>
    <row r="108" spans="1:15" s="1" customFormat="1" ht="15" customHeight="1" x14ac:dyDescent="0.25">
      <c r="A108" s="261">
        <v>25</v>
      </c>
      <c r="B108" s="48">
        <v>61490</v>
      </c>
      <c r="C108" s="19" t="s">
        <v>116</v>
      </c>
      <c r="D108" s="394">
        <v>120</v>
      </c>
      <c r="E108" s="148">
        <v>0.83</v>
      </c>
      <c r="F108" s="148">
        <v>26.67</v>
      </c>
      <c r="G108" s="148">
        <v>55</v>
      </c>
      <c r="H108" s="148">
        <v>17.5</v>
      </c>
      <c r="I108" s="43">
        <f t="shared" si="12"/>
        <v>3.8917000000000002</v>
      </c>
      <c r="J108" s="21"/>
      <c r="K108" s="97">
        <f t="shared" si="11"/>
        <v>120</v>
      </c>
      <c r="L108" s="98">
        <f t="shared" si="13"/>
        <v>87</v>
      </c>
      <c r="M108" s="99">
        <f t="shared" si="14"/>
        <v>72.5</v>
      </c>
      <c r="N108" s="98">
        <f t="shared" si="17"/>
        <v>0.996</v>
      </c>
      <c r="O108" s="100">
        <f t="shared" si="16"/>
        <v>0.83</v>
      </c>
    </row>
    <row r="109" spans="1:15" s="1" customFormat="1" ht="15" customHeight="1" x14ac:dyDescent="0.25">
      <c r="A109" s="261">
        <v>26</v>
      </c>
      <c r="B109" s="48">
        <v>61500</v>
      </c>
      <c r="C109" s="19" t="s">
        <v>117</v>
      </c>
      <c r="D109" s="394">
        <v>122</v>
      </c>
      <c r="E109" s="212">
        <v>0.82</v>
      </c>
      <c r="F109" s="212">
        <v>22.13</v>
      </c>
      <c r="G109" s="212">
        <v>66.39</v>
      </c>
      <c r="H109" s="276">
        <v>10.66</v>
      </c>
      <c r="I109" s="43">
        <f t="shared" si="12"/>
        <v>3.8689000000000004</v>
      </c>
      <c r="J109" s="21"/>
      <c r="K109" s="97">
        <f t="shared" si="11"/>
        <v>122</v>
      </c>
      <c r="L109" s="98">
        <f t="shared" si="13"/>
        <v>94.001000000000005</v>
      </c>
      <c r="M109" s="99">
        <f t="shared" si="14"/>
        <v>77.05</v>
      </c>
      <c r="N109" s="98">
        <f t="shared" si="17"/>
        <v>1.0004</v>
      </c>
      <c r="O109" s="100">
        <f t="shared" si="16"/>
        <v>0.82</v>
      </c>
    </row>
    <row r="110" spans="1:15" s="1" customFormat="1" ht="15" customHeight="1" x14ac:dyDescent="0.25">
      <c r="A110" s="261">
        <v>27</v>
      </c>
      <c r="B110" s="48">
        <v>61510</v>
      </c>
      <c r="C110" s="19" t="s">
        <v>89</v>
      </c>
      <c r="D110" s="394">
        <v>86</v>
      </c>
      <c r="E110" s="212"/>
      <c r="F110" s="212">
        <v>39.53</v>
      </c>
      <c r="G110" s="212">
        <v>55.81</v>
      </c>
      <c r="H110" s="212">
        <v>4.6500000000000004</v>
      </c>
      <c r="I110" s="43">
        <f t="shared" si="12"/>
        <v>3.6508000000000003</v>
      </c>
      <c r="J110" s="21"/>
      <c r="K110" s="97">
        <f t="shared" si="11"/>
        <v>86</v>
      </c>
      <c r="L110" s="98">
        <f t="shared" si="13"/>
        <v>51.995600000000003</v>
      </c>
      <c r="M110" s="99">
        <f t="shared" si="14"/>
        <v>60.46</v>
      </c>
      <c r="N110" s="98">
        <f t="shared" si="17"/>
        <v>0</v>
      </c>
      <c r="O110" s="100">
        <f t="shared" si="16"/>
        <v>0</v>
      </c>
    </row>
    <row r="111" spans="1:15" s="1" customFormat="1" ht="15" customHeight="1" x14ac:dyDescent="0.25">
      <c r="A111" s="261">
        <v>28</v>
      </c>
      <c r="B111" s="48">
        <v>61520</v>
      </c>
      <c r="C111" s="19" t="s">
        <v>118</v>
      </c>
      <c r="D111" s="360">
        <v>67</v>
      </c>
      <c r="E111" s="212">
        <v>1.49</v>
      </c>
      <c r="F111" s="212">
        <v>41.79</v>
      </c>
      <c r="G111" s="212">
        <v>53.73</v>
      </c>
      <c r="H111" s="276">
        <v>2.99</v>
      </c>
      <c r="I111" s="65">
        <f t="shared" si="12"/>
        <v>3.5821999999999998</v>
      </c>
      <c r="J111" s="21"/>
      <c r="K111" s="97">
        <f t="shared" si="11"/>
        <v>67</v>
      </c>
      <c r="L111" s="98">
        <f t="shared" si="13"/>
        <v>38.002399999999994</v>
      </c>
      <c r="M111" s="99">
        <f t="shared" si="14"/>
        <v>56.72</v>
      </c>
      <c r="N111" s="98">
        <f t="shared" si="17"/>
        <v>0.99829999999999997</v>
      </c>
      <c r="O111" s="100">
        <f t="shared" si="16"/>
        <v>1.49</v>
      </c>
    </row>
    <row r="112" spans="1:15" s="1" customFormat="1" ht="15" customHeight="1" x14ac:dyDescent="0.25">
      <c r="A112" s="273">
        <v>29</v>
      </c>
      <c r="B112" s="50">
        <v>61540</v>
      </c>
      <c r="C112" s="22" t="s">
        <v>119</v>
      </c>
      <c r="D112" s="357"/>
      <c r="E112" s="212"/>
      <c r="F112" s="212"/>
      <c r="G112" s="212"/>
      <c r="H112" s="277"/>
      <c r="I112" s="65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260">
        <v>30</v>
      </c>
      <c r="B113" s="50">
        <v>61560</v>
      </c>
      <c r="C113" s="22" t="s">
        <v>121</v>
      </c>
      <c r="D113" s="268"/>
      <c r="E113" s="212"/>
      <c r="F113" s="212"/>
      <c r="G113" s="212"/>
      <c r="H113" s="277"/>
      <c r="I113" s="43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262">
        <v>31</v>
      </c>
      <c r="B114" s="50">
        <v>61570</v>
      </c>
      <c r="C114" s="22" t="s">
        <v>123</v>
      </c>
      <c r="D114" s="141"/>
      <c r="E114" s="142"/>
      <c r="F114" s="142"/>
      <c r="G114" s="142"/>
      <c r="H114" s="143"/>
      <c r="I114" s="46"/>
      <c r="J114" s="21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35"/>
      <c r="B115" s="51"/>
      <c r="C115" s="37" t="s">
        <v>107</v>
      </c>
      <c r="D115" s="76">
        <f>SUM(D116:D124)</f>
        <v>396</v>
      </c>
      <c r="E115" s="38">
        <v>3.4937499999999999</v>
      </c>
      <c r="F115" s="38">
        <v>35.856250000000003</v>
      </c>
      <c r="G115" s="38">
        <v>53.250000000000007</v>
      </c>
      <c r="H115" s="38">
        <v>7.3999999999999995</v>
      </c>
      <c r="I115" s="39">
        <f>AVERAGE(I116:I124)</f>
        <v>3.6455625</v>
      </c>
      <c r="J115" s="21"/>
      <c r="K115" s="111">
        <f t="shared" si="11"/>
        <v>396</v>
      </c>
      <c r="L115" s="112">
        <f>SUM(L116:L124)</f>
        <v>253.99860000000004</v>
      </c>
      <c r="M115" s="113">
        <f t="shared" si="14"/>
        <v>60.650000000000006</v>
      </c>
      <c r="N115" s="112">
        <f>SUM(N116:N124)</f>
        <v>10.0015</v>
      </c>
      <c r="O115" s="114">
        <f t="shared" si="16"/>
        <v>3.4937499999999999</v>
      </c>
    </row>
    <row r="116" spans="1:15" s="1" customFormat="1" ht="15" customHeight="1" x14ac:dyDescent="0.25">
      <c r="A116" s="273">
        <v>1</v>
      </c>
      <c r="B116" s="53">
        <v>70020</v>
      </c>
      <c r="C116" s="14" t="s">
        <v>90</v>
      </c>
      <c r="D116" s="275">
        <v>35</v>
      </c>
      <c r="E116" s="140"/>
      <c r="F116" s="140">
        <v>8.57</v>
      </c>
      <c r="G116" s="140">
        <v>71.430000000000007</v>
      </c>
      <c r="H116" s="140">
        <v>20</v>
      </c>
      <c r="I116" s="44">
        <f t="shared" si="12"/>
        <v>4.1143000000000001</v>
      </c>
      <c r="J116" s="21"/>
      <c r="K116" s="93">
        <f t="shared" si="11"/>
        <v>35</v>
      </c>
      <c r="L116" s="94">
        <f t="shared" ref="L116:L118" si="18">M116*K116/100</f>
        <v>32.000500000000002</v>
      </c>
      <c r="M116" s="95">
        <f t="shared" si="14"/>
        <v>91.43</v>
      </c>
      <c r="N116" s="94">
        <f t="shared" ref="N116:N123" si="19">O116*K116/100</f>
        <v>0</v>
      </c>
      <c r="O116" s="96">
        <f t="shared" si="16"/>
        <v>0</v>
      </c>
    </row>
    <row r="117" spans="1:15" s="1" customFormat="1" ht="15" customHeight="1" x14ac:dyDescent="0.25">
      <c r="A117" s="273">
        <v>2</v>
      </c>
      <c r="B117" s="270">
        <v>70110</v>
      </c>
      <c r="C117" s="269" t="s">
        <v>93</v>
      </c>
      <c r="D117" s="396">
        <v>50</v>
      </c>
      <c r="E117" s="140"/>
      <c r="F117" s="140">
        <v>36</v>
      </c>
      <c r="G117" s="140">
        <v>56</v>
      </c>
      <c r="H117" s="140">
        <v>8</v>
      </c>
      <c r="I117" s="44">
        <f t="shared" si="12"/>
        <v>3.72</v>
      </c>
      <c r="J117" s="21"/>
      <c r="K117" s="93">
        <f t="shared" ref="K117" si="20">D117</f>
        <v>50</v>
      </c>
      <c r="L117" s="94">
        <f t="shared" si="18"/>
        <v>32</v>
      </c>
      <c r="M117" s="95">
        <f t="shared" ref="M117" si="21">G117+H117</f>
        <v>64</v>
      </c>
      <c r="N117" s="94">
        <f t="shared" ref="N117" si="22">O117*K117/100</f>
        <v>0</v>
      </c>
      <c r="O117" s="96">
        <f t="shared" ref="O117" si="23">E117</f>
        <v>0</v>
      </c>
    </row>
    <row r="118" spans="1:15" s="1" customFormat="1" ht="15" customHeight="1" x14ac:dyDescent="0.25">
      <c r="A118" s="273">
        <v>3</v>
      </c>
      <c r="B118" s="48">
        <v>70021</v>
      </c>
      <c r="C118" s="19" t="s">
        <v>91</v>
      </c>
      <c r="D118" s="396">
        <v>63</v>
      </c>
      <c r="E118" s="148"/>
      <c r="F118" s="148">
        <v>22.22</v>
      </c>
      <c r="G118" s="148">
        <v>68.25</v>
      </c>
      <c r="H118" s="148">
        <v>9.52</v>
      </c>
      <c r="I118" s="43">
        <f t="shared" si="12"/>
        <v>3.8725999999999998</v>
      </c>
      <c r="J118" s="21"/>
      <c r="K118" s="97">
        <f t="shared" si="11"/>
        <v>63</v>
      </c>
      <c r="L118" s="98">
        <f t="shared" si="18"/>
        <v>48.995099999999994</v>
      </c>
      <c r="M118" s="99">
        <f t="shared" si="14"/>
        <v>77.77</v>
      </c>
      <c r="N118" s="98">
        <f t="shared" si="19"/>
        <v>0</v>
      </c>
      <c r="O118" s="100">
        <f t="shared" si="16"/>
        <v>0</v>
      </c>
    </row>
    <row r="119" spans="1:15" s="1" customFormat="1" ht="15" customHeight="1" x14ac:dyDescent="0.25">
      <c r="A119" s="273">
        <v>4</v>
      </c>
      <c r="B119" s="48">
        <v>70040</v>
      </c>
      <c r="C119" s="19" t="s">
        <v>92</v>
      </c>
      <c r="D119" s="396">
        <v>39</v>
      </c>
      <c r="E119" s="212">
        <v>5.13</v>
      </c>
      <c r="F119" s="212">
        <v>56.41</v>
      </c>
      <c r="G119" s="212">
        <v>38.46</v>
      </c>
      <c r="H119" s="212"/>
      <c r="I119" s="43">
        <f t="shared" si="12"/>
        <v>3.3332999999999999</v>
      </c>
      <c r="J119" s="21"/>
      <c r="K119" s="97">
        <f t="shared" si="11"/>
        <v>39</v>
      </c>
      <c r="L119" s="98">
        <f t="shared" si="13"/>
        <v>14.999400000000001</v>
      </c>
      <c r="M119" s="99">
        <f t="shared" si="14"/>
        <v>38.46</v>
      </c>
      <c r="N119" s="98">
        <f t="shared" si="19"/>
        <v>2.0007000000000001</v>
      </c>
      <c r="O119" s="100">
        <f t="shared" si="16"/>
        <v>5.13</v>
      </c>
    </row>
    <row r="120" spans="1:15" s="1" customFormat="1" ht="15" customHeight="1" x14ac:dyDescent="0.25">
      <c r="A120" s="273">
        <v>5</v>
      </c>
      <c r="B120" s="48">
        <v>70100</v>
      </c>
      <c r="C120" s="19" t="s">
        <v>108</v>
      </c>
      <c r="D120" s="396">
        <v>67</v>
      </c>
      <c r="E120" s="148"/>
      <c r="F120" s="148">
        <v>19.399999999999999</v>
      </c>
      <c r="G120" s="148">
        <v>62.69</v>
      </c>
      <c r="H120" s="148">
        <v>17.91</v>
      </c>
      <c r="I120" s="43">
        <f t="shared" si="12"/>
        <v>3.9851000000000001</v>
      </c>
      <c r="J120" s="21"/>
      <c r="K120" s="97">
        <f t="shared" si="11"/>
        <v>67</v>
      </c>
      <c r="L120" s="98">
        <f t="shared" si="13"/>
        <v>54.001999999999995</v>
      </c>
      <c r="M120" s="99">
        <f t="shared" si="14"/>
        <v>80.599999999999994</v>
      </c>
      <c r="N120" s="98">
        <f t="shared" si="19"/>
        <v>0</v>
      </c>
      <c r="O120" s="100">
        <f t="shared" si="16"/>
        <v>0</v>
      </c>
    </row>
    <row r="121" spans="1:15" s="1" customFormat="1" ht="15" customHeight="1" x14ac:dyDescent="0.25">
      <c r="A121" s="273">
        <v>6</v>
      </c>
      <c r="B121" s="48">
        <v>70270</v>
      </c>
      <c r="C121" s="19" t="s">
        <v>94</v>
      </c>
      <c r="D121" s="356">
        <v>42</v>
      </c>
      <c r="E121" s="148">
        <v>7.14</v>
      </c>
      <c r="F121" s="148">
        <v>45.24</v>
      </c>
      <c r="G121" s="148">
        <v>45.24</v>
      </c>
      <c r="H121" s="148">
        <v>2.38</v>
      </c>
      <c r="I121" s="43">
        <f t="shared" si="12"/>
        <v>3.4286000000000003</v>
      </c>
      <c r="J121" s="21"/>
      <c r="K121" s="97">
        <f t="shared" si="11"/>
        <v>42</v>
      </c>
      <c r="L121" s="98">
        <f t="shared" si="13"/>
        <v>20.000400000000003</v>
      </c>
      <c r="M121" s="99">
        <f t="shared" si="14"/>
        <v>47.620000000000005</v>
      </c>
      <c r="N121" s="98">
        <f t="shared" si="19"/>
        <v>2.9988000000000001</v>
      </c>
      <c r="O121" s="100">
        <f t="shared" si="16"/>
        <v>7.14</v>
      </c>
    </row>
    <row r="122" spans="1:15" s="1" customFormat="1" ht="15" customHeight="1" x14ac:dyDescent="0.25">
      <c r="A122" s="273">
        <v>7</v>
      </c>
      <c r="B122" s="272">
        <v>70510</v>
      </c>
      <c r="C122" s="271" t="s">
        <v>95</v>
      </c>
      <c r="D122" s="356">
        <v>28</v>
      </c>
      <c r="E122" s="212">
        <v>14.29</v>
      </c>
      <c r="F122" s="212">
        <v>64.290000000000006</v>
      </c>
      <c r="G122" s="212">
        <v>21.43</v>
      </c>
      <c r="H122" s="276"/>
      <c r="I122" s="43">
        <f t="shared" si="12"/>
        <v>3.0716999999999994</v>
      </c>
      <c r="J122" s="21"/>
      <c r="K122" s="97">
        <f t="shared" si="11"/>
        <v>28</v>
      </c>
      <c r="L122" s="98">
        <f t="shared" si="13"/>
        <v>6.0004</v>
      </c>
      <c r="M122" s="99">
        <f t="shared" si="14"/>
        <v>21.43</v>
      </c>
      <c r="N122" s="98">
        <f t="shared" si="19"/>
        <v>4.0011999999999999</v>
      </c>
      <c r="O122" s="100">
        <f t="shared" si="16"/>
        <v>14.29</v>
      </c>
    </row>
    <row r="123" spans="1:15" s="1" customFormat="1" ht="15" customHeight="1" x14ac:dyDescent="0.25">
      <c r="A123" s="273">
        <v>8</v>
      </c>
      <c r="B123" s="48">
        <v>10880</v>
      </c>
      <c r="C123" s="19" t="s">
        <v>120</v>
      </c>
      <c r="D123" s="378">
        <v>72</v>
      </c>
      <c r="E123" s="212">
        <v>1.39</v>
      </c>
      <c r="F123" s="212">
        <v>34.72</v>
      </c>
      <c r="G123" s="212">
        <v>62.5</v>
      </c>
      <c r="H123" s="276">
        <v>1.39</v>
      </c>
      <c r="I123" s="43">
        <f t="shared" si="12"/>
        <v>3.6389</v>
      </c>
      <c r="J123" s="21"/>
      <c r="K123" s="97">
        <f t="shared" si="11"/>
        <v>72</v>
      </c>
      <c r="L123" s="98">
        <f t="shared" si="13"/>
        <v>46.000799999999998</v>
      </c>
      <c r="M123" s="99">
        <f t="shared" si="14"/>
        <v>63.89</v>
      </c>
      <c r="N123" s="98">
        <f t="shared" si="19"/>
        <v>1.0007999999999999</v>
      </c>
      <c r="O123" s="105">
        <f t="shared" si="16"/>
        <v>1.39</v>
      </c>
    </row>
    <row r="124" spans="1:15" s="1" customFormat="1" ht="15" customHeight="1" thickBot="1" x14ac:dyDescent="0.3">
      <c r="A124" s="274">
        <v>9</v>
      </c>
      <c r="B124" s="52">
        <v>10890</v>
      </c>
      <c r="C124" s="20" t="s">
        <v>122</v>
      </c>
      <c r="D124" s="355"/>
      <c r="E124" s="208"/>
      <c r="F124" s="208"/>
      <c r="G124" s="208"/>
      <c r="H124" s="208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09" t="s">
        <v>98</v>
      </c>
      <c r="E125" s="409"/>
      <c r="F125" s="409"/>
      <c r="G125" s="409"/>
      <c r="H125" s="409"/>
      <c r="I125" s="57">
        <f>AVERAGE(I7,I9:I16,I18:I29,I31:I47,I49:I67,I69:I82,I84:I114,I116:I124)</f>
        <v>3.5867509433962255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89" priority="708" stopIfTrue="1">
      <formula>LEN(TRIM(I6))=0</formula>
    </cfRule>
    <cfRule type="cellIs" dxfId="188" priority="709" stopIfTrue="1" operator="equal">
      <formula>$I$125</formula>
    </cfRule>
    <cfRule type="cellIs" dxfId="187" priority="710" stopIfTrue="1" operator="lessThan">
      <formula>3.4999</formula>
    </cfRule>
    <cfRule type="cellIs" dxfId="186" priority="711" stopIfTrue="1" operator="between">
      <formula>3.499</formula>
      <formula>3.504</formula>
    </cfRule>
    <cfRule type="cellIs" dxfId="185" priority="712" stopIfTrue="1" operator="between">
      <formula>$I$125</formula>
      <formula>3.5</formula>
    </cfRule>
    <cfRule type="cellIs" dxfId="184" priority="713" stopIfTrue="1" operator="between">
      <formula>4.5</formula>
      <formula>$I$125</formula>
    </cfRule>
    <cfRule type="cellIs" dxfId="183" priority="714" stopIfTrue="1" operator="greaterThanOrEqual">
      <formula>4.5</formula>
    </cfRule>
  </conditionalFormatting>
  <conditionalFormatting sqref="N7:O124">
    <cfRule type="cellIs" dxfId="182" priority="12" operator="greaterThanOrEqual">
      <formula>10</formula>
    </cfRule>
    <cfRule type="cellIs" dxfId="181" priority="11" operator="between">
      <formula>0.1</formula>
      <formula>10</formula>
    </cfRule>
    <cfRule type="cellIs" dxfId="180" priority="9" operator="equal">
      <formula>0</formula>
    </cfRule>
    <cfRule type="containsBlanks" dxfId="179" priority="6">
      <formula>LEN(TRIM(N7))=0</formula>
    </cfRule>
  </conditionalFormatting>
  <conditionalFormatting sqref="M7:M124">
    <cfRule type="cellIs" dxfId="178" priority="701" operator="greaterThanOrEqual">
      <formula>90</formula>
    </cfRule>
    <cfRule type="cellIs" dxfId="177" priority="700" operator="between">
      <formula>90</formula>
      <formula>$M$6</formula>
    </cfRule>
    <cfRule type="cellIs" dxfId="176" priority="699" operator="between">
      <formula>$M$6</formula>
      <formula>50</formula>
    </cfRule>
    <cfRule type="cellIs" dxfId="175" priority="698" operator="lessThan">
      <formula>50</formula>
    </cfRule>
    <cfRule type="containsBlanks" dxfId="174" priority="696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397" t="s">
        <v>139</v>
      </c>
      <c r="D2" s="397"/>
      <c r="E2" s="66"/>
      <c r="F2" s="66"/>
      <c r="G2" s="66"/>
      <c r="H2" s="66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4"/>
      <c r="L3" s="17" t="s">
        <v>133</v>
      </c>
    </row>
    <row r="4" spans="1:16" ht="18" customHeight="1" thickBot="1" x14ac:dyDescent="0.3">
      <c r="A4" s="403" t="s">
        <v>0</v>
      </c>
      <c r="B4" s="405" t="s">
        <v>1</v>
      </c>
      <c r="C4" s="405" t="s">
        <v>2</v>
      </c>
      <c r="D4" s="410" t="s">
        <v>3</v>
      </c>
      <c r="E4" s="412" t="s">
        <v>131</v>
      </c>
      <c r="F4" s="413"/>
      <c r="G4" s="413"/>
      <c r="H4" s="414"/>
      <c r="I4" s="407" t="s">
        <v>99</v>
      </c>
      <c r="J4" s="4"/>
      <c r="K4" s="18"/>
      <c r="L4" s="17" t="s">
        <v>135</v>
      </c>
    </row>
    <row r="5" spans="1:16" ht="30" customHeight="1" thickBot="1" x14ac:dyDescent="0.3">
      <c r="A5" s="404"/>
      <c r="B5" s="406"/>
      <c r="C5" s="406"/>
      <c r="D5" s="411"/>
      <c r="E5" s="3">
        <v>2</v>
      </c>
      <c r="F5" s="3">
        <v>3</v>
      </c>
      <c r="G5" s="3">
        <v>4</v>
      </c>
      <c r="H5" s="3">
        <v>5</v>
      </c>
      <c r="I5" s="408"/>
      <c r="J5" s="4"/>
      <c r="K5" s="86" t="s">
        <v>125</v>
      </c>
      <c r="L5" s="87" t="s">
        <v>126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5943</v>
      </c>
      <c r="E6" s="157">
        <v>2.333831775700935</v>
      </c>
      <c r="F6" s="157">
        <v>36.09439252336449</v>
      </c>
      <c r="G6" s="157">
        <v>55.400467289719622</v>
      </c>
      <c r="H6" s="157">
        <v>6.1714018691588786</v>
      </c>
      <c r="I6" s="117">
        <v>3.67</v>
      </c>
      <c r="J6" s="21"/>
      <c r="K6" s="111">
        <f>D6</f>
        <v>5943</v>
      </c>
      <c r="L6" s="112">
        <f>L7+L8+L17+L30+L48+L68+L83+L115</f>
        <v>3752.0041999999999</v>
      </c>
      <c r="M6" s="113">
        <f t="shared" ref="M6:M69" si="0">G6+H6</f>
        <v>61.571869158878499</v>
      </c>
      <c r="N6" s="112">
        <f>N7+N8+N17+N30+N48+N68+N83+N115</f>
        <v>124.98410000000001</v>
      </c>
      <c r="O6" s="114">
        <f t="shared" ref="O6:O69" si="1">E6</f>
        <v>2.333831775700935</v>
      </c>
      <c r="P6" s="58"/>
    </row>
    <row r="7" spans="1:16" ht="15" customHeight="1" thickBot="1" x14ac:dyDescent="0.3">
      <c r="A7" s="158">
        <v>1</v>
      </c>
      <c r="B7" s="156">
        <v>50050</v>
      </c>
      <c r="C7" s="161" t="s">
        <v>55</v>
      </c>
      <c r="D7" s="240">
        <v>41</v>
      </c>
      <c r="E7" s="279"/>
      <c r="F7" s="239">
        <v>43.9</v>
      </c>
      <c r="G7" s="239">
        <v>53.66</v>
      </c>
      <c r="H7" s="279">
        <v>2.44</v>
      </c>
      <c r="I7" s="155">
        <f>(E7*2+F7*3+G7*4+H7*5)/100</f>
        <v>3.5853999999999995</v>
      </c>
      <c r="J7" s="64"/>
      <c r="K7" s="89">
        <f t="shared" ref="K7" si="2">D7</f>
        <v>41</v>
      </c>
      <c r="L7" s="90">
        <f t="shared" ref="L7" si="3">M7*K7/100</f>
        <v>23.000999999999998</v>
      </c>
      <c r="M7" s="91">
        <f t="shared" ref="M7" si="4">G7+H7</f>
        <v>56.099999999999994</v>
      </c>
      <c r="N7" s="90">
        <f t="shared" ref="N7" si="5">O7*K7/100</f>
        <v>0</v>
      </c>
      <c r="O7" s="92">
        <f t="shared" ref="O7" si="6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410</v>
      </c>
      <c r="E8" s="81">
        <v>1.3750000000000002</v>
      </c>
      <c r="F8" s="81">
        <v>29.875</v>
      </c>
      <c r="G8" s="81">
        <v>61.66375</v>
      </c>
      <c r="H8" s="81">
        <v>7.0862499999999997</v>
      </c>
      <c r="I8" s="41">
        <f>AVERAGE(I9:I16)</f>
        <v>3.7446124999999997</v>
      </c>
      <c r="J8" s="21"/>
      <c r="K8" s="111">
        <f t="shared" ref="K8:K70" si="7">D8</f>
        <v>410</v>
      </c>
      <c r="L8" s="112">
        <f>SUM(L9:L16)</f>
        <v>282.00570000000005</v>
      </c>
      <c r="M8" s="113">
        <f t="shared" si="0"/>
        <v>68.75</v>
      </c>
      <c r="N8" s="112">
        <f>SUM(N9:N16)</f>
        <v>5.9980000000000002</v>
      </c>
      <c r="O8" s="114">
        <f t="shared" si="1"/>
        <v>1.3750000000000002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62">
        <v>67</v>
      </c>
      <c r="E9" s="148">
        <v>4.4800000000000004</v>
      </c>
      <c r="F9" s="148">
        <v>20.9</v>
      </c>
      <c r="G9" s="148">
        <v>64.180000000000007</v>
      </c>
      <c r="H9" s="148">
        <v>10.45</v>
      </c>
      <c r="I9" s="43">
        <f t="shared" ref="I9:I10" si="8">(E9*2+F9*3+G9*4+H9*5)/100</f>
        <v>3.8062999999999998</v>
      </c>
      <c r="J9" s="21"/>
      <c r="K9" s="97">
        <f t="shared" ref="K9:K10" si="9">D9</f>
        <v>67</v>
      </c>
      <c r="L9" s="98">
        <f t="shared" ref="L9:L10" si="10">M9*K9/100</f>
        <v>50.002100000000013</v>
      </c>
      <c r="M9" s="99">
        <f t="shared" ref="M9:M10" si="11">G9+H9</f>
        <v>74.63000000000001</v>
      </c>
      <c r="N9" s="98">
        <f t="shared" ref="N9:N10" si="12">O9*K9/100</f>
        <v>3.0016000000000003</v>
      </c>
      <c r="O9" s="100">
        <f t="shared" ref="O9:O10" si="13">E9</f>
        <v>4.4800000000000004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62">
        <v>52</v>
      </c>
      <c r="E10" s="148">
        <v>1.92</v>
      </c>
      <c r="F10" s="148">
        <v>21.15</v>
      </c>
      <c r="G10" s="148">
        <v>59.62</v>
      </c>
      <c r="H10" s="148">
        <v>17.309999999999999</v>
      </c>
      <c r="I10" s="43">
        <f t="shared" si="8"/>
        <v>3.9232</v>
      </c>
      <c r="J10" s="21"/>
      <c r="K10" s="97">
        <f t="shared" si="9"/>
        <v>52</v>
      </c>
      <c r="L10" s="98">
        <f t="shared" si="10"/>
        <v>40.003599999999999</v>
      </c>
      <c r="M10" s="99">
        <f t="shared" si="11"/>
        <v>76.929999999999993</v>
      </c>
      <c r="N10" s="98">
        <f t="shared" si="12"/>
        <v>0.99840000000000007</v>
      </c>
      <c r="O10" s="100">
        <f t="shared" si="13"/>
        <v>1.92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62">
        <v>48</v>
      </c>
      <c r="E11" s="212"/>
      <c r="F11" s="212">
        <v>18.75</v>
      </c>
      <c r="G11" s="212">
        <v>68.75</v>
      </c>
      <c r="H11" s="277">
        <v>12.5</v>
      </c>
      <c r="I11" s="46">
        <f t="shared" ref="I11:I73" si="14">(E11*2+F11*3+G11*4+H11*5)/100</f>
        <v>3.9375</v>
      </c>
      <c r="J11" s="21"/>
      <c r="K11" s="97">
        <f t="shared" si="7"/>
        <v>48</v>
      </c>
      <c r="L11" s="98">
        <f t="shared" ref="L11:L73" si="15">M11*K11/100</f>
        <v>39</v>
      </c>
      <c r="M11" s="99">
        <f t="shared" si="0"/>
        <v>81.25</v>
      </c>
      <c r="N11" s="98">
        <f t="shared" ref="N11:N73" si="16">O11*K11/100</f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62">
        <v>22</v>
      </c>
      <c r="E12" s="212"/>
      <c r="F12" s="212">
        <v>27.27</v>
      </c>
      <c r="G12" s="212">
        <v>72.73</v>
      </c>
      <c r="H12" s="276"/>
      <c r="I12" s="43">
        <f t="shared" si="14"/>
        <v>3.7273000000000001</v>
      </c>
      <c r="J12" s="21"/>
      <c r="K12" s="97">
        <f t="shared" si="7"/>
        <v>22</v>
      </c>
      <c r="L12" s="98">
        <f t="shared" si="15"/>
        <v>16.000600000000002</v>
      </c>
      <c r="M12" s="99">
        <f t="shared" si="0"/>
        <v>72.73</v>
      </c>
      <c r="N12" s="98">
        <f t="shared" si="16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62">
        <v>56</v>
      </c>
      <c r="E13" s="212"/>
      <c r="F13" s="212">
        <v>48.21</v>
      </c>
      <c r="G13" s="212">
        <v>48.21</v>
      </c>
      <c r="H13" s="212">
        <v>3.57</v>
      </c>
      <c r="I13" s="43">
        <f t="shared" si="14"/>
        <v>3.5532000000000004</v>
      </c>
      <c r="J13" s="21"/>
      <c r="K13" s="97">
        <f t="shared" si="7"/>
        <v>56</v>
      </c>
      <c r="L13" s="98">
        <f t="shared" si="15"/>
        <v>28.996800000000004</v>
      </c>
      <c r="M13" s="99">
        <f t="shared" si="0"/>
        <v>51.78</v>
      </c>
      <c r="N13" s="98">
        <f t="shared" si="16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62">
        <v>77</v>
      </c>
      <c r="E14" s="148"/>
      <c r="F14" s="148">
        <v>28.57</v>
      </c>
      <c r="G14" s="148">
        <v>68.83</v>
      </c>
      <c r="H14" s="148">
        <v>2.6</v>
      </c>
      <c r="I14" s="43">
        <f t="shared" si="14"/>
        <v>3.7402999999999995</v>
      </c>
      <c r="J14" s="21"/>
      <c r="K14" s="97">
        <f t="shared" ref="K14" si="17">D14</f>
        <v>77</v>
      </c>
      <c r="L14" s="98">
        <f t="shared" ref="L14" si="18">M14*K14/100</f>
        <v>55.001099999999994</v>
      </c>
      <c r="M14" s="99">
        <f t="shared" ref="M14" si="19">G14+H14</f>
        <v>71.429999999999993</v>
      </c>
      <c r="N14" s="98">
        <f t="shared" ref="N14" si="20">O14*K14/100</f>
        <v>0</v>
      </c>
      <c r="O14" s="100">
        <f t="shared" ref="O14" si="21">E14</f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62">
        <v>49</v>
      </c>
      <c r="E15" s="212">
        <v>2.04</v>
      </c>
      <c r="F15" s="212">
        <v>40.82</v>
      </c>
      <c r="G15" s="212">
        <v>57.14</v>
      </c>
      <c r="H15" s="276"/>
      <c r="I15" s="43">
        <f t="shared" si="14"/>
        <v>3.5510000000000002</v>
      </c>
      <c r="J15" s="21"/>
      <c r="K15" s="97">
        <f t="shared" si="7"/>
        <v>49</v>
      </c>
      <c r="L15" s="98">
        <f t="shared" si="15"/>
        <v>27.9986</v>
      </c>
      <c r="M15" s="99">
        <f t="shared" si="0"/>
        <v>57.14</v>
      </c>
      <c r="N15" s="98">
        <f t="shared" si="16"/>
        <v>0.99960000000000004</v>
      </c>
      <c r="O15" s="100">
        <f t="shared" si="1"/>
        <v>2.04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62">
        <v>39</v>
      </c>
      <c r="E16" s="212">
        <v>2.56</v>
      </c>
      <c r="F16" s="212">
        <v>33.33</v>
      </c>
      <c r="G16" s="212">
        <v>53.85</v>
      </c>
      <c r="H16" s="212">
        <v>10.26</v>
      </c>
      <c r="I16" s="45">
        <f t="shared" si="14"/>
        <v>3.7181000000000002</v>
      </c>
      <c r="J16" s="21"/>
      <c r="K16" s="101">
        <f t="shared" si="7"/>
        <v>39</v>
      </c>
      <c r="L16" s="102">
        <f t="shared" si="15"/>
        <v>25.0029</v>
      </c>
      <c r="M16" s="103">
        <f t="shared" si="0"/>
        <v>64.11</v>
      </c>
      <c r="N16" s="102">
        <f t="shared" si="16"/>
        <v>0.99840000000000007</v>
      </c>
      <c r="O16" s="104">
        <f t="shared" si="1"/>
        <v>2.56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685</v>
      </c>
      <c r="E17" s="38">
        <v>2.3574999999999999</v>
      </c>
      <c r="F17" s="38">
        <v>38.637499999999996</v>
      </c>
      <c r="G17" s="38">
        <v>54.587499999999984</v>
      </c>
      <c r="H17" s="38">
        <v>4.4175000000000004</v>
      </c>
      <c r="I17" s="39">
        <f>AVERAGE(I18:I29)</f>
        <v>3.6106500000000001</v>
      </c>
      <c r="J17" s="21"/>
      <c r="K17" s="111">
        <f t="shared" si="7"/>
        <v>685</v>
      </c>
      <c r="L17" s="112">
        <f>SUM(L18:L29)</f>
        <v>421.99619999999993</v>
      </c>
      <c r="M17" s="113">
        <f t="shared" si="0"/>
        <v>59.004999999999981</v>
      </c>
      <c r="N17" s="112">
        <f>SUM(N18:N29)</f>
        <v>13.9964</v>
      </c>
      <c r="O17" s="114">
        <f t="shared" si="1"/>
        <v>2.3574999999999999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64">
        <v>63</v>
      </c>
      <c r="E18" s="148"/>
      <c r="F18" s="148">
        <v>38.1</v>
      </c>
      <c r="G18" s="148">
        <v>55.56</v>
      </c>
      <c r="H18" s="148">
        <v>6.35</v>
      </c>
      <c r="I18" s="42">
        <f t="shared" ref="I18:I20" si="22">(E18*2+F18*3+G18*4+H18*5)/100</f>
        <v>3.6829000000000001</v>
      </c>
      <c r="J18" s="21"/>
      <c r="K18" s="93">
        <f t="shared" ref="K18:K20" si="23">D18</f>
        <v>63</v>
      </c>
      <c r="L18" s="94">
        <f t="shared" ref="L18:L20" si="24">M18*K18/100</f>
        <v>39.003300000000003</v>
      </c>
      <c r="M18" s="95">
        <f t="shared" ref="M18:M20" si="25">G18+H18</f>
        <v>61.910000000000004</v>
      </c>
      <c r="N18" s="94">
        <f t="shared" ref="N18:N20" si="26">O18*K18/100</f>
        <v>0</v>
      </c>
      <c r="O18" s="96">
        <f t="shared" ref="O18:O20" si="27">E18</f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63">
        <v>54</v>
      </c>
      <c r="E19" s="148"/>
      <c r="F19" s="148">
        <v>16.670000000000002</v>
      </c>
      <c r="G19" s="148">
        <v>61.11</v>
      </c>
      <c r="H19" s="148">
        <v>22.22</v>
      </c>
      <c r="I19" s="43">
        <f t="shared" si="22"/>
        <v>4.0554999999999994</v>
      </c>
      <c r="J19" s="21"/>
      <c r="K19" s="97">
        <f t="shared" si="23"/>
        <v>54</v>
      </c>
      <c r="L19" s="98">
        <f t="shared" si="24"/>
        <v>44.998199999999997</v>
      </c>
      <c r="M19" s="99">
        <f t="shared" si="25"/>
        <v>83.33</v>
      </c>
      <c r="N19" s="98">
        <f t="shared" si="26"/>
        <v>0</v>
      </c>
      <c r="O19" s="100">
        <f t="shared" si="27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63">
        <v>49</v>
      </c>
      <c r="E20" s="148"/>
      <c r="F20" s="148">
        <v>28.57</v>
      </c>
      <c r="G20" s="148">
        <v>63.27</v>
      </c>
      <c r="H20" s="148">
        <v>8.16</v>
      </c>
      <c r="I20" s="43">
        <f t="shared" si="22"/>
        <v>3.7959000000000005</v>
      </c>
      <c r="J20" s="21"/>
      <c r="K20" s="97">
        <f t="shared" si="23"/>
        <v>49</v>
      </c>
      <c r="L20" s="98">
        <f t="shared" si="24"/>
        <v>35.000700000000002</v>
      </c>
      <c r="M20" s="99">
        <f t="shared" si="25"/>
        <v>71.430000000000007</v>
      </c>
      <c r="N20" s="98">
        <f t="shared" si="26"/>
        <v>0</v>
      </c>
      <c r="O20" s="100">
        <f t="shared" si="27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63">
        <v>113</v>
      </c>
      <c r="E21" s="212">
        <v>0.88</v>
      </c>
      <c r="F21" s="212">
        <v>21.24</v>
      </c>
      <c r="G21" s="212">
        <v>71.680000000000007</v>
      </c>
      <c r="H21" s="212">
        <v>6.19</v>
      </c>
      <c r="I21" s="43">
        <f t="shared" si="14"/>
        <v>3.8315000000000001</v>
      </c>
      <c r="J21" s="21"/>
      <c r="K21" s="97">
        <f t="shared" si="7"/>
        <v>113</v>
      </c>
      <c r="L21" s="98">
        <f t="shared" si="15"/>
        <v>87.993100000000013</v>
      </c>
      <c r="M21" s="99">
        <f t="shared" si="0"/>
        <v>77.87</v>
      </c>
      <c r="N21" s="98">
        <f t="shared" si="16"/>
        <v>0.99439999999999995</v>
      </c>
      <c r="O21" s="100">
        <f t="shared" si="1"/>
        <v>0.88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63">
        <v>80</v>
      </c>
      <c r="E22" s="212">
        <v>2.5</v>
      </c>
      <c r="F22" s="212">
        <v>33.75</v>
      </c>
      <c r="G22" s="212">
        <v>63.75</v>
      </c>
      <c r="H22" s="212"/>
      <c r="I22" s="43">
        <f t="shared" si="14"/>
        <v>3.6124999999999998</v>
      </c>
      <c r="J22" s="21"/>
      <c r="K22" s="97">
        <f t="shared" si="7"/>
        <v>80</v>
      </c>
      <c r="L22" s="98">
        <f t="shared" si="15"/>
        <v>51</v>
      </c>
      <c r="M22" s="99">
        <f t="shared" si="0"/>
        <v>63.75</v>
      </c>
      <c r="N22" s="98">
        <f t="shared" si="16"/>
        <v>2</v>
      </c>
      <c r="O22" s="100">
        <f t="shared" si="1"/>
        <v>2.5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63">
        <v>47</v>
      </c>
      <c r="E23" s="209">
        <v>8.51</v>
      </c>
      <c r="F23" s="209">
        <v>31.91</v>
      </c>
      <c r="G23" s="209">
        <v>55.32</v>
      </c>
      <c r="H23" s="168">
        <v>4.26</v>
      </c>
      <c r="I23" s="43">
        <f t="shared" si="14"/>
        <v>3.5532999999999997</v>
      </c>
      <c r="J23" s="21"/>
      <c r="K23" s="97">
        <f t="shared" si="7"/>
        <v>47</v>
      </c>
      <c r="L23" s="98">
        <f t="shared" si="15"/>
        <v>28.002599999999997</v>
      </c>
      <c r="M23" s="99">
        <f t="shared" si="0"/>
        <v>59.58</v>
      </c>
      <c r="N23" s="98">
        <f t="shared" si="16"/>
        <v>3.9996999999999998</v>
      </c>
      <c r="O23" s="100">
        <f t="shared" si="1"/>
        <v>8.51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63">
        <v>61</v>
      </c>
      <c r="E24" s="148">
        <v>3.28</v>
      </c>
      <c r="F24" s="148">
        <v>49.18</v>
      </c>
      <c r="G24" s="148">
        <v>45.9</v>
      </c>
      <c r="H24" s="148">
        <v>1.64</v>
      </c>
      <c r="I24" s="43">
        <f t="shared" si="14"/>
        <v>3.4589999999999996</v>
      </c>
      <c r="J24" s="21"/>
      <c r="K24" s="97">
        <f t="shared" ref="K24" si="28">D24</f>
        <v>61</v>
      </c>
      <c r="L24" s="98">
        <f t="shared" ref="L24" si="29">M24*K24/100</f>
        <v>28.999400000000001</v>
      </c>
      <c r="M24" s="99">
        <f t="shared" ref="M24" si="30">G24+H24</f>
        <v>47.54</v>
      </c>
      <c r="N24" s="98">
        <f t="shared" ref="N24" si="31">O24*K24/100</f>
        <v>2.0007999999999999</v>
      </c>
      <c r="O24" s="100">
        <f t="shared" ref="O24" si="32">E24</f>
        <v>3.28</v>
      </c>
    </row>
    <row r="25" spans="1:16" s="1" customFormat="1" ht="15" customHeight="1" x14ac:dyDescent="0.25">
      <c r="A25" s="241">
        <v>8</v>
      </c>
      <c r="B25" s="48">
        <v>20550</v>
      </c>
      <c r="C25" s="19" t="s">
        <v>17</v>
      </c>
      <c r="D25" s="365">
        <v>52</v>
      </c>
      <c r="E25" s="212"/>
      <c r="F25" s="212">
        <v>38.46</v>
      </c>
      <c r="G25" s="212">
        <v>61.54</v>
      </c>
      <c r="H25" s="148"/>
      <c r="I25" s="43">
        <f t="shared" si="14"/>
        <v>3.6153999999999997</v>
      </c>
      <c r="J25" s="21"/>
      <c r="K25" s="97">
        <f t="shared" si="7"/>
        <v>52</v>
      </c>
      <c r="L25" s="98">
        <f t="shared" si="15"/>
        <v>32.000799999999998</v>
      </c>
      <c r="M25" s="99">
        <f t="shared" si="0"/>
        <v>61.54</v>
      </c>
      <c r="N25" s="115">
        <f t="shared" si="16"/>
        <v>0</v>
      </c>
      <c r="O25" s="100">
        <f t="shared" si="1"/>
        <v>0</v>
      </c>
    </row>
    <row r="26" spans="1:16" s="1" customFormat="1" ht="15" customHeight="1" x14ac:dyDescent="0.25">
      <c r="A26" s="241">
        <v>9</v>
      </c>
      <c r="B26" s="48">
        <v>20630</v>
      </c>
      <c r="C26" s="19" t="s">
        <v>18</v>
      </c>
      <c r="D26" s="365">
        <v>44</v>
      </c>
      <c r="E26" s="212">
        <v>4.55</v>
      </c>
      <c r="F26" s="212">
        <v>50</v>
      </c>
      <c r="G26" s="212">
        <v>43.18</v>
      </c>
      <c r="H26" s="148">
        <v>2.27</v>
      </c>
      <c r="I26" s="43">
        <f t="shared" si="14"/>
        <v>3.4317000000000002</v>
      </c>
      <c r="J26" s="21"/>
      <c r="K26" s="97">
        <f t="shared" si="7"/>
        <v>44</v>
      </c>
      <c r="L26" s="98">
        <f t="shared" si="15"/>
        <v>19.998000000000001</v>
      </c>
      <c r="M26" s="99">
        <f t="shared" si="0"/>
        <v>45.45</v>
      </c>
      <c r="N26" s="115">
        <f t="shared" si="16"/>
        <v>2.0019999999999998</v>
      </c>
      <c r="O26" s="100">
        <f t="shared" si="1"/>
        <v>4.55</v>
      </c>
    </row>
    <row r="27" spans="1:16" s="1" customFormat="1" ht="15" customHeight="1" x14ac:dyDescent="0.25">
      <c r="A27" s="241">
        <v>10</v>
      </c>
      <c r="B27" s="48">
        <v>20810</v>
      </c>
      <c r="C27" s="19" t="s">
        <v>19</v>
      </c>
      <c r="D27" s="365">
        <v>35</v>
      </c>
      <c r="E27" s="148">
        <v>8.57</v>
      </c>
      <c r="F27" s="148">
        <v>37.14</v>
      </c>
      <c r="G27" s="148">
        <v>54.29</v>
      </c>
      <c r="H27" s="148"/>
      <c r="I27" s="43">
        <f t="shared" si="14"/>
        <v>3.4572000000000003</v>
      </c>
      <c r="J27" s="21"/>
      <c r="K27" s="97">
        <f t="shared" ref="K27:K29" si="33">D27</f>
        <v>35</v>
      </c>
      <c r="L27" s="98">
        <f t="shared" ref="L27:L29" si="34">M27*K27/100</f>
        <v>19.0015</v>
      </c>
      <c r="M27" s="99">
        <f t="shared" ref="M27:M29" si="35">G27+H27</f>
        <v>54.29</v>
      </c>
      <c r="N27" s="115">
        <f t="shared" ref="N27:N29" si="36">O27*K27/100</f>
        <v>2.9994999999999998</v>
      </c>
      <c r="O27" s="100">
        <f t="shared" ref="O27:O29" si="37">E27</f>
        <v>8.57</v>
      </c>
    </row>
    <row r="28" spans="1:16" s="1" customFormat="1" ht="15" customHeight="1" x14ac:dyDescent="0.25">
      <c r="A28" s="241">
        <v>11</v>
      </c>
      <c r="B28" s="48">
        <v>20900</v>
      </c>
      <c r="C28" s="19" t="s">
        <v>20</v>
      </c>
      <c r="D28" s="365">
        <v>52</v>
      </c>
      <c r="E28" s="148"/>
      <c r="F28" s="148">
        <v>55.77</v>
      </c>
      <c r="G28" s="148">
        <v>42.31</v>
      </c>
      <c r="H28" s="148">
        <v>1.92</v>
      </c>
      <c r="I28" s="43">
        <f t="shared" si="14"/>
        <v>3.4615000000000005</v>
      </c>
      <c r="J28" s="21"/>
      <c r="K28" s="97">
        <f t="shared" si="33"/>
        <v>52</v>
      </c>
      <c r="L28" s="98">
        <f t="shared" si="34"/>
        <v>22.999600000000001</v>
      </c>
      <c r="M28" s="99">
        <f t="shared" si="35"/>
        <v>44.230000000000004</v>
      </c>
      <c r="N28" s="115">
        <f t="shared" si="36"/>
        <v>0</v>
      </c>
      <c r="O28" s="100">
        <f t="shared" si="37"/>
        <v>0</v>
      </c>
    </row>
    <row r="29" spans="1:16" s="1" customFormat="1" ht="15" customHeight="1" thickBot="1" x14ac:dyDescent="0.3">
      <c r="A29" s="242">
        <v>12</v>
      </c>
      <c r="B29" s="52">
        <v>21350</v>
      </c>
      <c r="C29" s="20" t="s">
        <v>22</v>
      </c>
      <c r="D29" s="366">
        <v>35</v>
      </c>
      <c r="E29" s="128"/>
      <c r="F29" s="128">
        <v>62.86</v>
      </c>
      <c r="G29" s="128">
        <v>37.14</v>
      </c>
      <c r="H29" s="129"/>
      <c r="I29" s="45">
        <f t="shared" si="14"/>
        <v>3.3714</v>
      </c>
      <c r="J29" s="21"/>
      <c r="K29" s="101">
        <f t="shared" si="33"/>
        <v>35</v>
      </c>
      <c r="L29" s="102">
        <f t="shared" si="34"/>
        <v>12.999000000000001</v>
      </c>
      <c r="M29" s="103">
        <f t="shared" si="35"/>
        <v>37.14</v>
      </c>
      <c r="N29" s="154">
        <f t="shared" si="36"/>
        <v>0</v>
      </c>
      <c r="O29" s="104">
        <f t="shared" si="37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840</v>
      </c>
      <c r="E30" s="38">
        <v>2.7323529411764698</v>
      </c>
      <c r="F30" s="38">
        <v>41.875882352941183</v>
      </c>
      <c r="G30" s="38">
        <v>51.417058823529409</v>
      </c>
      <c r="H30" s="38">
        <v>3.9747058823529406</v>
      </c>
      <c r="I30" s="39">
        <f>AVERAGE(I31:I47)</f>
        <v>3.5663411764705883</v>
      </c>
      <c r="J30" s="21"/>
      <c r="K30" s="111">
        <f t="shared" si="7"/>
        <v>840</v>
      </c>
      <c r="L30" s="112">
        <f>SUM(L31:L47)</f>
        <v>473.00189999999992</v>
      </c>
      <c r="M30" s="113">
        <f t="shared" si="0"/>
        <v>55.391764705882352</v>
      </c>
      <c r="N30" s="112">
        <f>SUM(N31:N47)</f>
        <v>16.003100000000003</v>
      </c>
      <c r="O30" s="114">
        <f t="shared" si="1"/>
        <v>2.7323529411764698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67">
        <v>62</v>
      </c>
      <c r="E31" s="212"/>
      <c r="F31" s="212">
        <v>35.479999999999997</v>
      </c>
      <c r="G31" s="212">
        <v>53.23</v>
      </c>
      <c r="H31" s="212">
        <v>11.29</v>
      </c>
      <c r="I31" s="42">
        <f t="shared" si="14"/>
        <v>3.7581000000000002</v>
      </c>
      <c r="J31" s="7"/>
      <c r="K31" s="93">
        <f t="shared" si="7"/>
        <v>62</v>
      </c>
      <c r="L31" s="94">
        <f t="shared" si="15"/>
        <v>40.002399999999994</v>
      </c>
      <c r="M31" s="95">
        <f t="shared" si="0"/>
        <v>64.52</v>
      </c>
      <c r="N31" s="94">
        <f t="shared" si="16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67">
        <v>59</v>
      </c>
      <c r="E32" s="148"/>
      <c r="F32" s="148">
        <v>16.95</v>
      </c>
      <c r="G32" s="148">
        <v>76.27</v>
      </c>
      <c r="H32" s="148">
        <v>6.78</v>
      </c>
      <c r="I32" s="43">
        <f t="shared" si="14"/>
        <v>3.8982999999999994</v>
      </c>
      <c r="J32" s="7"/>
      <c r="K32" s="97">
        <f t="shared" ref="K32" si="38">D32</f>
        <v>59</v>
      </c>
      <c r="L32" s="98">
        <f t="shared" ref="L32" si="39">M32*K32/100</f>
        <v>48.999499999999998</v>
      </c>
      <c r="M32" s="99">
        <f t="shared" ref="M32" si="40">G32+H32</f>
        <v>83.05</v>
      </c>
      <c r="N32" s="98">
        <f t="shared" ref="N32" si="41">O32*K32/100</f>
        <v>0</v>
      </c>
      <c r="O32" s="100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67">
        <v>80</v>
      </c>
      <c r="E33" s="212"/>
      <c r="F33" s="212">
        <v>36.25</v>
      </c>
      <c r="G33" s="212">
        <v>60</v>
      </c>
      <c r="H33" s="212">
        <v>3.75</v>
      </c>
      <c r="I33" s="46">
        <f t="shared" si="14"/>
        <v>3.6749999999999998</v>
      </c>
      <c r="J33" s="7"/>
      <c r="K33" s="97">
        <f t="shared" si="7"/>
        <v>80</v>
      </c>
      <c r="L33" s="98">
        <f t="shared" si="15"/>
        <v>51</v>
      </c>
      <c r="M33" s="99">
        <f t="shared" si="0"/>
        <v>63.75</v>
      </c>
      <c r="N33" s="98">
        <f t="shared" si="16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67">
        <v>43</v>
      </c>
      <c r="E34" s="212">
        <v>2.33</v>
      </c>
      <c r="F34" s="212">
        <v>39.53</v>
      </c>
      <c r="G34" s="212">
        <v>55.81</v>
      </c>
      <c r="H34" s="278">
        <v>2.33</v>
      </c>
      <c r="I34" s="43">
        <f t="shared" si="14"/>
        <v>3.5813999999999999</v>
      </c>
      <c r="J34" s="7"/>
      <c r="K34" s="97">
        <f t="shared" si="7"/>
        <v>43</v>
      </c>
      <c r="L34" s="98">
        <f t="shared" si="15"/>
        <v>25.0002</v>
      </c>
      <c r="M34" s="99">
        <f t="shared" si="0"/>
        <v>58.14</v>
      </c>
      <c r="N34" s="98">
        <f t="shared" si="16"/>
        <v>1.0019</v>
      </c>
      <c r="O34" s="100">
        <f t="shared" si="1"/>
        <v>2.33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67">
        <v>66</v>
      </c>
      <c r="E35" s="212"/>
      <c r="F35" s="212">
        <v>30.3</v>
      </c>
      <c r="G35" s="212">
        <v>65.150000000000006</v>
      </c>
      <c r="H35" s="276">
        <v>4.55</v>
      </c>
      <c r="I35" s="43">
        <f t="shared" si="14"/>
        <v>3.7425000000000002</v>
      </c>
      <c r="J35" s="7"/>
      <c r="K35" s="97">
        <f t="shared" si="7"/>
        <v>66</v>
      </c>
      <c r="L35" s="98">
        <f t="shared" si="15"/>
        <v>46.001999999999995</v>
      </c>
      <c r="M35" s="99">
        <f t="shared" si="0"/>
        <v>69.7</v>
      </c>
      <c r="N35" s="98">
        <f t="shared" si="16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67">
        <v>20</v>
      </c>
      <c r="E36" s="148">
        <v>5</v>
      </c>
      <c r="F36" s="148">
        <v>70</v>
      </c>
      <c r="G36" s="148">
        <v>25</v>
      </c>
      <c r="H36" s="148"/>
      <c r="I36" s="43">
        <f t="shared" si="14"/>
        <v>3.2</v>
      </c>
      <c r="J36" s="7"/>
      <c r="K36" s="97">
        <f t="shared" ref="K36" si="43">D36</f>
        <v>20</v>
      </c>
      <c r="L36" s="98">
        <f t="shared" ref="L36" si="44">M36*K36/100</f>
        <v>5</v>
      </c>
      <c r="M36" s="99">
        <f t="shared" ref="M36" si="45">G36+H36</f>
        <v>25</v>
      </c>
      <c r="N36" s="98">
        <f t="shared" ref="N36" si="46">O36*K36/100</f>
        <v>1</v>
      </c>
      <c r="O36" s="100">
        <f t="shared" ref="O36" si="47">E36</f>
        <v>5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67">
        <v>34</v>
      </c>
      <c r="E37" s="212"/>
      <c r="F37" s="212">
        <v>35.299999999999997</v>
      </c>
      <c r="G37" s="212">
        <v>58.82</v>
      </c>
      <c r="H37" s="148">
        <v>5.88</v>
      </c>
      <c r="I37" s="43">
        <f t="shared" si="14"/>
        <v>3.7058</v>
      </c>
      <c r="J37" s="7"/>
      <c r="K37" s="97">
        <f t="shared" si="7"/>
        <v>34</v>
      </c>
      <c r="L37" s="98">
        <f t="shared" si="15"/>
        <v>21.998000000000001</v>
      </c>
      <c r="M37" s="99">
        <f t="shared" si="0"/>
        <v>64.7</v>
      </c>
      <c r="N37" s="115">
        <f t="shared" si="16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67">
        <v>14</v>
      </c>
      <c r="E38" s="148">
        <v>14.29</v>
      </c>
      <c r="F38" s="148">
        <v>50</v>
      </c>
      <c r="G38" s="148">
        <v>35.71</v>
      </c>
      <c r="H38" s="148"/>
      <c r="I38" s="43">
        <f t="shared" si="14"/>
        <v>3.2141999999999995</v>
      </c>
      <c r="J38" s="7"/>
      <c r="K38" s="97">
        <f t="shared" ref="K38:K41" si="48">D38</f>
        <v>14</v>
      </c>
      <c r="L38" s="98">
        <f t="shared" ref="L38:L41" si="49">M38*K38/100</f>
        <v>4.9993999999999996</v>
      </c>
      <c r="M38" s="99">
        <f t="shared" ref="M38:M41" si="50">G38+H38</f>
        <v>35.71</v>
      </c>
      <c r="N38" s="115">
        <f t="shared" ref="N38:N41" si="51">O38*K38/100</f>
        <v>2.0005999999999999</v>
      </c>
      <c r="O38" s="100">
        <f t="shared" ref="O38:O41" si="52">E38</f>
        <v>14.29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67">
        <v>43</v>
      </c>
      <c r="E39" s="148">
        <v>4.6500000000000004</v>
      </c>
      <c r="F39" s="148">
        <v>39.53</v>
      </c>
      <c r="G39" s="148">
        <v>51.16</v>
      </c>
      <c r="H39" s="148">
        <v>4.6500000000000004</v>
      </c>
      <c r="I39" s="43">
        <f t="shared" si="14"/>
        <v>3.5577999999999999</v>
      </c>
      <c r="J39" s="7"/>
      <c r="K39" s="97">
        <f t="shared" si="48"/>
        <v>43</v>
      </c>
      <c r="L39" s="98">
        <f t="shared" si="49"/>
        <v>23.9983</v>
      </c>
      <c r="M39" s="99">
        <f t="shared" si="50"/>
        <v>55.809999999999995</v>
      </c>
      <c r="N39" s="115">
        <f t="shared" si="51"/>
        <v>1.9995000000000003</v>
      </c>
      <c r="O39" s="100">
        <f t="shared" si="52"/>
        <v>4.6500000000000004</v>
      </c>
    </row>
    <row r="40" spans="1:15" s="1" customFormat="1" ht="15" customHeight="1" x14ac:dyDescent="0.25">
      <c r="A40" s="247">
        <v>10</v>
      </c>
      <c r="B40" s="246">
        <v>30500</v>
      </c>
      <c r="C40" s="245" t="s">
        <v>30</v>
      </c>
      <c r="D40" s="368">
        <v>27</v>
      </c>
      <c r="E40" s="148">
        <v>7.41</v>
      </c>
      <c r="F40" s="148">
        <v>59.26</v>
      </c>
      <c r="G40" s="148">
        <v>29.63</v>
      </c>
      <c r="H40" s="148">
        <v>3.7</v>
      </c>
      <c r="I40" s="43">
        <f t="shared" si="14"/>
        <v>3.2962000000000002</v>
      </c>
      <c r="J40" s="7"/>
      <c r="K40" s="97">
        <f t="shared" si="48"/>
        <v>27</v>
      </c>
      <c r="L40" s="98">
        <f t="shared" si="49"/>
        <v>8.9991000000000003</v>
      </c>
      <c r="M40" s="99">
        <f t="shared" si="50"/>
        <v>33.33</v>
      </c>
      <c r="N40" s="115">
        <f t="shared" si="51"/>
        <v>2.0007000000000001</v>
      </c>
      <c r="O40" s="100">
        <f t="shared" si="52"/>
        <v>7.41</v>
      </c>
    </row>
    <row r="41" spans="1:15" s="1" customFormat="1" ht="15" customHeight="1" x14ac:dyDescent="0.25">
      <c r="A41" s="247">
        <v>11</v>
      </c>
      <c r="B41" s="48">
        <v>30530</v>
      </c>
      <c r="C41" s="19" t="s">
        <v>31</v>
      </c>
      <c r="D41" s="368">
        <v>71</v>
      </c>
      <c r="E41" s="148">
        <v>1.41</v>
      </c>
      <c r="F41" s="148">
        <v>56.34</v>
      </c>
      <c r="G41" s="148">
        <v>38.03</v>
      </c>
      <c r="H41" s="148">
        <v>4.2300000000000004</v>
      </c>
      <c r="I41" s="43">
        <f t="shared" si="14"/>
        <v>3.4511000000000003</v>
      </c>
      <c r="J41" s="7"/>
      <c r="K41" s="97">
        <f t="shared" si="48"/>
        <v>71</v>
      </c>
      <c r="L41" s="98">
        <f t="shared" si="49"/>
        <v>30.004600000000003</v>
      </c>
      <c r="M41" s="99">
        <f t="shared" si="50"/>
        <v>42.260000000000005</v>
      </c>
      <c r="N41" s="115">
        <f t="shared" si="51"/>
        <v>1.0011000000000001</v>
      </c>
      <c r="O41" s="100">
        <f t="shared" si="52"/>
        <v>1.41</v>
      </c>
    </row>
    <row r="42" spans="1:15" s="1" customFormat="1" ht="15" customHeight="1" x14ac:dyDescent="0.25">
      <c r="A42" s="247">
        <v>12</v>
      </c>
      <c r="B42" s="48">
        <v>30640</v>
      </c>
      <c r="C42" s="19" t="s">
        <v>32</v>
      </c>
      <c r="D42" s="368">
        <v>40</v>
      </c>
      <c r="E42" s="212">
        <v>2.5</v>
      </c>
      <c r="F42" s="212">
        <v>27.5</v>
      </c>
      <c r="G42" s="212">
        <v>55</v>
      </c>
      <c r="H42" s="212">
        <v>15</v>
      </c>
      <c r="I42" s="43">
        <f t="shared" si="14"/>
        <v>3.8250000000000002</v>
      </c>
      <c r="J42" s="7"/>
      <c r="K42" s="97">
        <f t="shared" ref="K42" si="53">D42</f>
        <v>40</v>
      </c>
      <c r="L42" s="98">
        <f t="shared" ref="L42" si="54">M42*K42/100</f>
        <v>28</v>
      </c>
      <c r="M42" s="99">
        <f t="shared" ref="M42" si="55">G42+H42</f>
        <v>70</v>
      </c>
      <c r="N42" s="115">
        <f t="shared" ref="N42" si="56">O42*K42/100</f>
        <v>1</v>
      </c>
      <c r="O42" s="100">
        <f t="shared" ref="O42" si="57">E42</f>
        <v>2.5</v>
      </c>
    </row>
    <row r="43" spans="1:15" s="1" customFormat="1" ht="15" customHeight="1" x14ac:dyDescent="0.25">
      <c r="A43" s="247">
        <v>13</v>
      </c>
      <c r="B43" s="48">
        <v>30650</v>
      </c>
      <c r="C43" s="19" t="s">
        <v>33</v>
      </c>
      <c r="D43" s="368">
        <v>62</v>
      </c>
      <c r="E43" s="148">
        <v>6.45</v>
      </c>
      <c r="F43" s="148">
        <v>51.61</v>
      </c>
      <c r="G43" s="148">
        <v>41.94</v>
      </c>
      <c r="H43" s="148"/>
      <c r="I43" s="43">
        <f t="shared" si="14"/>
        <v>3.3549000000000002</v>
      </c>
      <c r="J43" s="7"/>
      <c r="K43" s="97">
        <f t="shared" ref="K43" si="58">D43</f>
        <v>62</v>
      </c>
      <c r="L43" s="98">
        <f t="shared" ref="L43" si="59">M43*K43/100</f>
        <v>26.002799999999997</v>
      </c>
      <c r="M43" s="99">
        <f t="shared" ref="M43" si="60">G43+H43</f>
        <v>41.94</v>
      </c>
      <c r="N43" s="98">
        <f t="shared" ref="N43" si="61">O43*K43/100</f>
        <v>3.9990000000000006</v>
      </c>
      <c r="O43" s="100">
        <f t="shared" ref="O43" si="62">E43</f>
        <v>6.45</v>
      </c>
    </row>
    <row r="44" spans="1:15" s="1" customFormat="1" ht="15" customHeight="1" x14ac:dyDescent="0.25">
      <c r="A44" s="247">
        <v>14</v>
      </c>
      <c r="B44" s="48">
        <v>30790</v>
      </c>
      <c r="C44" s="19" t="s">
        <v>34</v>
      </c>
      <c r="D44" s="368">
        <v>51</v>
      </c>
      <c r="E44" s="212"/>
      <c r="F44" s="212">
        <v>49.02</v>
      </c>
      <c r="G44" s="212">
        <v>47.06</v>
      </c>
      <c r="H44" s="212">
        <v>3.92</v>
      </c>
      <c r="I44" s="43">
        <f t="shared" si="14"/>
        <v>3.5490000000000004</v>
      </c>
      <c r="J44" s="7"/>
      <c r="K44" s="97">
        <f t="shared" si="7"/>
        <v>51</v>
      </c>
      <c r="L44" s="98">
        <f t="shared" si="15"/>
        <v>25.9998</v>
      </c>
      <c r="M44" s="99">
        <f t="shared" si="0"/>
        <v>50.980000000000004</v>
      </c>
      <c r="N44" s="98">
        <f t="shared" si="16"/>
        <v>0</v>
      </c>
      <c r="O44" s="100">
        <f t="shared" si="1"/>
        <v>0</v>
      </c>
    </row>
    <row r="45" spans="1:15" s="1" customFormat="1" ht="15" customHeight="1" x14ac:dyDescent="0.25">
      <c r="A45" s="247">
        <v>15</v>
      </c>
      <c r="B45" s="48">
        <v>30890</v>
      </c>
      <c r="C45" s="19" t="s">
        <v>35</v>
      </c>
      <c r="D45" s="369">
        <v>18</v>
      </c>
      <c r="E45" s="148"/>
      <c r="F45" s="148">
        <v>11.11</v>
      </c>
      <c r="G45" s="148">
        <v>88.89</v>
      </c>
      <c r="H45" s="148"/>
      <c r="I45" s="43">
        <f t="shared" si="14"/>
        <v>3.8889</v>
      </c>
      <c r="J45" s="7"/>
      <c r="K45" s="97">
        <f t="shared" ref="K45:K47" si="63">D45</f>
        <v>18</v>
      </c>
      <c r="L45" s="98">
        <f t="shared" ref="L45:L47" si="64">M45*K45/100</f>
        <v>16.0002</v>
      </c>
      <c r="M45" s="99">
        <f t="shared" ref="M45:M47" si="65">G45+H45</f>
        <v>88.89</v>
      </c>
      <c r="N45" s="115">
        <f t="shared" ref="N45:N47" si="66">O45*K45/100</f>
        <v>0</v>
      </c>
      <c r="O45" s="100">
        <f t="shared" ref="O45:O47" si="67">E45</f>
        <v>0</v>
      </c>
    </row>
    <row r="46" spans="1:15" s="1" customFormat="1" ht="15" customHeight="1" x14ac:dyDescent="0.25">
      <c r="A46" s="247">
        <v>16</v>
      </c>
      <c r="B46" s="244">
        <v>30940</v>
      </c>
      <c r="C46" s="243" t="s">
        <v>36</v>
      </c>
      <c r="D46" s="369">
        <v>83</v>
      </c>
      <c r="E46" s="148">
        <v>2.41</v>
      </c>
      <c r="F46" s="148">
        <v>46.99</v>
      </c>
      <c r="G46" s="148">
        <v>50.6</v>
      </c>
      <c r="H46" s="148"/>
      <c r="I46" s="43">
        <f t="shared" si="14"/>
        <v>3.4819</v>
      </c>
      <c r="J46" s="7"/>
      <c r="K46" s="97">
        <f t="shared" si="63"/>
        <v>83</v>
      </c>
      <c r="L46" s="98">
        <f t="shared" si="64"/>
        <v>41.998000000000005</v>
      </c>
      <c r="M46" s="99">
        <f t="shared" si="65"/>
        <v>50.6</v>
      </c>
      <c r="N46" s="115">
        <f t="shared" si="66"/>
        <v>2.0003000000000002</v>
      </c>
      <c r="O46" s="100">
        <f t="shared" si="67"/>
        <v>2.41</v>
      </c>
    </row>
    <row r="47" spans="1:15" s="1" customFormat="1" ht="15" customHeight="1" thickBot="1" x14ac:dyDescent="0.3">
      <c r="A47" s="247">
        <v>17</v>
      </c>
      <c r="B47" s="48">
        <v>31480</v>
      </c>
      <c r="C47" s="19" t="s">
        <v>38</v>
      </c>
      <c r="D47" s="370">
        <v>67</v>
      </c>
      <c r="E47" s="148"/>
      <c r="F47" s="148">
        <v>56.72</v>
      </c>
      <c r="G47" s="148">
        <v>41.79</v>
      </c>
      <c r="H47" s="148">
        <v>1.49</v>
      </c>
      <c r="I47" s="43">
        <f t="shared" si="14"/>
        <v>3.4476999999999998</v>
      </c>
      <c r="J47" s="7"/>
      <c r="K47" s="97">
        <f t="shared" si="63"/>
        <v>67</v>
      </c>
      <c r="L47" s="98">
        <f t="shared" si="64"/>
        <v>28.997600000000002</v>
      </c>
      <c r="M47" s="99">
        <f t="shared" si="65"/>
        <v>43.28</v>
      </c>
      <c r="N47" s="98">
        <f t="shared" si="66"/>
        <v>0</v>
      </c>
      <c r="O47" s="100">
        <f t="shared" si="67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845</v>
      </c>
      <c r="E48" s="82">
        <v>1.3663157894736842</v>
      </c>
      <c r="F48" s="82">
        <v>35.261578947368427</v>
      </c>
      <c r="G48" s="82">
        <v>56.589473684210532</v>
      </c>
      <c r="H48" s="82">
        <v>6.7826315789473686</v>
      </c>
      <c r="I48" s="41">
        <f>AVERAGE(I49:I67)</f>
        <v>3.6878842105263159</v>
      </c>
      <c r="J48" s="21"/>
      <c r="K48" s="111">
        <f t="shared" si="7"/>
        <v>845</v>
      </c>
      <c r="L48" s="112">
        <f>SUM(L49:L67)</f>
        <v>556.99239999999998</v>
      </c>
      <c r="M48" s="113">
        <f t="shared" si="0"/>
        <v>63.372105263157898</v>
      </c>
      <c r="N48" s="112">
        <f>SUM(N49:N67)</f>
        <v>13.9941</v>
      </c>
      <c r="O48" s="114">
        <f t="shared" si="1"/>
        <v>1.3663157894736842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372">
        <v>110</v>
      </c>
      <c r="E49" s="212"/>
      <c r="F49" s="212">
        <v>17.27</v>
      </c>
      <c r="G49" s="212">
        <v>62.73</v>
      </c>
      <c r="H49" s="212">
        <v>20</v>
      </c>
      <c r="I49" s="42">
        <f t="shared" si="14"/>
        <v>4.0273000000000003</v>
      </c>
      <c r="J49" s="21"/>
      <c r="K49" s="93">
        <f t="shared" si="7"/>
        <v>110</v>
      </c>
      <c r="L49" s="94">
        <f t="shared" si="15"/>
        <v>91.002999999999986</v>
      </c>
      <c r="M49" s="95">
        <f t="shared" si="0"/>
        <v>82.72999999999999</v>
      </c>
      <c r="N49" s="94">
        <f t="shared" si="16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71">
        <v>25</v>
      </c>
      <c r="E50" s="148"/>
      <c r="F50" s="148">
        <v>12</v>
      </c>
      <c r="G50" s="148">
        <v>68</v>
      </c>
      <c r="H50" s="148">
        <v>20</v>
      </c>
      <c r="I50" s="43">
        <f t="shared" si="14"/>
        <v>4.08</v>
      </c>
      <c r="J50" s="21"/>
      <c r="K50" s="97">
        <f t="shared" ref="K50:K52" si="68">D50</f>
        <v>25</v>
      </c>
      <c r="L50" s="98">
        <f t="shared" ref="L50:L52" si="69">M50*K50/100</f>
        <v>22</v>
      </c>
      <c r="M50" s="99">
        <f t="shared" ref="M50:M52" si="70">G50+H50</f>
        <v>88</v>
      </c>
      <c r="N50" s="98">
        <f t="shared" ref="N50:N52" si="71">O50*K50/100</f>
        <v>0</v>
      </c>
      <c r="O50" s="100">
        <f t="shared" ref="O50:O52" si="7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71">
        <v>70</v>
      </c>
      <c r="E51" s="148">
        <v>1.43</v>
      </c>
      <c r="F51" s="148">
        <v>20</v>
      </c>
      <c r="G51" s="148">
        <v>71.430000000000007</v>
      </c>
      <c r="H51" s="148">
        <v>7.14</v>
      </c>
      <c r="I51" s="43">
        <f t="shared" si="14"/>
        <v>3.8428000000000004</v>
      </c>
      <c r="J51" s="21"/>
      <c r="K51" s="97">
        <f t="shared" si="68"/>
        <v>70</v>
      </c>
      <c r="L51" s="98">
        <f t="shared" si="69"/>
        <v>54.999000000000002</v>
      </c>
      <c r="M51" s="99">
        <f t="shared" si="70"/>
        <v>78.570000000000007</v>
      </c>
      <c r="N51" s="98">
        <f t="shared" si="71"/>
        <v>1.0009999999999999</v>
      </c>
      <c r="O51" s="100">
        <f t="shared" si="72"/>
        <v>1.43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71">
        <v>104</v>
      </c>
      <c r="E52" s="148">
        <v>1.92</v>
      </c>
      <c r="F52" s="148">
        <v>19.239999999999998</v>
      </c>
      <c r="G52" s="148">
        <v>70.19</v>
      </c>
      <c r="H52" s="148">
        <v>8.65</v>
      </c>
      <c r="I52" s="43">
        <f t="shared" si="14"/>
        <v>3.8557000000000001</v>
      </c>
      <c r="J52" s="21"/>
      <c r="K52" s="97">
        <f t="shared" si="68"/>
        <v>104</v>
      </c>
      <c r="L52" s="98">
        <f t="shared" si="69"/>
        <v>81.993600000000001</v>
      </c>
      <c r="M52" s="99">
        <f t="shared" si="70"/>
        <v>78.84</v>
      </c>
      <c r="N52" s="98">
        <f t="shared" si="71"/>
        <v>1.9968000000000001</v>
      </c>
      <c r="O52" s="100">
        <f t="shared" si="72"/>
        <v>1.92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71">
        <v>75</v>
      </c>
      <c r="E53" s="212">
        <v>4</v>
      </c>
      <c r="F53" s="212">
        <v>34.67</v>
      </c>
      <c r="G53" s="212">
        <v>57.33</v>
      </c>
      <c r="H53" s="212">
        <v>4</v>
      </c>
      <c r="I53" s="43">
        <f t="shared" si="14"/>
        <v>3.6132999999999997</v>
      </c>
      <c r="J53" s="21"/>
      <c r="K53" s="97">
        <f t="shared" si="7"/>
        <v>75</v>
      </c>
      <c r="L53" s="98">
        <f t="shared" si="15"/>
        <v>45.997500000000002</v>
      </c>
      <c r="M53" s="99">
        <f t="shared" si="0"/>
        <v>61.33</v>
      </c>
      <c r="N53" s="98">
        <f t="shared" si="16"/>
        <v>3</v>
      </c>
      <c r="O53" s="100">
        <f t="shared" si="1"/>
        <v>4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71">
        <v>21</v>
      </c>
      <c r="E54" s="212">
        <v>4.76</v>
      </c>
      <c r="F54" s="212">
        <v>38.1</v>
      </c>
      <c r="G54" s="212">
        <v>57.14</v>
      </c>
      <c r="H54" s="212"/>
      <c r="I54" s="43">
        <f t="shared" si="14"/>
        <v>3.5238</v>
      </c>
      <c r="J54" s="21"/>
      <c r="K54" s="97">
        <f t="shared" si="7"/>
        <v>21</v>
      </c>
      <c r="L54" s="98">
        <f t="shared" si="15"/>
        <v>11.999400000000001</v>
      </c>
      <c r="M54" s="99">
        <f t="shared" si="0"/>
        <v>57.14</v>
      </c>
      <c r="N54" s="98">
        <f t="shared" si="16"/>
        <v>0.99959999999999993</v>
      </c>
      <c r="O54" s="100">
        <f t="shared" si="1"/>
        <v>4.76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71">
        <v>5</v>
      </c>
      <c r="E55" s="148"/>
      <c r="F55" s="148"/>
      <c r="G55" s="148">
        <v>80</v>
      </c>
      <c r="H55" s="148">
        <v>20</v>
      </c>
      <c r="I55" s="43">
        <f t="shared" si="14"/>
        <v>4.2</v>
      </c>
      <c r="J55" s="21"/>
      <c r="K55" s="97">
        <f t="shared" ref="K55:K56" si="73">D55</f>
        <v>5</v>
      </c>
      <c r="L55" s="98">
        <f t="shared" ref="L55:L56" si="74">M55*K55/100</f>
        <v>5</v>
      </c>
      <c r="M55" s="99">
        <f t="shared" ref="M55:M56" si="75">G55+H55</f>
        <v>100</v>
      </c>
      <c r="N55" s="115">
        <f t="shared" ref="N55:N56" si="76">O55*K55/100</f>
        <v>0</v>
      </c>
      <c r="O55" s="100">
        <f t="shared" ref="O55:O56" si="7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71">
        <v>23</v>
      </c>
      <c r="E56" s="148"/>
      <c r="F56" s="148">
        <v>56.52</v>
      </c>
      <c r="G56" s="148">
        <v>34.78</v>
      </c>
      <c r="H56" s="148">
        <v>8.6999999999999993</v>
      </c>
      <c r="I56" s="43">
        <f t="shared" si="14"/>
        <v>3.5218000000000003</v>
      </c>
      <c r="J56" s="21"/>
      <c r="K56" s="97">
        <f t="shared" si="73"/>
        <v>23</v>
      </c>
      <c r="L56" s="98">
        <f t="shared" si="74"/>
        <v>10.000400000000001</v>
      </c>
      <c r="M56" s="99">
        <f t="shared" si="75"/>
        <v>43.480000000000004</v>
      </c>
      <c r="N56" s="98">
        <f t="shared" si="76"/>
        <v>0</v>
      </c>
      <c r="O56" s="100">
        <f t="shared" si="77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71">
        <v>31</v>
      </c>
      <c r="E57" s="212"/>
      <c r="F57" s="212">
        <v>32.26</v>
      </c>
      <c r="G57" s="212">
        <v>61.29</v>
      </c>
      <c r="H57" s="148">
        <v>6.45</v>
      </c>
      <c r="I57" s="43">
        <f t="shared" si="14"/>
        <v>3.7418999999999998</v>
      </c>
      <c r="J57" s="21"/>
      <c r="K57" s="97">
        <f t="shared" si="7"/>
        <v>31</v>
      </c>
      <c r="L57" s="98">
        <f t="shared" si="15"/>
        <v>20.999400000000001</v>
      </c>
      <c r="M57" s="99">
        <f t="shared" si="0"/>
        <v>67.739999999999995</v>
      </c>
      <c r="N57" s="115">
        <f t="shared" si="16"/>
        <v>0</v>
      </c>
      <c r="O57" s="100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71">
        <v>20</v>
      </c>
      <c r="E58" s="212"/>
      <c r="F58" s="212">
        <v>55</v>
      </c>
      <c r="G58" s="212">
        <v>45</v>
      </c>
      <c r="H58" s="148"/>
      <c r="I58" s="43">
        <f t="shared" si="14"/>
        <v>3.45</v>
      </c>
      <c r="J58" s="21"/>
      <c r="K58" s="97">
        <f t="shared" si="7"/>
        <v>20</v>
      </c>
      <c r="L58" s="98">
        <f t="shared" si="15"/>
        <v>9</v>
      </c>
      <c r="M58" s="99">
        <f t="shared" si="0"/>
        <v>45</v>
      </c>
      <c r="N58" s="98">
        <f t="shared" si="16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71">
        <v>22</v>
      </c>
      <c r="E59" s="148"/>
      <c r="F59" s="148">
        <v>72.73</v>
      </c>
      <c r="G59" s="148">
        <v>27.27</v>
      </c>
      <c r="H59" s="148"/>
      <c r="I59" s="43">
        <f t="shared" si="14"/>
        <v>3.2726999999999999</v>
      </c>
      <c r="J59" s="21"/>
      <c r="K59" s="97">
        <f t="shared" ref="K59:K61" si="78">D59</f>
        <v>22</v>
      </c>
      <c r="L59" s="98">
        <f t="shared" ref="L59:L61" si="79">M59*K59/100</f>
        <v>5.9993999999999996</v>
      </c>
      <c r="M59" s="99">
        <f t="shared" ref="M59:M61" si="80">G59+H59</f>
        <v>27.27</v>
      </c>
      <c r="N59" s="98">
        <f t="shared" ref="N59:N61" si="81">O59*K59/100</f>
        <v>0</v>
      </c>
      <c r="O59" s="100">
        <f t="shared" ref="O59:O61" si="82">E59</f>
        <v>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71">
        <v>36</v>
      </c>
      <c r="E60" s="148">
        <v>2.78</v>
      </c>
      <c r="F60" s="148">
        <v>30.56</v>
      </c>
      <c r="G60" s="148">
        <v>63.89</v>
      </c>
      <c r="H60" s="148">
        <v>2.78</v>
      </c>
      <c r="I60" s="43">
        <f t="shared" si="14"/>
        <v>3.6669999999999998</v>
      </c>
      <c r="J60" s="21"/>
      <c r="K60" s="97">
        <f t="shared" si="78"/>
        <v>36</v>
      </c>
      <c r="L60" s="98">
        <f t="shared" si="79"/>
        <v>24.001199999999997</v>
      </c>
      <c r="M60" s="99">
        <f t="shared" si="80"/>
        <v>66.67</v>
      </c>
      <c r="N60" s="98">
        <f t="shared" si="81"/>
        <v>1.0007999999999999</v>
      </c>
      <c r="O60" s="100">
        <f t="shared" si="82"/>
        <v>2.78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71">
        <v>57</v>
      </c>
      <c r="E61" s="148">
        <v>5.26</v>
      </c>
      <c r="F61" s="148">
        <v>40.35</v>
      </c>
      <c r="G61" s="148">
        <v>47.37</v>
      </c>
      <c r="H61" s="148">
        <v>7.02</v>
      </c>
      <c r="I61" s="43">
        <f t="shared" si="14"/>
        <v>3.5614999999999997</v>
      </c>
      <c r="J61" s="21"/>
      <c r="K61" s="97">
        <f t="shared" si="78"/>
        <v>57</v>
      </c>
      <c r="L61" s="98">
        <f t="shared" si="79"/>
        <v>31.002300000000002</v>
      </c>
      <c r="M61" s="99">
        <f t="shared" si="80"/>
        <v>54.39</v>
      </c>
      <c r="N61" s="98">
        <f t="shared" si="81"/>
        <v>2.9981999999999998</v>
      </c>
      <c r="O61" s="100">
        <f t="shared" si="82"/>
        <v>5.26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71">
        <v>8</v>
      </c>
      <c r="E62" s="212"/>
      <c r="F62" s="212">
        <v>37.5</v>
      </c>
      <c r="G62" s="148">
        <v>62.5</v>
      </c>
      <c r="H62" s="148"/>
      <c r="I62" s="43">
        <f t="shared" si="14"/>
        <v>3.625</v>
      </c>
      <c r="J62" s="21"/>
      <c r="K62" s="97">
        <f t="shared" si="7"/>
        <v>8</v>
      </c>
      <c r="L62" s="98">
        <f t="shared" si="15"/>
        <v>5</v>
      </c>
      <c r="M62" s="99">
        <f t="shared" si="0"/>
        <v>62.5</v>
      </c>
      <c r="N62" s="115">
        <f t="shared" si="16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71">
        <v>29</v>
      </c>
      <c r="E63" s="148"/>
      <c r="F63" s="148">
        <v>34.479999999999997</v>
      </c>
      <c r="G63" s="148">
        <v>51.72</v>
      </c>
      <c r="H63" s="148">
        <v>13.79</v>
      </c>
      <c r="I63" s="43">
        <f t="shared" si="14"/>
        <v>3.7927</v>
      </c>
      <c r="J63" s="21"/>
      <c r="K63" s="97">
        <f t="shared" ref="K63" si="83">D63</f>
        <v>29</v>
      </c>
      <c r="L63" s="98">
        <f t="shared" ref="L63" si="84">M63*K63/100</f>
        <v>18.997899999999998</v>
      </c>
      <c r="M63" s="99">
        <f t="shared" ref="M63" si="85">G63+H63</f>
        <v>65.509999999999991</v>
      </c>
      <c r="N63" s="115">
        <f t="shared" ref="N63" si="86">O63*K63/100</f>
        <v>0</v>
      </c>
      <c r="O63" s="100">
        <f t="shared" ref="O63" si="8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71">
        <v>49</v>
      </c>
      <c r="E64" s="212">
        <v>2.04</v>
      </c>
      <c r="F64" s="212">
        <v>44.9</v>
      </c>
      <c r="G64" s="276">
        <v>53.06</v>
      </c>
      <c r="H64" s="276"/>
      <c r="I64" s="43">
        <f t="shared" si="14"/>
        <v>3.5101999999999998</v>
      </c>
      <c r="J64" s="21"/>
      <c r="K64" s="97">
        <f t="shared" si="7"/>
        <v>49</v>
      </c>
      <c r="L64" s="98">
        <f t="shared" si="15"/>
        <v>25.999400000000001</v>
      </c>
      <c r="M64" s="99">
        <f t="shared" si="0"/>
        <v>53.06</v>
      </c>
      <c r="N64" s="115">
        <f t="shared" si="16"/>
        <v>0.99960000000000004</v>
      </c>
      <c r="O64" s="100">
        <f t="shared" si="1"/>
        <v>2.04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71">
        <v>53</v>
      </c>
      <c r="E65" s="212">
        <v>3.77</v>
      </c>
      <c r="F65" s="212">
        <v>54.72</v>
      </c>
      <c r="G65" s="212">
        <v>41.51</v>
      </c>
      <c r="H65" s="276"/>
      <c r="I65" s="43">
        <f t="shared" si="14"/>
        <v>3.3774000000000002</v>
      </c>
      <c r="J65" s="21"/>
      <c r="K65" s="97">
        <f t="shared" si="7"/>
        <v>53</v>
      </c>
      <c r="L65" s="98">
        <f t="shared" si="15"/>
        <v>22.000299999999996</v>
      </c>
      <c r="M65" s="99">
        <f t="shared" si="0"/>
        <v>41.51</v>
      </c>
      <c r="N65" s="115">
        <f t="shared" si="16"/>
        <v>1.9981</v>
      </c>
      <c r="O65" s="100">
        <f t="shared" si="1"/>
        <v>3.77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73">
        <v>58</v>
      </c>
      <c r="E66" s="212"/>
      <c r="F66" s="212">
        <v>20.69</v>
      </c>
      <c r="G66" s="212">
        <v>68.97</v>
      </c>
      <c r="H66" s="212">
        <v>10.34</v>
      </c>
      <c r="I66" s="46">
        <f t="shared" si="14"/>
        <v>3.8964999999999996</v>
      </c>
      <c r="J66" s="21"/>
      <c r="K66" s="97">
        <f t="shared" si="7"/>
        <v>58</v>
      </c>
      <c r="L66" s="98">
        <f t="shared" si="15"/>
        <v>45.999800000000008</v>
      </c>
      <c r="M66" s="99">
        <f t="shared" si="0"/>
        <v>79.31</v>
      </c>
      <c r="N66" s="115">
        <f t="shared" si="16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71">
        <v>49</v>
      </c>
      <c r="E67" s="212"/>
      <c r="F67" s="212">
        <v>48.98</v>
      </c>
      <c r="G67" s="212">
        <v>51.02</v>
      </c>
      <c r="H67" s="212"/>
      <c r="I67" s="43">
        <f t="shared" si="14"/>
        <v>3.5101999999999998</v>
      </c>
      <c r="J67" s="21"/>
      <c r="K67" s="101">
        <f t="shared" si="7"/>
        <v>49</v>
      </c>
      <c r="L67" s="102">
        <f t="shared" si="15"/>
        <v>24.9998</v>
      </c>
      <c r="M67" s="103">
        <f t="shared" si="0"/>
        <v>51.02</v>
      </c>
      <c r="N67" s="154">
        <f t="shared" si="16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755</v>
      </c>
      <c r="E68" s="38">
        <v>0.88076923076923075</v>
      </c>
      <c r="F68" s="38">
        <v>33.410000000000004</v>
      </c>
      <c r="G68" s="38">
        <v>59.360769230769236</v>
      </c>
      <c r="H68" s="38">
        <v>6.3492307692307701</v>
      </c>
      <c r="I68" s="39">
        <f>AVERAGE(I69:I82)</f>
        <v>3.7118076923076924</v>
      </c>
      <c r="J68" s="21"/>
      <c r="K68" s="111">
        <f t="shared" si="7"/>
        <v>755</v>
      </c>
      <c r="L68" s="112">
        <f>SUM(L69:L82)</f>
        <v>504.00480000000005</v>
      </c>
      <c r="M68" s="113">
        <f t="shared" si="0"/>
        <v>65.710000000000008</v>
      </c>
      <c r="N68" s="112">
        <f>SUM(N69:N82)</f>
        <v>6.0002999999999993</v>
      </c>
      <c r="O68" s="114">
        <f t="shared" si="1"/>
        <v>0.88076923076923075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74">
        <v>63</v>
      </c>
      <c r="E69" s="212"/>
      <c r="F69" s="212">
        <v>19.05</v>
      </c>
      <c r="G69" s="212">
        <v>71.430000000000007</v>
      </c>
      <c r="H69" s="212">
        <v>9.52</v>
      </c>
      <c r="I69" s="43">
        <f t="shared" si="14"/>
        <v>3.9047000000000001</v>
      </c>
      <c r="J69" s="21"/>
      <c r="K69" s="93">
        <f t="shared" si="7"/>
        <v>63</v>
      </c>
      <c r="L69" s="94">
        <f t="shared" si="15"/>
        <v>50.998500000000007</v>
      </c>
      <c r="M69" s="95">
        <f t="shared" si="0"/>
        <v>80.95</v>
      </c>
      <c r="N69" s="94">
        <f t="shared" si="16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74">
        <v>73</v>
      </c>
      <c r="E70" s="212"/>
      <c r="F70" s="212">
        <v>19.18</v>
      </c>
      <c r="G70" s="212">
        <v>73.97</v>
      </c>
      <c r="H70" s="276">
        <v>6.85</v>
      </c>
      <c r="I70" s="43">
        <f t="shared" si="14"/>
        <v>3.8767</v>
      </c>
      <c r="J70" s="21"/>
      <c r="K70" s="97">
        <f t="shared" si="7"/>
        <v>73</v>
      </c>
      <c r="L70" s="98">
        <f t="shared" si="15"/>
        <v>58.998599999999996</v>
      </c>
      <c r="M70" s="99">
        <f t="shared" ref="M70:M123" si="88">G70+H70</f>
        <v>80.819999999999993</v>
      </c>
      <c r="N70" s="98">
        <f t="shared" si="16"/>
        <v>0</v>
      </c>
      <c r="O70" s="100">
        <f t="shared" ref="O70:O123" si="8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74">
        <v>42</v>
      </c>
      <c r="E71" s="148"/>
      <c r="F71" s="148">
        <v>21.43</v>
      </c>
      <c r="G71" s="148">
        <v>76.19</v>
      </c>
      <c r="H71" s="148">
        <v>2.38</v>
      </c>
      <c r="I71" s="43">
        <f t="shared" si="14"/>
        <v>3.8094999999999994</v>
      </c>
      <c r="J71" s="21"/>
      <c r="K71" s="97">
        <f t="shared" ref="K71:K72" si="90">D71</f>
        <v>42</v>
      </c>
      <c r="L71" s="98">
        <f t="shared" ref="L71:L72" si="91">M71*K71/100</f>
        <v>32.999399999999994</v>
      </c>
      <c r="M71" s="99">
        <f t="shared" si="88"/>
        <v>78.569999999999993</v>
      </c>
      <c r="N71" s="98">
        <f t="shared" ref="N71:N72" si="92">O71*K71/100</f>
        <v>0</v>
      </c>
      <c r="O71" s="100">
        <f t="shared" si="8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74">
        <v>33</v>
      </c>
      <c r="E72" s="148"/>
      <c r="F72" s="148">
        <v>39.39</v>
      </c>
      <c r="G72" s="148">
        <v>51.52</v>
      </c>
      <c r="H72" s="148">
        <v>9.09</v>
      </c>
      <c r="I72" s="43">
        <f t="shared" si="14"/>
        <v>3.6970000000000001</v>
      </c>
      <c r="J72" s="21"/>
      <c r="K72" s="97">
        <f t="shared" si="90"/>
        <v>33</v>
      </c>
      <c r="L72" s="98">
        <f t="shared" si="91"/>
        <v>20.001300000000001</v>
      </c>
      <c r="M72" s="99">
        <f t="shared" si="88"/>
        <v>60.61</v>
      </c>
      <c r="N72" s="115">
        <f t="shared" si="92"/>
        <v>0</v>
      </c>
      <c r="O72" s="100">
        <f t="shared" si="8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74">
        <v>64</v>
      </c>
      <c r="E73" s="212"/>
      <c r="F73" s="212">
        <v>37.5</v>
      </c>
      <c r="G73" s="212">
        <v>51.56</v>
      </c>
      <c r="H73" s="148">
        <v>10.94</v>
      </c>
      <c r="I73" s="43">
        <f t="shared" si="14"/>
        <v>3.7343999999999999</v>
      </c>
      <c r="J73" s="21"/>
      <c r="K73" s="97">
        <f t="shared" ref="K73:K123" si="93">D73</f>
        <v>64</v>
      </c>
      <c r="L73" s="98">
        <f t="shared" si="15"/>
        <v>40</v>
      </c>
      <c r="M73" s="99">
        <f t="shared" si="88"/>
        <v>62.5</v>
      </c>
      <c r="N73" s="98">
        <f t="shared" si="16"/>
        <v>0</v>
      </c>
      <c r="O73" s="100">
        <f t="shared" si="8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74">
        <v>52</v>
      </c>
      <c r="E74" s="148">
        <v>5.77</v>
      </c>
      <c r="F74" s="148">
        <v>36.54</v>
      </c>
      <c r="G74" s="148">
        <v>55.77</v>
      </c>
      <c r="H74" s="148">
        <v>1.92</v>
      </c>
      <c r="I74" s="43">
        <f t="shared" ref="I74:I123" si="94">(E74*2+F74*3+G74*4+H74*5)/100</f>
        <v>3.5384000000000002</v>
      </c>
      <c r="J74" s="21"/>
      <c r="K74" s="97">
        <f t="shared" si="93"/>
        <v>52</v>
      </c>
      <c r="L74" s="98">
        <f t="shared" ref="L74:L75" si="95">M74*K74/100</f>
        <v>29.998800000000003</v>
      </c>
      <c r="M74" s="99">
        <f t="shared" si="88"/>
        <v>57.690000000000005</v>
      </c>
      <c r="N74" s="98">
        <f t="shared" ref="N74:N75" si="96">O74*K74/100</f>
        <v>3.0003999999999995</v>
      </c>
      <c r="O74" s="100">
        <f t="shared" si="89"/>
        <v>5.77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74">
        <v>58</v>
      </c>
      <c r="E75" s="148"/>
      <c r="F75" s="148">
        <v>37.93</v>
      </c>
      <c r="G75" s="148">
        <v>46.55</v>
      </c>
      <c r="H75" s="148">
        <v>15.52</v>
      </c>
      <c r="I75" s="43">
        <f t="shared" si="94"/>
        <v>3.7759000000000005</v>
      </c>
      <c r="J75" s="21"/>
      <c r="K75" s="97">
        <f t="shared" si="93"/>
        <v>58</v>
      </c>
      <c r="L75" s="98">
        <f t="shared" si="95"/>
        <v>36.000599999999991</v>
      </c>
      <c r="M75" s="99">
        <f t="shared" si="88"/>
        <v>62.069999999999993</v>
      </c>
      <c r="N75" s="98">
        <f t="shared" si="96"/>
        <v>0</v>
      </c>
      <c r="O75" s="100">
        <f t="shared" si="8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74">
        <v>65</v>
      </c>
      <c r="E76" s="209">
        <v>1.54</v>
      </c>
      <c r="F76" s="209">
        <v>41.53</v>
      </c>
      <c r="G76" s="209">
        <v>53.85</v>
      </c>
      <c r="H76" s="276">
        <v>3.08</v>
      </c>
      <c r="I76" s="43">
        <f t="shared" si="94"/>
        <v>3.5846999999999998</v>
      </c>
      <c r="J76" s="21"/>
      <c r="K76" s="97">
        <f t="shared" si="93"/>
        <v>65</v>
      </c>
      <c r="L76" s="98">
        <f t="shared" ref="L76:L123" si="97">M76*K76/100</f>
        <v>37.0045</v>
      </c>
      <c r="M76" s="99">
        <f t="shared" si="88"/>
        <v>56.93</v>
      </c>
      <c r="N76" s="98">
        <f t="shared" ref="N76:N81" si="98">O76*K76/100</f>
        <v>1.0010000000000001</v>
      </c>
      <c r="O76" s="100">
        <f t="shared" si="89"/>
        <v>1.54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74">
        <v>33</v>
      </c>
      <c r="E77" s="209">
        <v>3.03</v>
      </c>
      <c r="F77" s="209">
        <v>27.27</v>
      </c>
      <c r="G77" s="209">
        <v>69.7</v>
      </c>
      <c r="H77" s="209"/>
      <c r="I77" s="43">
        <f t="shared" si="94"/>
        <v>3.6667000000000001</v>
      </c>
      <c r="J77" s="21"/>
      <c r="K77" s="97">
        <f t="shared" si="93"/>
        <v>33</v>
      </c>
      <c r="L77" s="98">
        <f t="shared" si="97"/>
        <v>23.000999999999998</v>
      </c>
      <c r="M77" s="99">
        <f t="shared" si="88"/>
        <v>69.7</v>
      </c>
      <c r="N77" s="98">
        <f t="shared" si="98"/>
        <v>0.9998999999999999</v>
      </c>
      <c r="O77" s="100">
        <f t="shared" si="89"/>
        <v>3.03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74">
        <v>77</v>
      </c>
      <c r="E78" s="209"/>
      <c r="F78" s="209">
        <v>20.78</v>
      </c>
      <c r="G78" s="209">
        <v>71.430000000000007</v>
      </c>
      <c r="H78" s="276">
        <v>7.79</v>
      </c>
      <c r="I78" s="43">
        <f t="shared" si="94"/>
        <v>3.8701000000000003</v>
      </c>
      <c r="J78" s="21"/>
      <c r="K78" s="97">
        <f t="shared" si="93"/>
        <v>77</v>
      </c>
      <c r="L78" s="98">
        <f t="shared" si="97"/>
        <v>60.999400000000016</v>
      </c>
      <c r="M78" s="99">
        <f t="shared" si="88"/>
        <v>79.220000000000013</v>
      </c>
      <c r="N78" s="115">
        <f t="shared" si="98"/>
        <v>0</v>
      </c>
      <c r="O78" s="100">
        <f t="shared" si="8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74">
        <v>74</v>
      </c>
      <c r="E79" s="148"/>
      <c r="F79" s="148">
        <v>50</v>
      </c>
      <c r="G79" s="148">
        <v>50</v>
      </c>
      <c r="H79" s="148"/>
      <c r="I79" s="43">
        <f t="shared" si="94"/>
        <v>3.5</v>
      </c>
      <c r="J79" s="21"/>
      <c r="K79" s="97">
        <f t="shared" si="93"/>
        <v>74</v>
      </c>
      <c r="L79" s="98">
        <f t="shared" si="97"/>
        <v>37</v>
      </c>
      <c r="M79" s="99">
        <f t="shared" si="88"/>
        <v>50</v>
      </c>
      <c r="N79" s="115">
        <f t="shared" si="98"/>
        <v>0</v>
      </c>
      <c r="O79" s="100">
        <f t="shared" si="89"/>
        <v>0</v>
      </c>
    </row>
    <row r="80" spans="1:15" s="1" customFormat="1" ht="15" customHeight="1" x14ac:dyDescent="0.25">
      <c r="A80" s="250">
        <v>12</v>
      </c>
      <c r="B80" s="252">
        <v>50930</v>
      </c>
      <c r="C80" s="251" t="s">
        <v>65</v>
      </c>
      <c r="D80" s="147">
        <v>31</v>
      </c>
      <c r="E80" s="148"/>
      <c r="F80" s="148">
        <v>54.84</v>
      </c>
      <c r="G80" s="148">
        <v>41.94</v>
      </c>
      <c r="H80" s="148">
        <v>3.23</v>
      </c>
      <c r="I80" s="43">
        <f t="shared" si="94"/>
        <v>3.4842999999999993</v>
      </c>
      <c r="J80" s="21"/>
      <c r="K80" s="97">
        <f t="shared" si="93"/>
        <v>31</v>
      </c>
      <c r="L80" s="98">
        <f t="shared" si="97"/>
        <v>14.002699999999997</v>
      </c>
      <c r="M80" s="99">
        <f t="shared" si="88"/>
        <v>45.169999999999995</v>
      </c>
      <c r="N80" s="115">
        <f t="shared" si="98"/>
        <v>0</v>
      </c>
      <c r="O80" s="100">
        <f t="shared" si="89"/>
        <v>0</v>
      </c>
    </row>
    <row r="81" spans="1:15" s="1" customFormat="1" ht="15" customHeight="1" x14ac:dyDescent="0.25">
      <c r="A81" s="253">
        <v>13</v>
      </c>
      <c r="B81" s="48">
        <v>51370</v>
      </c>
      <c r="C81" s="19" t="s">
        <v>66</v>
      </c>
      <c r="D81" s="147">
        <v>90</v>
      </c>
      <c r="E81" s="148">
        <v>1.1100000000000001</v>
      </c>
      <c r="F81" s="148">
        <v>28.89</v>
      </c>
      <c r="G81" s="148">
        <v>57.78</v>
      </c>
      <c r="H81" s="148">
        <v>12.22</v>
      </c>
      <c r="I81" s="43">
        <f t="shared" si="94"/>
        <v>3.8111000000000002</v>
      </c>
      <c r="J81" s="21"/>
      <c r="K81" s="97">
        <f t="shared" si="93"/>
        <v>90</v>
      </c>
      <c r="L81" s="98">
        <f t="shared" si="97"/>
        <v>63</v>
      </c>
      <c r="M81" s="99">
        <f t="shared" si="88"/>
        <v>70</v>
      </c>
      <c r="N81" s="98">
        <f t="shared" si="98"/>
        <v>0.99900000000000011</v>
      </c>
      <c r="O81" s="100">
        <f t="shared" si="89"/>
        <v>1.1100000000000001</v>
      </c>
    </row>
    <row r="82" spans="1:15" s="1" customFormat="1" ht="15" customHeight="1" thickBot="1" x14ac:dyDescent="0.3">
      <c r="A82" s="253">
        <v>14</v>
      </c>
      <c r="B82" s="249">
        <v>51580</v>
      </c>
      <c r="C82" s="248" t="s">
        <v>124</v>
      </c>
      <c r="D82" s="147"/>
      <c r="E82" s="148"/>
      <c r="F82" s="148"/>
      <c r="G82" s="148"/>
      <c r="H82" s="148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1930</v>
      </c>
      <c r="E83" s="38">
        <v>2.9741379310344818</v>
      </c>
      <c r="F83" s="38">
        <v>36.843103448275848</v>
      </c>
      <c r="G83" s="38">
        <v>53.090344827586208</v>
      </c>
      <c r="H83" s="38">
        <v>7.0924137931034474</v>
      </c>
      <c r="I83" s="39">
        <f>AVERAGE(I84:I114)</f>
        <v>3.6430103448275855</v>
      </c>
      <c r="J83" s="21"/>
      <c r="K83" s="111">
        <f t="shared" si="93"/>
        <v>1930</v>
      </c>
      <c r="L83" s="112">
        <f>SUM(L84:L114)</f>
        <v>1200.0036999999998</v>
      </c>
      <c r="M83" s="113">
        <f t="shared" si="88"/>
        <v>60.182758620689654</v>
      </c>
      <c r="N83" s="112">
        <f>SUM(N84:N114)</f>
        <v>53.999000000000002</v>
      </c>
      <c r="O83" s="114">
        <f t="shared" si="89"/>
        <v>2.9741379310344818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75">
        <v>60</v>
      </c>
      <c r="E84" s="212">
        <v>1.67</v>
      </c>
      <c r="F84" s="212">
        <v>31.67</v>
      </c>
      <c r="G84" s="212">
        <v>56.67</v>
      </c>
      <c r="H84" s="212">
        <v>10</v>
      </c>
      <c r="I84" s="43">
        <f t="shared" si="94"/>
        <v>3.7503000000000002</v>
      </c>
      <c r="J84" s="21"/>
      <c r="K84" s="93">
        <f t="shared" si="93"/>
        <v>60</v>
      </c>
      <c r="L84" s="94">
        <f t="shared" si="97"/>
        <v>40.002000000000002</v>
      </c>
      <c r="M84" s="95">
        <f t="shared" si="88"/>
        <v>66.67</v>
      </c>
      <c r="N84" s="94">
        <f t="shared" ref="N84:N112" si="99">O84*K84/100</f>
        <v>1.0019999999999998</v>
      </c>
      <c r="O84" s="96">
        <f t="shared" si="89"/>
        <v>1.67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75">
        <v>26</v>
      </c>
      <c r="E85" s="148"/>
      <c r="F85" s="148">
        <v>50</v>
      </c>
      <c r="G85" s="148">
        <v>46.15</v>
      </c>
      <c r="H85" s="148">
        <v>3.85</v>
      </c>
      <c r="I85" s="43">
        <f t="shared" si="94"/>
        <v>3.5385000000000004</v>
      </c>
      <c r="J85" s="21"/>
      <c r="K85" s="97">
        <f t="shared" si="93"/>
        <v>26</v>
      </c>
      <c r="L85" s="98">
        <f t="shared" si="97"/>
        <v>13</v>
      </c>
      <c r="M85" s="99">
        <f t="shared" si="88"/>
        <v>50</v>
      </c>
      <c r="N85" s="115">
        <f t="shared" si="99"/>
        <v>0</v>
      </c>
      <c r="O85" s="100">
        <f t="shared" si="89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75">
        <v>62</v>
      </c>
      <c r="E86" s="148">
        <v>6.45</v>
      </c>
      <c r="F86" s="148">
        <v>41.94</v>
      </c>
      <c r="G86" s="148">
        <v>45.16</v>
      </c>
      <c r="H86" s="148">
        <v>6.45</v>
      </c>
      <c r="I86" s="43">
        <f t="shared" si="94"/>
        <v>3.5161000000000002</v>
      </c>
      <c r="J86" s="21"/>
      <c r="K86" s="97">
        <f t="shared" si="93"/>
        <v>62</v>
      </c>
      <c r="L86" s="98">
        <f t="shared" si="97"/>
        <v>31.998200000000001</v>
      </c>
      <c r="M86" s="99">
        <f t="shared" si="88"/>
        <v>51.61</v>
      </c>
      <c r="N86" s="98">
        <f t="shared" si="99"/>
        <v>3.9990000000000006</v>
      </c>
      <c r="O86" s="100">
        <f t="shared" si="89"/>
        <v>6.45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75">
        <v>80</v>
      </c>
      <c r="E87" s="148">
        <v>1.25</v>
      </c>
      <c r="F87" s="148">
        <v>37.5</v>
      </c>
      <c r="G87" s="148">
        <v>52.5</v>
      </c>
      <c r="H87" s="148">
        <v>8.75</v>
      </c>
      <c r="I87" s="43">
        <f t="shared" si="94"/>
        <v>3.6875</v>
      </c>
      <c r="J87" s="21"/>
      <c r="K87" s="97">
        <f t="shared" si="93"/>
        <v>80</v>
      </c>
      <c r="L87" s="98">
        <f t="shared" si="97"/>
        <v>49</v>
      </c>
      <c r="M87" s="99">
        <f t="shared" si="88"/>
        <v>61.25</v>
      </c>
      <c r="N87" s="98">
        <f t="shared" si="99"/>
        <v>1</v>
      </c>
      <c r="O87" s="100">
        <f t="shared" si="89"/>
        <v>1.25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75">
        <v>96</v>
      </c>
      <c r="E88" s="148"/>
      <c r="F88" s="148">
        <v>27.09</v>
      </c>
      <c r="G88" s="148">
        <v>64.58</v>
      </c>
      <c r="H88" s="148">
        <v>8.33</v>
      </c>
      <c r="I88" s="43">
        <f t="shared" si="94"/>
        <v>3.8123999999999993</v>
      </c>
      <c r="J88" s="21"/>
      <c r="K88" s="97">
        <f t="shared" si="93"/>
        <v>96</v>
      </c>
      <c r="L88" s="98">
        <f t="shared" si="97"/>
        <v>69.993600000000001</v>
      </c>
      <c r="M88" s="99">
        <f t="shared" si="88"/>
        <v>72.91</v>
      </c>
      <c r="N88" s="98">
        <f t="shared" si="99"/>
        <v>0</v>
      </c>
      <c r="O88" s="100">
        <f t="shared" si="89"/>
        <v>0</v>
      </c>
    </row>
    <row r="89" spans="1:15" s="1" customFormat="1" ht="15" customHeight="1" x14ac:dyDescent="0.25">
      <c r="A89" s="254">
        <v>6</v>
      </c>
      <c r="B89" s="256">
        <v>60240</v>
      </c>
      <c r="C89" s="255" t="s">
        <v>73</v>
      </c>
      <c r="D89" s="376">
        <v>70</v>
      </c>
      <c r="E89" s="148">
        <v>1.43</v>
      </c>
      <c r="F89" s="148">
        <v>32.86</v>
      </c>
      <c r="G89" s="148">
        <v>52.86</v>
      </c>
      <c r="H89" s="148">
        <v>12.86</v>
      </c>
      <c r="I89" s="43">
        <f t="shared" si="94"/>
        <v>3.7718000000000003</v>
      </c>
      <c r="J89" s="21"/>
      <c r="K89" s="97">
        <f t="shared" si="93"/>
        <v>70</v>
      </c>
      <c r="L89" s="98">
        <f t="shared" si="97"/>
        <v>46.003999999999998</v>
      </c>
      <c r="M89" s="99">
        <f t="shared" si="88"/>
        <v>65.72</v>
      </c>
      <c r="N89" s="98">
        <f t="shared" si="99"/>
        <v>1.0009999999999999</v>
      </c>
      <c r="O89" s="100">
        <f t="shared" si="89"/>
        <v>1.43</v>
      </c>
    </row>
    <row r="90" spans="1:15" s="1" customFormat="1" ht="15" customHeight="1" x14ac:dyDescent="0.25">
      <c r="A90" s="258">
        <v>7</v>
      </c>
      <c r="B90" s="48">
        <v>60560</v>
      </c>
      <c r="C90" s="19" t="s">
        <v>74</v>
      </c>
      <c r="D90" s="376">
        <v>39</v>
      </c>
      <c r="E90" s="148">
        <v>2.56</v>
      </c>
      <c r="F90" s="148">
        <v>33.33</v>
      </c>
      <c r="G90" s="148">
        <v>61.54</v>
      </c>
      <c r="H90" s="148">
        <v>2.56</v>
      </c>
      <c r="I90" s="43">
        <f t="shared" si="94"/>
        <v>3.6406999999999998</v>
      </c>
      <c r="J90" s="21"/>
      <c r="K90" s="97">
        <f t="shared" si="93"/>
        <v>39</v>
      </c>
      <c r="L90" s="98">
        <f t="shared" si="97"/>
        <v>24.998999999999995</v>
      </c>
      <c r="M90" s="99">
        <f t="shared" si="88"/>
        <v>64.099999999999994</v>
      </c>
      <c r="N90" s="115">
        <f t="shared" si="99"/>
        <v>0.99840000000000007</v>
      </c>
      <c r="O90" s="100">
        <f t="shared" si="89"/>
        <v>2.56</v>
      </c>
    </row>
    <row r="91" spans="1:15" s="1" customFormat="1" ht="15" customHeight="1" x14ac:dyDescent="0.25">
      <c r="A91" s="258">
        <v>8</v>
      </c>
      <c r="B91" s="48">
        <v>60660</v>
      </c>
      <c r="C91" s="19" t="s">
        <v>75</v>
      </c>
      <c r="D91" s="377">
        <v>9</v>
      </c>
      <c r="E91" s="209"/>
      <c r="F91" s="209">
        <v>55.56</v>
      </c>
      <c r="G91" s="209">
        <v>22.22</v>
      </c>
      <c r="H91" s="209">
        <v>22.22</v>
      </c>
      <c r="I91" s="43">
        <f t="shared" si="94"/>
        <v>3.6665999999999999</v>
      </c>
      <c r="J91" s="21"/>
      <c r="K91" s="97">
        <f t="shared" si="93"/>
        <v>9</v>
      </c>
      <c r="L91" s="98">
        <f t="shared" si="97"/>
        <v>3.9995999999999996</v>
      </c>
      <c r="M91" s="99">
        <f t="shared" si="88"/>
        <v>44.44</v>
      </c>
      <c r="N91" s="98">
        <f t="shared" si="99"/>
        <v>0</v>
      </c>
      <c r="O91" s="100">
        <f t="shared" si="89"/>
        <v>0</v>
      </c>
    </row>
    <row r="92" spans="1:15" s="1" customFormat="1" ht="15" customHeight="1" x14ac:dyDescent="0.25">
      <c r="A92" s="258">
        <v>9</v>
      </c>
      <c r="B92" s="48">
        <v>60001</v>
      </c>
      <c r="C92" s="19" t="s">
        <v>67</v>
      </c>
      <c r="D92" s="376">
        <v>48</v>
      </c>
      <c r="E92" s="210">
        <v>8.33</v>
      </c>
      <c r="F92" s="210">
        <v>45.83</v>
      </c>
      <c r="G92" s="210">
        <v>43.75</v>
      </c>
      <c r="H92" s="276">
        <v>2.08</v>
      </c>
      <c r="I92" s="43">
        <f t="shared" si="94"/>
        <v>3.3954999999999997</v>
      </c>
      <c r="J92" s="21"/>
      <c r="K92" s="97">
        <f t="shared" si="93"/>
        <v>48</v>
      </c>
      <c r="L92" s="98">
        <f t="shared" si="97"/>
        <v>21.9984</v>
      </c>
      <c r="M92" s="99">
        <f t="shared" si="88"/>
        <v>45.83</v>
      </c>
      <c r="N92" s="115">
        <f t="shared" si="99"/>
        <v>3.9984000000000002</v>
      </c>
      <c r="O92" s="100">
        <f t="shared" si="89"/>
        <v>8.33</v>
      </c>
    </row>
    <row r="93" spans="1:15" s="1" customFormat="1" ht="15" customHeight="1" x14ac:dyDescent="0.25">
      <c r="A93" s="258">
        <v>10</v>
      </c>
      <c r="B93" s="55">
        <v>60701</v>
      </c>
      <c r="C93" s="14" t="s">
        <v>76</v>
      </c>
      <c r="D93" s="376">
        <v>29</v>
      </c>
      <c r="E93" s="209">
        <v>10.34</v>
      </c>
      <c r="F93" s="209">
        <v>34.49</v>
      </c>
      <c r="G93" s="209">
        <v>55.17</v>
      </c>
      <c r="H93" s="276"/>
      <c r="I93" s="43">
        <f t="shared" si="94"/>
        <v>3.4483000000000006</v>
      </c>
      <c r="J93" s="21"/>
      <c r="K93" s="97">
        <f t="shared" si="93"/>
        <v>29</v>
      </c>
      <c r="L93" s="98">
        <f t="shared" si="97"/>
        <v>15.9993</v>
      </c>
      <c r="M93" s="99">
        <f t="shared" si="88"/>
        <v>55.17</v>
      </c>
      <c r="N93" s="115">
        <f t="shared" si="99"/>
        <v>2.9986000000000002</v>
      </c>
      <c r="O93" s="100">
        <f t="shared" si="89"/>
        <v>10.34</v>
      </c>
    </row>
    <row r="94" spans="1:15" s="1" customFormat="1" ht="15" customHeight="1" x14ac:dyDescent="0.25">
      <c r="A94" s="258">
        <v>11</v>
      </c>
      <c r="B94" s="48">
        <v>60850</v>
      </c>
      <c r="C94" s="19" t="s">
        <v>77</v>
      </c>
      <c r="D94" s="376">
        <v>67</v>
      </c>
      <c r="E94" s="209">
        <v>1.49</v>
      </c>
      <c r="F94" s="209">
        <v>47.76</v>
      </c>
      <c r="G94" s="209">
        <v>47.76</v>
      </c>
      <c r="H94" s="276">
        <v>2.99</v>
      </c>
      <c r="I94" s="44">
        <f t="shared" si="94"/>
        <v>3.5224999999999995</v>
      </c>
      <c r="J94" s="21"/>
      <c r="K94" s="97">
        <f t="shared" si="93"/>
        <v>67</v>
      </c>
      <c r="L94" s="98">
        <f t="shared" si="97"/>
        <v>34.002499999999998</v>
      </c>
      <c r="M94" s="99">
        <f t="shared" si="88"/>
        <v>50.75</v>
      </c>
      <c r="N94" s="98">
        <f t="shared" si="99"/>
        <v>0.99829999999999997</v>
      </c>
      <c r="O94" s="100">
        <f t="shared" si="89"/>
        <v>1.49</v>
      </c>
    </row>
    <row r="95" spans="1:15" s="1" customFormat="1" ht="15" customHeight="1" x14ac:dyDescent="0.25">
      <c r="A95" s="258">
        <v>12</v>
      </c>
      <c r="B95" s="48">
        <v>60910</v>
      </c>
      <c r="C95" s="19" t="s">
        <v>78</v>
      </c>
      <c r="D95" s="376">
        <v>61</v>
      </c>
      <c r="E95" s="209">
        <v>1.64</v>
      </c>
      <c r="F95" s="209">
        <v>45.9</v>
      </c>
      <c r="G95" s="209">
        <v>47.54</v>
      </c>
      <c r="H95" s="276">
        <v>4.92</v>
      </c>
      <c r="I95" s="43">
        <f t="shared" si="94"/>
        <v>3.5573999999999999</v>
      </c>
      <c r="J95" s="21"/>
      <c r="K95" s="97">
        <f t="shared" si="93"/>
        <v>61</v>
      </c>
      <c r="L95" s="98">
        <f t="shared" si="97"/>
        <v>32.000599999999999</v>
      </c>
      <c r="M95" s="99">
        <f t="shared" si="88"/>
        <v>52.46</v>
      </c>
      <c r="N95" s="98">
        <f t="shared" si="99"/>
        <v>1.0004</v>
      </c>
      <c r="O95" s="100">
        <f t="shared" si="89"/>
        <v>1.64</v>
      </c>
    </row>
    <row r="96" spans="1:15" s="1" customFormat="1" ht="15" customHeight="1" x14ac:dyDescent="0.25">
      <c r="A96" s="258">
        <v>13</v>
      </c>
      <c r="B96" s="48">
        <v>60980</v>
      </c>
      <c r="C96" s="19" t="s">
        <v>79</v>
      </c>
      <c r="D96" s="376">
        <v>36</v>
      </c>
      <c r="E96" s="148">
        <v>8.33</v>
      </c>
      <c r="F96" s="148">
        <v>30.56</v>
      </c>
      <c r="G96" s="148">
        <v>50</v>
      </c>
      <c r="H96" s="148">
        <v>11.11</v>
      </c>
      <c r="I96" s="43">
        <f t="shared" si="94"/>
        <v>3.6389</v>
      </c>
      <c r="J96" s="21"/>
      <c r="K96" s="97">
        <f t="shared" si="93"/>
        <v>36</v>
      </c>
      <c r="L96" s="98">
        <f t="shared" si="97"/>
        <v>21.999600000000001</v>
      </c>
      <c r="M96" s="99">
        <f t="shared" si="88"/>
        <v>61.11</v>
      </c>
      <c r="N96" s="98">
        <f t="shared" si="99"/>
        <v>2.9988000000000001</v>
      </c>
      <c r="O96" s="100">
        <f t="shared" si="89"/>
        <v>8.33</v>
      </c>
    </row>
    <row r="97" spans="1:15" s="1" customFormat="1" ht="15" customHeight="1" x14ac:dyDescent="0.25">
      <c r="A97" s="258">
        <v>14</v>
      </c>
      <c r="B97" s="48">
        <v>61080</v>
      </c>
      <c r="C97" s="19" t="s">
        <v>80</v>
      </c>
      <c r="D97" s="376">
        <v>70</v>
      </c>
      <c r="E97" s="209">
        <v>4.29</v>
      </c>
      <c r="F97" s="209">
        <v>37.14</v>
      </c>
      <c r="G97" s="209">
        <v>47.14</v>
      </c>
      <c r="H97" s="209">
        <v>11.43</v>
      </c>
      <c r="I97" s="43">
        <f t="shared" si="94"/>
        <v>3.6570999999999998</v>
      </c>
      <c r="J97" s="21"/>
      <c r="K97" s="97">
        <f t="shared" si="93"/>
        <v>70</v>
      </c>
      <c r="L97" s="98">
        <f t="shared" si="97"/>
        <v>40.998999999999995</v>
      </c>
      <c r="M97" s="99">
        <f t="shared" si="88"/>
        <v>58.57</v>
      </c>
      <c r="N97" s="98">
        <f t="shared" si="99"/>
        <v>3.0030000000000001</v>
      </c>
      <c r="O97" s="100">
        <f t="shared" si="89"/>
        <v>4.29</v>
      </c>
    </row>
    <row r="98" spans="1:15" s="1" customFormat="1" ht="15" customHeight="1" x14ac:dyDescent="0.25">
      <c r="A98" s="258">
        <v>15</v>
      </c>
      <c r="B98" s="48">
        <v>61150</v>
      </c>
      <c r="C98" s="19" t="s">
        <v>81</v>
      </c>
      <c r="D98" s="376">
        <v>64</v>
      </c>
      <c r="E98" s="212">
        <v>4.6900000000000004</v>
      </c>
      <c r="F98" s="212">
        <v>45.31</v>
      </c>
      <c r="G98" s="212">
        <v>50</v>
      </c>
      <c r="H98" s="212"/>
      <c r="I98" s="43">
        <f t="shared" si="94"/>
        <v>3.4531000000000001</v>
      </c>
      <c r="J98" s="21"/>
      <c r="K98" s="97">
        <f t="shared" si="93"/>
        <v>64</v>
      </c>
      <c r="L98" s="98">
        <f t="shared" si="97"/>
        <v>32</v>
      </c>
      <c r="M98" s="99">
        <f t="shared" si="88"/>
        <v>50</v>
      </c>
      <c r="N98" s="98">
        <f t="shared" si="99"/>
        <v>3.0016000000000003</v>
      </c>
      <c r="O98" s="100">
        <f t="shared" si="89"/>
        <v>4.6900000000000004</v>
      </c>
    </row>
    <row r="99" spans="1:15" s="1" customFormat="1" ht="15" customHeight="1" x14ac:dyDescent="0.25">
      <c r="A99" s="258">
        <v>16</v>
      </c>
      <c r="B99" s="48">
        <v>61210</v>
      </c>
      <c r="C99" s="19" t="s">
        <v>82</v>
      </c>
      <c r="D99" s="376">
        <v>34</v>
      </c>
      <c r="E99" s="148"/>
      <c r="F99" s="148">
        <v>52.94</v>
      </c>
      <c r="G99" s="148">
        <v>38.24</v>
      </c>
      <c r="H99" s="148">
        <v>8.82</v>
      </c>
      <c r="I99" s="43">
        <f t="shared" si="94"/>
        <v>3.5587999999999997</v>
      </c>
      <c r="J99" s="21"/>
      <c r="K99" s="97">
        <f t="shared" si="93"/>
        <v>34</v>
      </c>
      <c r="L99" s="98">
        <f t="shared" si="97"/>
        <v>16.000399999999999</v>
      </c>
      <c r="M99" s="99">
        <f t="shared" si="88"/>
        <v>47.06</v>
      </c>
      <c r="N99" s="98">
        <f t="shared" si="99"/>
        <v>0</v>
      </c>
      <c r="O99" s="100">
        <f t="shared" si="89"/>
        <v>0</v>
      </c>
    </row>
    <row r="100" spans="1:15" s="1" customFormat="1" ht="15" customHeight="1" x14ac:dyDescent="0.25">
      <c r="A100" s="258">
        <v>17</v>
      </c>
      <c r="B100" s="48">
        <v>61290</v>
      </c>
      <c r="C100" s="19" t="s">
        <v>83</v>
      </c>
      <c r="D100" s="376">
        <v>55</v>
      </c>
      <c r="E100" s="148">
        <v>3.64</v>
      </c>
      <c r="F100" s="148">
        <v>43.64</v>
      </c>
      <c r="G100" s="148">
        <v>50.91</v>
      </c>
      <c r="H100" s="148">
        <v>1.82</v>
      </c>
      <c r="I100" s="43">
        <f t="shared" si="94"/>
        <v>3.5094000000000007</v>
      </c>
      <c r="J100" s="21"/>
      <c r="K100" s="97">
        <f t="shared" si="93"/>
        <v>55</v>
      </c>
      <c r="L100" s="98">
        <f t="shared" si="97"/>
        <v>29.001499999999997</v>
      </c>
      <c r="M100" s="99">
        <f t="shared" si="88"/>
        <v>52.73</v>
      </c>
      <c r="N100" s="98">
        <f t="shared" si="99"/>
        <v>2.0020000000000002</v>
      </c>
      <c r="O100" s="100">
        <f t="shared" si="89"/>
        <v>3.64</v>
      </c>
    </row>
    <row r="101" spans="1:15" s="1" customFormat="1" ht="15" customHeight="1" x14ac:dyDescent="0.25">
      <c r="A101" s="258">
        <v>18</v>
      </c>
      <c r="B101" s="48">
        <v>61340</v>
      </c>
      <c r="C101" s="19" t="s">
        <v>84</v>
      </c>
      <c r="D101" s="376">
        <v>93</v>
      </c>
      <c r="E101" s="148">
        <v>8.6</v>
      </c>
      <c r="F101" s="148">
        <v>50.54</v>
      </c>
      <c r="G101" s="148">
        <v>40.86</v>
      </c>
      <c r="H101" s="148"/>
      <c r="I101" s="43">
        <f t="shared" si="94"/>
        <v>3.3226</v>
      </c>
      <c r="J101" s="21"/>
      <c r="K101" s="97">
        <f t="shared" si="93"/>
        <v>93</v>
      </c>
      <c r="L101" s="98">
        <f t="shared" si="97"/>
        <v>37.9998</v>
      </c>
      <c r="M101" s="99">
        <f t="shared" si="88"/>
        <v>40.86</v>
      </c>
      <c r="N101" s="115">
        <f t="shared" si="99"/>
        <v>7.9979999999999993</v>
      </c>
      <c r="O101" s="100">
        <f t="shared" si="89"/>
        <v>8.6</v>
      </c>
    </row>
    <row r="102" spans="1:15" s="1" customFormat="1" ht="15" customHeight="1" x14ac:dyDescent="0.25">
      <c r="A102" s="257">
        <v>19</v>
      </c>
      <c r="B102" s="48">
        <v>61390</v>
      </c>
      <c r="C102" s="19" t="s">
        <v>85</v>
      </c>
      <c r="D102" s="376">
        <v>80</v>
      </c>
      <c r="E102" s="148">
        <v>10</v>
      </c>
      <c r="F102" s="148">
        <v>42.5</v>
      </c>
      <c r="G102" s="148">
        <v>43.75</v>
      </c>
      <c r="H102" s="148">
        <v>3.75</v>
      </c>
      <c r="I102" s="43">
        <f t="shared" si="94"/>
        <v>3.4125000000000001</v>
      </c>
      <c r="J102" s="21"/>
      <c r="K102" s="97">
        <f t="shared" si="93"/>
        <v>80</v>
      </c>
      <c r="L102" s="98">
        <f t="shared" si="97"/>
        <v>38</v>
      </c>
      <c r="M102" s="99">
        <f t="shared" si="88"/>
        <v>47.5</v>
      </c>
      <c r="N102" s="115">
        <f t="shared" si="99"/>
        <v>8</v>
      </c>
      <c r="O102" s="100">
        <f t="shared" si="89"/>
        <v>10</v>
      </c>
    </row>
    <row r="103" spans="1:15" s="1" customFormat="1" ht="15" customHeight="1" x14ac:dyDescent="0.25">
      <c r="A103" s="257">
        <v>20</v>
      </c>
      <c r="B103" s="48">
        <v>61410</v>
      </c>
      <c r="C103" s="19" t="s">
        <v>86</v>
      </c>
      <c r="D103" s="376">
        <v>47</v>
      </c>
      <c r="E103" s="212"/>
      <c r="F103" s="212">
        <v>42.55</v>
      </c>
      <c r="G103" s="212">
        <v>51.06</v>
      </c>
      <c r="H103" s="148">
        <v>6.38</v>
      </c>
      <c r="I103" s="43">
        <f t="shared" si="94"/>
        <v>3.6378999999999997</v>
      </c>
      <c r="J103" s="21"/>
      <c r="K103" s="97">
        <f t="shared" si="93"/>
        <v>47</v>
      </c>
      <c r="L103" s="98">
        <f t="shared" si="97"/>
        <v>26.996800000000004</v>
      </c>
      <c r="M103" s="99">
        <f t="shared" si="88"/>
        <v>57.440000000000005</v>
      </c>
      <c r="N103" s="98">
        <f t="shared" si="99"/>
        <v>0</v>
      </c>
      <c r="O103" s="100">
        <f t="shared" si="89"/>
        <v>0</v>
      </c>
    </row>
    <row r="104" spans="1:15" s="1" customFormat="1" ht="15" customHeight="1" x14ac:dyDescent="0.25">
      <c r="A104" s="258">
        <v>21</v>
      </c>
      <c r="B104" s="48">
        <v>61430</v>
      </c>
      <c r="C104" s="19" t="s">
        <v>114</v>
      </c>
      <c r="D104" s="376">
        <v>134</v>
      </c>
      <c r="E104" s="148">
        <v>1.49</v>
      </c>
      <c r="F104" s="148">
        <v>32.840000000000003</v>
      </c>
      <c r="G104" s="148">
        <v>64.180000000000007</v>
      </c>
      <c r="H104" s="148">
        <v>1.49</v>
      </c>
      <c r="I104" s="43">
        <f t="shared" si="94"/>
        <v>3.6567000000000003</v>
      </c>
      <c r="J104" s="21"/>
      <c r="K104" s="97">
        <f t="shared" si="93"/>
        <v>134</v>
      </c>
      <c r="L104" s="98">
        <f t="shared" si="97"/>
        <v>87.997800000000012</v>
      </c>
      <c r="M104" s="99">
        <f t="shared" si="88"/>
        <v>65.67</v>
      </c>
      <c r="N104" s="98">
        <f t="shared" si="99"/>
        <v>1.9965999999999999</v>
      </c>
      <c r="O104" s="100">
        <f t="shared" si="89"/>
        <v>1.49</v>
      </c>
    </row>
    <row r="105" spans="1:15" s="1" customFormat="1" ht="15" customHeight="1" x14ac:dyDescent="0.25">
      <c r="A105" s="258">
        <v>22</v>
      </c>
      <c r="B105" s="48">
        <v>61440</v>
      </c>
      <c r="C105" s="19" t="s">
        <v>87</v>
      </c>
      <c r="D105" s="376">
        <v>108</v>
      </c>
      <c r="E105" s="212">
        <v>1.85</v>
      </c>
      <c r="F105" s="212">
        <v>32.4</v>
      </c>
      <c r="G105" s="212">
        <v>60.19</v>
      </c>
      <c r="H105" s="212">
        <v>5.56</v>
      </c>
      <c r="I105" s="43">
        <f t="shared" si="94"/>
        <v>3.6945999999999999</v>
      </c>
      <c r="J105" s="21"/>
      <c r="K105" s="97">
        <f t="shared" si="93"/>
        <v>108</v>
      </c>
      <c r="L105" s="98">
        <f t="shared" si="97"/>
        <v>71.010000000000005</v>
      </c>
      <c r="M105" s="99">
        <f t="shared" si="88"/>
        <v>65.75</v>
      </c>
      <c r="N105" s="98">
        <f t="shared" si="99"/>
        <v>1.9980000000000002</v>
      </c>
      <c r="O105" s="100">
        <f t="shared" si="89"/>
        <v>1.85</v>
      </c>
    </row>
    <row r="106" spans="1:15" s="1" customFormat="1" ht="15" customHeight="1" x14ac:dyDescent="0.25">
      <c r="A106" s="258">
        <v>23</v>
      </c>
      <c r="B106" s="48">
        <v>61450</v>
      </c>
      <c r="C106" s="19" t="s">
        <v>115</v>
      </c>
      <c r="D106" s="376">
        <v>64</v>
      </c>
      <c r="E106" s="148">
        <v>4.6900000000000004</v>
      </c>
      <c r="F106" s="148">
        <v>29.68</v>
      </c>
      <c r="G106" s="148">
        <v>62.5</v>
      </c>
      <c r="H106" s="148">
        <v>3.13</v>
      </c>
      <c r="I106" s="43">
        <f t="shared" si="94"/>
        <v>3.6406999999999994</v>
      </c>
      <c r="J106" s="21"/>
      <c r="K106" s="97">
        <f t="shared" si="93"/>
        <v>64</v>
      </c>
      <c r="L106" s="98">
        <f t="shared" si="97"/>
        <v>42.0032</v>
      </c>
      <c r="M106" s="99">
        <f t="shared" si="88"/>
        <v>65.63</v>
      </c>
      <c r="N106" s="98">
        <f t="shared" si="99"/>
        <v>3.0016000000000003</v>
      </c>
      <c r="O106" s="100">
        <f t="shared" si="89"/>
        <v>4.6900000000000004</v>
      </c>
    </row>
    <row r="107" spans="1:15" s="1" customFormat="1" ht="15" customHeight="1" x14ac:dyDescent="0.25">
      <c r="A107" s="258">
        <v>24</v>
      </c>
      <c r="B107" s="48">
        <v>61470</v>
      </c>
      <c r="C107" s="19" t="s">
        <v>88</v>
      </c>
      <c r="D107" s="376">
        <v>47</v>
      </c>
      <c r="E107" s="148">
        <v>2.13</v>
      </c>
      <c r="F107" s="148">
        <v>38.299999999999997</v>
      </c>
      <c r="G107" s="148">
        <v>44.68</v>
      </c>
      <c r="H107" s="148">
        <v>14.89</v>
      </c>
      <c r="I107" s="43">
        <f t="shared" si="94"/>
        <v>3.7233000000000001</v>
      </c>
      <c r="J107" s="21"/>
      <c r="K107" s="97">
        <f t="shared" si="93"/>
        <v>47</v>
      </c>
      <c r="L107" s="98">
        <f t="shared" si="97"/>
        <v>27.997900000000001</v>
      </c>
      <c r="M107" s="99">
        <f t="shared" si="88"/>
        <v>59.57</v>
      </c>
      <c r="N107" s="98">
        <f t="shared" si="99"/>
        <v>1.0011000000000001</v>
      </c>
      <c r="O107" s="100">
        <f t="shared" si="89"/>
        <v>2.13</v>
      </c>
    </row>
    <row r="108" spans="1:15" s="1" customFormat="1" ht="15" customHeight="1" x14ac:dyDescent="0.25">
      <c r="A108" s="258">
        <v>25</v>
      </c>
      <c r="B108" s="48">
        <v>61490</v>
      </c>
      <c r="C108" s="19" t="s">
        <v>116</v>
      </c>
      <c r="D108" s="376">
        <v>129</v>
      </c>
      <c r="E108" s="148">
        <v>0.78</v>
      </c>
      <c r="F108" s="148">
        <v>24.8</v>
      </c>
      <c r="G108" s="148">
        <v>63.57</v>
      </c>
      <c r="H108" s="148">
        <v>10.85</v>
      </c>
      <c r="I108" s="43">
        <f t="shared" si="94"/>
        <v>3.8449</v>
      </c>
      <c r="J108" s="21"/>
      <c r="K108" s="97">
        <f t="shared" si="93"/>
        <v>129</v>
      </c>
      <c r="L108" s="98">
        <f t="shared" si="97"/>
        <v>96.001800000000003</v>
      </c>
      <c r="M108" s="99">
        <f t="shared" si="88"/>
        <v>74.42</v>
      </c>
      <c r="N108" s="98">
        <f t="shared" si="99"/>
        <v>1.0062</v>
      </c>
      <c r="O108" s="100">
        <f t="shared" si="89"/>
        <v>0.78</v>
      </c>
    </row>
    <row r="109" spans="1:15" s="1" customFormat="1" ht="15" customHeight="1" x14ac:dyDescent="0.25">
      <c r="A109" s="258">
        <v>26</v>
      </c>
      <c r="B109" s="48">
        <v>61500</v>
      </c>
      <c r="C109" s="19" t="s">
        <v>117</v>
      </c>
      <c r="D109" s="376">
        <v>166</v>
      </c>
      <c r="E109" s="212">
        <v>0.6</v>
      </c>
      <c r="F109" s="212">
        <v>22.29</v>
      </c>
      <c r="G109" s="212">
        <v>69.88</v>
      </c>
      <c r="H109" s="276">
        <v>7.23</v>
      </c>
      <c r="I109" s="43">
        <f t="shared" si="94"/>
        <v>3.8374000000000001</v>
      </c>
      <c r="J109" s="21"/>
      <c r="K109" s="97">
        <f t="shared" si="93"/>
        <v>166</v>
      </c>
      <c r="L109" s="98">
        <f t="shared" si="97"/>
        <v>128.0026</v>
      </c>
      <c r="M109" s="99">
        <f t="shared" si="88"/>
        <v>77.11</v>
      </c>
      <c r="N109" s="98">
        <f t="shared" si="99"/>
        <v>0.996</v>
      </c>
      <c r="O109" s="100">
        <f t="shared" si="89"/>
        <v>0.6</v>
      </c>
    </row>
    <row r="110" spans="1:15" s="1" customFormat="1" ht="15" customHeight="1" x14ac:dyDescent="0.25">
      <c r="A110" s="258">
        <v>27</v>
      </c>
      <c r="B110" s="48">
        <v>61510</v>
      </c>
      <c r="C110" s="19" t="s">
        <v>89</v>
      </c>
      <c r="D110" s="376">
        <v>58</v>
      </c>
      <c r="E110" s="212"/>
      <c r="F110" s="212">
        <v>15.52</v>
      </c>
      <c r="G110" s="212">
        <v>75.86</v>
      </c>
      <c r="H110" s="212">
        <v>8.6199999999999992</v>
      </c>
      <c r="I110" s="43">
        <f t="shared" si="94"/>
        <v>3.931</v>
      </c>
      <c r="J110" s="21"/>
      <c r="K110" s="97">
        <f t="shared" si="93"/>
        <v>58</v>
      </c>
      <c r="L110" s="98">
        <f t="shared" si="97"/>
        <v>48.998400000000004</v>
      </c>
      <c r="M110" s="99">
        <f t="shared" si="88"/>
        <v>84.48</v>
      </c>
      <c r="N110" s="98">
        <f t="shared" si="99"/>
        <v>0</v>
      </c>
      <c r="O110" s="100">
        <f t="shared" si="89"/>
        <v>0</v>
      </c>
    </row>
    <row r="111" spans="1:15" s="1" customFormat="1" ht="15" customHeight="1" x14ac:dyDescent="0.25">
      <c r="A111" s="258">
        <v>28</v>
      </c>
      <c r="B111" s="48">
        <v>61520</v>
      </c>
      <c r="C111" s="19" t="s">
        <v>118</v>
      </c>
      <c r="D111" s="377">
        <v>73</v>
      </c>
      <c r="E111" s="212"/>
      <c r="F111" s="212">
        <v>31.51</v>
      </c>
      <c r="G111" s="212">
        <v>58.9</v>
      </c>
      <c r="H111" s="276">
        <v>9.59</v>
      </c>
      <c r="I111" s="65">
        <f t="shared" si="94"/>
        <v>3.7807999999999997</v>
      </c>
      <c r="J111" s="21"/>
      <c r="K111" s="97">
        <f t="shared" si="93"/>
        <v>73</v>
      </c>
      <c r="L111" s="98">
        <f t="shared" si="97"/>
        <v>49.997699999999995</v>
      </c>
      <c r="M111" s="99">
        <f t="shared" si="88"/>
        <v>68.489999999999995</v>
      </c>
      <c r="N111" s="98">
        <f t="shared" si="99"/>
        <v>0</v>
      </c>
      <c r="O111" s="100">
        <f t="shared" si="89"/>
        <v>0</v>
      </c>
    </row>
    <row r="112" spans="1:15" s="1" customFormat="1" ht="15" customHeight="1" x14ac:dyDescent="0.25">
      <c r="A112" s="257">
        <v>29</v>
      </c>
      <c r="B112" s="50">
        <v>61540</v>
      </c>
      <c r="C112" s="22" t="s">
        <v>119</v>
      </c>
      <c r="D112" s="360">
        <v>25</v>
      </c>
      <c r="E112" s="212"/>
      <c r="F112" s="212">
        <v>12</v>
      </c>
      <c r="G112" s="212">
        <v>72</v>
      </c>
      <c r="H112" s="277">
        <v>16</v>
      </c>
      <c r="I112" s="43">
        <f t="shared" si="94"/>
        <v>4.04</v>
      </c>
      <c r="J112" s="21"/>
      <c r="K112" s="97">
        <f t="shared" si="93"/>
        <v>25</v>
      </c>
      <c r="L112" s="98">
        <f t="shared" si="97"/>
        <v>22</v>
      </c>
      <c r="M112" s="99">
        <f t="shared" si="88"/>
        <v>88</v>
      </c>
      <c r="N112" s="98">
        <f t="shared" si="99"/>
        <v>0</v>
      </c>
      <c r="O112" s="100">
        <f t="shared" si="89"/>
        <v>0</v>
      </c>
    </row>
    <row r="113" spans="1:15" s="1" customFormat="1" ht="15" customHeight="1" x14ac:dyDescent="0.25">
      <c r="A113" s="259">
        <v>30</v>
      </c>
      <c r="B113" s="50">
        <v>61560</v>
      </c>
      <c r="C113" s="22" t="s">
        <v>121</v>
      </c>
      <c r="D113" s="361"/>
      <c r="E113" s="142"/>
      <c r="F113" s="142"/>
      <c r="G113" s="142"/>
      <c r="H113" s="143"/>
      <c r="I113" s="46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11"/>
      <c r="E114" s="212"/>
      <c r="F114" s="212"/>
      <c r="G114" s="212"/>
      <c r="H114" s="204"/>
      <c r="I114" s="46"/>
      <c r="J114" s="21"/>
      <c r="K114" s="97"/>
      <c r="L114" s="98"/>
      <c r="M114" s="99"/>
      <c r="N114" s="115"/>
      <c r="O114" s="100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437</v>
      </c>
      <c r="E115" s="38">
        <v>5.04</v>
      </c>
      <c r="F115" s="38">
        <v>28.863750000000003</v>
      </c>
      <c r="G115" s="38">
        <v>58.153750000000002</v>
      </c>
      <c r="H115" s="38">
        <v>7.9424999999999999</v>
      </c>
      <c r="I115" s="39">
        <f>AVERAGE(I116:I124)</f>
        <v>3.6899875</v>
      </c>
      <c r="J115" s="21"/>
      <c r="K115" s="111">
        <f t="shared" si="93"/>
        <v>437</v>
      </c>
      <c r="L115" s="112">
        <f>SUM(L116:L124)</f>
        <v>290.99850000000004</v>
      </c>
      <c r="M115" s="113">
        <f t="shared" si="88"/>
        <v>66.096249999999998</v>
      </c>
      <c r="N115" s="112">
        <f>SUM(N116:N124)</f>
        <v>14.993199999999998</v>
      </c>
      <c r="O115" s="114">
        <f t="shared" si="89"/>
        <v>5.04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58">
        <v>39</v>
      </c>
      <c r="E116" s="153"/>
      <c r="F116" s="153">
        <v>10.26</v>
      </c>
      <c r="G116" s="153">
        <v>66.67</v>
      </c>
      <c r="H116" s="153">
        <v>23.08</v>
      </c>
      <c r="I116" s="42">
        <f t="shared" si="94"/>
        <v>4.1286000000000005</v>
      </c>
      <c r="J116" s="21"/>
      <c r="K116" s="93">
        <f t="shared" si="93"/>
        <v>39</v>
      </c>
      <c r="L116" s="94">
        <f t="shared" ref="L116:L117" si="100">M116*K116/100</f>
        <v>35.002499999999998</v>
      </c>
      <c r="M116" s="95">
        <f t="shared" si="88"/>
        <v>89.75</v>
      </c>
      <c r="N116" s="94">
        <f t="shared" ref="N116:N117" si="101">O116*K116/100</f>
        <v>0</v>
      </c>
      <c r="O116" s="96">
        <f t="shared" si="8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59">
        <v>49</v>
      </c>
      <c r="E117" s="148"/>
      <c r="F117" s="148">
        <v>14.29</v>
      </c>
      <c r="G117" s="148">
        <v>75.510000000000005</v>
      </c>
      <c r="H117" s="148">
        <v>10.199999999999999</v>
      </c>
      <c r="I117" s="43">
        <f t="shared" si="94"/>
        <v>3.9591000000000003</v>
      </c>
      <c r="J117" s="21"/>
      <c r="K117" s="97">
        <f t="shared" si="93"/>
        <v>49</v>
      </c>
      <c r="L117" s="98">
        <f t="shared" si="100"/>
        <v>41.997900000000001</v>
      </c>
      <c r="M117" s="99">
        <f t="shared" si="88"/>
        <v>85.710000000000008</v>
      </c>
      <c r="N117" s="98">
        <f t="shared" si="101"/>
        <v>0</v>
      </c>
      <c r="O117" s="100">
        <f t="shared" si="8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59">
        <v>47</v>
      </c>
      <c r="E118" s="212"/>
      <c r="F118" s="212">
        <v>19.149999999999999</v>
      </c>
      <c r="G118" s="212">
        <v>72.34</v>
      </c>
      <c r="H118" s="212">
        <v>8.51</v>
      </c>
      <c r="I118" s="43">
        <f t="shared" si="94"/>
        <v>3.8936000000000002</v>
      </c>
      <c r="J118" s="21"/>
      <c r="K118" s="97">
        <f t="shared" si="93"/>
        <v>47</v>
      </c>
      <c r="L118" s="98">
        <f t="shared" si="97"/>
        <v>37.999500000000005</v>
      </c>
      <c r="M118" s="99">
        <f t="shared" si="88"/>
        <v>80.850000000000009</v>
      </c>
      <c r="N118" s="98">
        <f t="shared" ref="N118:N123" si="102">O118*K118/100</f>
        <v>0</v>
      </c>
      <c r="O118" s="100">
        <f t="shared" si="8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59">
        <v>27</v>
      </c>
      <c r="E119" s="148">
        <v>14.81</v>
      </c>
      <c r="F119" s="148">
        <v>29.63</v>
      </c>
      <c r="G119" s="148">
        <v>55.56</v>
      </c>
      <c r="H119" s="148"/>
      <c r="I119" s="43">
        <f t="shared" si="94"/>
        <v>3.4075000000000002</v>
      </c>
      <c r="J119" s="21"/>
      <c r="K119" s="97">
        <f t="shared" si="93"/>
        <v>27</v>
      </c>
      <c r="L119" s="98">
        <f t="shared" si="97"/>
        <v>15.001200000000001</v>
      </c>
      <c r="M119" s="99">
        <f t="shared" si="88"/>
        <v>55.56</v>
      </c>
      <c r="N119" s="98">
        <f t="shared" si="102"/>
        <v>3.9986999999999999</v>
      </c>
      <c r="O119" s="100">
        <f t="shared" si="89"/>
        <v>14.81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59">
        <v>46</v>
      </c>
      <c r="E120" s="148"/>
      <c r="F120" s="148">
        <v>13.04</v>
      </c>
      <c r="G120" s="148">
        <v>71.739999999999995</v>
      </c>
      <c r="H120" s="148">
        <v>15.22</v>
      </c>
      <c r="I120" s="43">
        <f t="shared" si="94"/>
        <v>4.0217999999999998</v>
      </c>
      <c r="J120" s="21"/>
      <c r="K120" s="97">
        <f t="shared" si="93"/>
        <v>46</v>
      </c>
      <c r="L120" s="98">
        <f t="shared" si="97"/>
        <v>40.001599999999996</v>
      </c>
      <c r="M120" s="99">
        <f t="shared" si="88"/>
        <v>86.96</v>
      </c>
      <c r="N120" s="98">
        <f t="shared" si="102"/>
        <v>0</v>
      </c>
      <c r="O120" s="100">
        <f t="shared" si="8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359">
        <v>47</v>
      </c>
      <c r="E121" s="212"/>
      <c r="F121" s="212">
        <v>44.68</v>
      </c>
      <c r="G121" s="212">
        <v>53.19</v>
      </c>
      <c r="H121" s="276">
        <v>2.13</v>
      </c>
      <c r="I121" s="43">
        <f t="shared" si="94"/>
        <v>3.5744999999999991</v>
      </c>
      <c r="J121" s="21"/>
      <c r="K121" s="97">
        <f t="shared" si="93"/>
        <v>47</v>
      </c>
      <c r="L121" s="98">
        <f t="shared" si="97"/>
        <v>26.000399999999999</v>
      </c>
      <c r="M121" s="99">
        <f t="shared" si="88"/>
        <v>55.32</v>
      </c>
      <c r="N121" s="98">
        <f t="shared" si="102"/>
        <v>0</v>
      </c>
      <c r="O121" s="100">
        <f t="shared" si="89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56">
        <v>23</v>
      </c>
      <c r="E122" s="212">
        <v>21.74</v>
      </c>
      <c r="F122" s="212">
        <v>60.87</v>
      </c>
      <c r="G122" s="212">
        <v>17.39</v>
      </c>
      <c r="H122" s="276"/>
      <c r="I122" s="43">
        <f t="shared" si="94"/>
        <v>2.9564999999999997</v>
      </c>
      <c r="J122" s="21"/>
      <c r="K122" s="97">
        <f t="shared" si="93"/>
        <v>23</v>
      </c>
      <c r="L122" s="98">
        <f t="shared" si="97"/>
        <v>3.9997000000000003</v>
      </c>
      <c r="M122" s="99">
        <f t="shared" si="88"/>
        <v>17.39</v>
      </c>
      <c r="N122" s="98">
        <f t="shared" si="102"/>
        <v>5.0001999999999995</v>
      </c>
      <c r="O122" s="105">
        <f t="shared" si="89"/>
        <v>21.74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378">
        <v>159</v>
      </c>
      <c r="E123" s="210">
        <v>3.77</v>
      </c>
      <c r="F123" s="210">
        <v>38.99</v>
      </c>
      <c r="G123" s="210">
        <v>52.83</v>
      </c>
      <c r="H123" s="276">
        <v>4.4000000000000004</v>
      </c>
      <c r="I123" s="46">
        <f t="shared" si="94"/>
        <v>3.5783</v>
      </c>
      <c r="J123" s="21"/>
      <c r="K123" s="97">
        <f t="shared" si="93"/>
        <v>159</v>
      </c>
      <c r="L123" s="98">
        <f t="shared" si="97"/>
        <v>90.995699999999999</v>
      </c>
      <c r="M123" s="99">
        <f t="shared" si="88"/>
        <v>57.23</v>
      </c>
      <c r="N123" s="98">
        <f t="shared" si="102"/>
        <v>5.9942999999999991</v>
      </c>
      <c r="O123" s="100">
        <f t="shared" si="89"/>
        <v>3.77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79"/>
      <c r="E124" s="208"/>
      <c r="F124" s="208"/>
      <c r="G124" s="208"/>
      <c r="H124" s="208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09" t="s">
        <v>98</v>
      </c>
      <c r="E125" s="409"/>
      <c r="F125" s="409"/>
      <c r="G125" s="409"/>
      <c r="H125" s="409"/>
      <c r="I125" s="57">
        <f>AVERAGE(I7,I9:I16,I18:I29,I31:I47,I49:I67,I69:I82,I84:I114,I116:I124)</f>
        <v>3.6540971962616822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73" priority="557" stopIfTrue="1" operator="equal">
      <formula>$I$125</formula>
    </cfRule>
    <cfRule type="containsBlanks" dxfId="172" priority="558" stopIfTrue="1">
      <formula>LEN(TRIM(I6))=0</formula>
    </cfRule>
    <cfRule type="cellIs" dxfId="171" priority="559" stopIfTrue="1" operator="lessThan">
      <formula>3.5</formula>
    </cfRule>
    <cfRule type="cellIs" dxfId="170" priority="560" stopIfTrue="1" operator="between">
      <formula>$I$125</formula>
      <formula>3.5</formula>
    </cfRule>
    <cfRule type="cellIs" dxfId="169" priority="561" stopIfTrue="1" operator="between">
      <formula>4.5</formula>
      <formula>$I$125</formula>
    </cfRule>
    <cfRule type="cellIs" dxfId="168" priority="562" stopIfTrue="1" operator="greaterThanOrEqual">
      <formula>4.5</formula>
    </cfRule>
  </conditionalFormatting>
  <conditionalFormatting sqref="N7:O124">
    <cfRule type="cellIs" dxfId="167" priority="11" operator="greaterThanOrEqual">
      <formula>9.99</formula>
    </cfRule>
    <cfRule type="cellIs" dxfId="166" priority="10" operator="between">
      <formula>0.1</formula>
      <formula>9.99</formula>
    </cfRule>
    <cfRule type="cellIs" dxfId="165" priority="8" operator="equal">
      <formula>0</formula>
    </cfRule>
    <cfRule type="containsBlanks" dxfId="164" priority="3">
      <formula>LEN(TRIM(N7))=0</formula>
    </cfRule>
  </conditionalFormatting>
  <conditionalFormatting sqref="M7:M124">
    <cfRule type="cellIs" dxfId="163" priority="574" operator="greaterThanOrEqual">
      <formula>90</formula>
    </cfRule>
    <cfRule type="cellIs" dxfId="162" priority="573" operator="between">
      <formula>90</formula>
      <formula>$M$6</formula>
    </cfRule>
    <cfRule type="cellIs" dxfId="161" priority="572" operator="between">
      <formula>$M$6</formula>
      <formula>50</formula>
    </cfRule>
    <cfRule type="cellIs" dxfId="160" priority="571" operator="lessThan">
      <formula>50</formula>
    </cfRule>
    <cfRule type="containsBlanks" dxfId="159" priority="569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397" t="s">
        <v>139</v>
      </c>
      <c r="D2" s="397"/>
      <c r="E2" s="66"/>
      <c r="F2" s="66"/>
      <c r="G2" s="66"/>
      <c r="H2" s="66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4"/>
      <c r="L3" s="17" t="s">
        <v>133</v>
      </c>
    </row>
    <row r="4" spans="1:16" ht="18" customHeight="1" thickBot="1" x14ac:dyDescent="0.3">
      <c r="A4" s="403" t="s">
        <v>0</v>
      </c>
      <c r="B4" s="405" t="s">
        <v>1</v>
      </c>
      <c r="C4" s="405" t="s">
        <v>2</v>
      </c>
      <c r="D4" s="410" t="s">
        <v>3</v>
      </c>
      <c r="E4" s="412" t="s">
        <v>131</v>
      </c>
      <c r="F4" s="413"/>
      <c r="G4" s="413"/>
      <c r="H4" s="414"/>
      <c r="I4" s="407" t="s">
        <v>99</v>
      </c>
      <c r="J4" s="4"/>
      <c r="K4" s="18"/>
      <c r="L4" s="17" t="s">
        <v>135</v>
      </c>
    </row>
    <row r="5" spans="1:16" ht="30" customHeight="1" thickBot="1" x14ac:dyDescent="0.3">
      <c r="A5" s="404"/>
      <c r="B5" s="406"/>
      <c r="C5" s="406"/>
      <c r="D5" s="411"/>
      <c r="E5" s="3">
        <v>2</v>
      </c>
      <c r="F5" s="3">
        <v>3</v>
      </c>
      <c r="G5" s="3">
        <v>4</v>
      </c>
      <c r="H5" s="3">
        <v>5</v>
      </c>
      <c r="I5" s="408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2493</v>
      </c>
      <c r="E6" s="157">
        <v>24.038461538461533</v>
      </c>
      <c r="F6" s="157">
        <v>50.134358974358967</v>
      </c>
      <c r="G6" s="157">
        <v>21.187692307692306</v>
      </c>
      <c r="H6" s="157">
        <v>4.6400000000000006</v>
      </c>
      <c r="I6" s="117">
        <v>3.23</v>
      </c>
      <c r="J6" s="21"/>
      <c r="K6" s="111">
        <f>D6</f>
        <v>2493</v>
      </c>
      <c r="L6" s="112">
        <f>L7+L8+L17+L30+L48+L68+L83+L115</f>
        <v>702.02269999999999</v>
      </c>
      <c r="M6" s="113">
        <f t="shared" ref="M6:M68" si="0">G6+H6</f>
        <v>25.827692307692306</v>
      </c>
      <c r="N6" s="112">
        <f>N7+N8+N17+N30+N48+N68+N83+N115</f>
        <v>512.00580000000002</v>
      </c>
      <c r="O6" s="114">
        <f t="shared" ref="O6:O68" si="1">E6</f>
        <v>24.038461538461533</v>
      </c>
      <c r="P6" s="58"/>
    </row>
    <row r="7" spans="1:16" ht="15" customHeight="1" thickBot="1" x14ac:dyDescent="0.3">
      <c r="A7" s="158">
        <v>1</v>
      </c>
      <c r="B7" s="156">
        <v>50050</v>
      </c>
      <c r="C7" s="161" t="s">
        <v>55</v>
      </c>
      <c r="D7" s="139"/>
      <c r="E7" s="140"/>
      <c r="F7" s="140"/>
      <c r="G7" s="140"/>
      <c r="H7" s="140"/>
      <c r="I7" s="155"/>
      <c r="J7" s="64"/>
      <c r="K7" s="89"/>
      <c r="L7" s="90"/>
      <c r="M7" s="91"/>
      <c r="N7" s="90"/>
      <c r="O7" s="92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84</v>
      </c>
      <c r="E8" s="81">
        <v>9.91</v>
      </c>
      <c r="F8" s="81">
        <v>64.36</v>
      </c>
      <c r="G8" s="81">
        <v>19.32</v>
      </c>
      <c r="H8" s="81">
        <v>6.41</v>
      </c>
      <c r="I8" s="41">
        <f>AVERAGE(I9:I16)</f>
        <v>3.2223000000000002</v>
      </c>
      <c r="J8" s="21"/>
      <c r="K8" s="111">
        <f t="shared" ref="K8:K69" si="2">D8</f>
        <v>84</v>
      </c>
      <c r="L8" s="112">
        <f>SUM(L9:L16)</f>
        <v>21.003</v>
      </c>
      <c r="M8" s="113">
        <f t="shared" si="0"/>
        <v>25.73</v>
      </c>
      <c r="N8" s="112">
        <f>SUM(N9:N16)</f>
        <v>7.9962000000000009</v>
      </c>
      <c r="O8" s="114">
        <f t="shared" si="1"/>
        <v>9.91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8"/>
      <c r="E9" s="119"/>
      <c r="F9" s="119"/>
      <c r="G9" s="119"/>
      <c r="H9" s="119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8"/>
      <c r="E10" s="119"/>
      <c r="F10" s="119"/>
      <c r="G10" s="119"/>
      <c r="H10" s="119"/>
      <c r="I10" s="43"/>
      <c r="J10" s="21"/>
      <c r="K10" s="97"/>
      <c r="L10" s="98"/>
      <c r="M10" s="99"/>
      <c r="N10" s="98"/>
      <c r="O10" s="10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4"/>
      <c r="E11" s="165"/>
      <c r="F11" s="165"/>
      <c r="G11" s="165"/>
      <c r="H11" s="163"/>
      <c r="I11" s="46"/>
      <c r="J11" s="21"/>
      <c r="K11" s="97"/>
      <c r="L11" s="98"/>
      <c r="M11" s="99"/>
      <c r="N11" s="98"/>
      <c r="O11" s="10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164"/>
      <c r="E12" s="165"/>
      <c r="F12" s="165"/>
      <c r="G12" s="165"/>
      <c r="H12" s="162"/>
      <c r="I12" s="43"/>
      <c r="J12" s="21"/>
      <c r="K12" s="97"/>
      <c r="L12" s="98"/>
      <c r="M12" s="99"/>
      <c r="N12" s="98"/>
      <c r="O12" s="10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4"/>
      <c r="E13" s="165"/>
      <c r="F13" s="165"/>
      <c r="G13" s="165"/>
      <c r="H13" s="165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8"/>
      <c r="E14" s="119"/>
      <c r="F14" s="119"/>
      <c r="G14" s="119"/>
      <c r="H14" s="119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11">
        <v>45</v>
      </c>
      <c r="E15" s="212">
        <v>4.4400000000000004</v>
      </c>
      <c r="F15" s="212">
        <v>80</v>
      </c>
      <c r="G15" s="212">
        <v>15.56</v>
      </c>
      <c r="H15" s="276"/>
      <c r="I15" s="43">
        <f t="shared" ref="I15:I73" si="3">(E15*2+F15*3+G15*4+H15*5)/100</f>
        <v>3.1112000000000002</v>
      </c>
      <c r="J15" s="21"/>
      <c r="K15" s="97">
        <f t="shared" si="2"/>
        <v>45</v>
      </c>
      <c r="L15" s="98">
        <f t="shared" ref="L15:L69" si="4">M15*K15/100</f>
        <v>7.0020000000000007</v>
      </c>
      <c r="M15" s="99">
        <f t="shared" si="0"/>
        <v>15.56</v>
      </c>
      <c r="N15" s="98">
        <f t="shared" ref="N15:N69" si="5">O15*K15/100</f>
        <v>1.9980000000000002</v>
      </c>
      <c r="O15" s="100">
        <f t="shared" si="1"/>
        <v>4.4400000000000004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1">
        <v>39</v>
      </c>
      <c r="E16" s="212">
        <v>15.38</v>
      </c>
      <c r="F16" s="212">
        <v>48.72</v>
      </c>
      <c r="G16" s="212">
        <v>23.08</v>
      </c>
      <c r="H16" s="212">
        <v>12.82</v>
      </c>
      <c r="I16" s="45">
        <f t="shared" si="3"/>
        <v>3.3334000000000001</v>
      </c>
      <c r="J16" s="21"/>
      <c r="K16" s="101">
        <f t="shared" si="2"/>
        <v>39</v>
      </c>
      <c r="L16" s="102">
        <f t="shared" si="4"/>
        <v>14.000999999999999</v>
      </c>
      <c r="M16" s="103">
        <f t="shared" si="0"/>
        <v>35.9</v>
      </c>
      <c r="N16" s="102">
        <f t="shared" si="5"/>
        <v>5.9982000000000006</v>
      </c>
      <c r="O16" s="104">
        <f t="shared" si="1"/>
        <v>15.38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133</v>
      </c>
      <c r="E17" s="38">
        <v>48.304999999999993</v>
      </c>
      <c r="F17" s="38">
        <v>41.504999999999995</v>
      </c>
      <c r="G17" s="38">
        <v>9.76</v>
      </c>
      <c r="H17" s="38">
        <v>0.43</v>
      </c>
      <c r="I17" s="39">
        <f>AVERAGE(I18:I29)</f>
        <v>2.6231499999999999</v>
      </c>
      <c r="J17" s="21"/>
      <c r="K17" s="111">
        <f t="shared" si="2"/>
        <v>133</v>
      </c>
      <c r="L17" s="112">
        <f>SUM(L18:L29)</f>
        <v>11.9984</v>
      </c>
      <c r="M17" s="113">
        <f t="shared" si="0"/>
        <v>10.19</v>
      </c>
      <c r="N17" s="112">
        <f>SUM(N18:N29)</f>
        <v>48.0047</v>
      </c>
      <c r="O17" s="114">
        <f t="shared" si="1"/>
        <v>48.304999999999993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20"/>
      <c r="E18" s="121"/>
      <c r="F18" s="121"/>
      <c r="G18" s="121"/>
      <c r="H18" s="121"/>
      <c r="I18" s="42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20"/>
      <c r="E19" s="121"/>
      <c r="F19" s="121"/>
      <c r="G19" s="121"/>
      <c r="H19" s="121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20"/>
      <c r="E20" s="121"/>
      <c r="F20" s="121"/>
      <c r="G20" s="121"/>
      <c r="H20" s="121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166"/>
      <c r="E21" s="167"/>
      <c r="F21" s="167"/>
      <c r="G21" s="167"/>
      <c r="H21" s="167"/>
      <c r="I21" s="43"/>
      <c r="J21" s="21"/>
      <c r="K21" s="97"/>
      <c r="L21" s="98"/>
      <c r="M21" s="99"/>
      <c r="N21" s="98"/>
      <c r="O21" s="10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166"/>
      <c r="E22" s="167"/>
      <c r="F22" s="167"/>
      <c r="G22" s="167"/>
      <c r="H22" s="167"/>
      <c r="I22" s="43"/>
      <c r="J22" s="21"/>
      <c r="K22" s="97"/>
      <c r="L22" s="98"/>
      <c r="M22" s="99"/>
      <c r="N22" s="98"/>
      <c r="O22" s="10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9"/>
      <c r="E23" s="169"/>
      <c r="F23" s="169"/>
      <c r="G23" s="169"/>
      <c r="H23" s="168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20"/>
      <c r="E24" s="121"/>
      <c r="F24" s="121"/>
      <c r="G24" s="121"/>
      <c r="H24" s="121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70"/>
      <c r="E25" s="171"/>
      <c r="F25" s="171"/>
      <c r="G25" s="171"/>
      <c r="H25" s="121"/>
      <c r="I25" s="43"/>
      <c r="J25" s="21"/>
      <c r="K25" s="97"/>
      <c r="L25" s="98"/>
      <c r="M25" s="99"/>
      <c r="N25" s="115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11">
        <v>17</v>
      </c>
      <c r="E26" s="212">
        <v>64.709999999999994</v>
      </c>
      <c r="F26" s="212">
        <v>23.53</v>
      </c>
      <c r="G26" s="212">
        <v>11.76</v>
      </c>
      <c r="H26" s="121"/>
      <c r="I26" s="43">
        <f t="shared" si="3"/>
        <v>2.4704999999999999</v>
      </c>
      <c r="J26" s="21"/>
      <c r="K26" s="97">
        <f t="shared" si="2"/>
        <v>17</v>
      </c>
      <c r="L26" s="98">
        <f t="shared" si="4"/>
        <v>1.9991999999999999</v>
      </c>
      <c r="M26" s="99">
        <f t="shared" si="0"/>
        <v>11.76</v>
      </c>
      <c r="N26" s="115">
        <f t="shared" si="5"/>
        <v>11.0007</v>
      </c>
      <c r="O26" s="100">
        <f t="shared" si="1"/>
        <v>64.709999999999994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20"/>
      <c r="E27" s="121"/>
      <c r="F27" s="121"/>
      <c r="G27" s="121"/>
      <c r="H27" s="121"/>
      <c r="I27" s="43"/>
      <c r="J27" s="21"/>
      <c r="K27" s="97"/>
      <c r="L27" s="98"/>
      <c r="M27" s="99"/>
      <c r="N27" s="115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47">
        <v>116</v>
      </c>
      <c r="E28" s="148">
        <v>31.9</v>
      </c>
      <c r="F28" s="148">
        <v>59.48</v>
      </c>
      <c r="G28" s="148">
        <v>7.76</v>
      </c>
      <c r="H28" s="148">
        <v>0.86</v>
      </c>
      <c r="I28" s="43">
        <f t="shared" si="3"/>
        <v>2.7758000000000003</v>
      </c>
      <c r="J28" s="21"/>
      <c r="K28" s="97">
        <f t="shared" ref="K28" si="6">D28</f>
        <v>116</v>
      </c>
      <c r="L28" s="98">
        <f t="shared" ref="L28" si="7">M28*K28/100</f>
        <v>9.9992000000000001</v>
      </c>
      <c r="M28" s="99">
        <f t="shared" ref="M28" si="8">G28+H28</f>
        <v>8.6199999999999992</v>
      </c>
      <c r="N28" s="115">
        <f t="shared" ref="N28" si="9">O28*K28/100</f>
        <v>37.003999999999998</v>
      </c>
      <c r="O28" s="100">
        <f t="shared" ref="O28" si="10">E28</f>
        <v>31.9</v>
      </c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22"/>
      <c r="E29" s="123"/>
      <c r="F29" s="123"/>
      <c r="G29" s="123"/>
      <c r="H29" s="124"/>
      <c r="I29" s="45"/>
      <c r="J29" s="21"/>
      <c r="K29" s="101"/>
      <c r="L29" s="102"/>
      <c r="M29" s="103"/>
      <c r="N29" s="154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199</v>
      </c>
      <c r="E30" s="38">
        <v>23.594999999999999</v>
      </c>
      <c r="F30" s="38">
        <v>59.407499999999999</v>
      </c>
      <c r="G30" s="38">
        <v>14.357500000000002</v>
      </c>
      <c r="H30" s="38">
        <v>2.6399999999999997</v>
      </c>
      <c r="I30" s="39">
        <f>AVERAGE(I31:I47)</f>
        <v>2.9604249999999994</v>
      </c>
      <c r="J30" s="21"/>
      <c r="K30" s="111">
        <f t="shared" si="2"/>
        <v>199</v>
      </c>
      <c r="L30" s="112">
        <f>SUM(L31:L47)</f>
        <v>33.999400000000001</v>
      </c>
      <c r="M30" s="113">
        <f t="shared" si="0"/>
        <v>16.997500000000002</v>
      </c>
      <c r="N30" s="112">
        <f>SUM(N31:N47)</f>
        <v>27.997499999999999</v>
      </c>
      <c r="O30" s="114">
        <f t="shared" si="1"/>
        <v>23.594999999999999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1">
        <v>81</v>
      </c>
      <c r="E31" s="212">
        <v>1.23</v>
      </c>
      <c r="F31" s="212">
        <v>81.48</v>
      </c>
      <c r="G31" s="212">
        <v>17.28</v>
      </c>
      <c r="H31" s="173"/>
      <c r="I31" s="42">
        <f t="shared" si="3"/>
        <v>3.1601999999999997</v>
      </c>
      <c r="J31" s="7"/>
      <c r="K31" s="93">
        <f t="shared" si="2"/>
        <v>81</v>
      </c>
      <c r="L31" s="94">
        <f t="shared" si="4"/>
        <v>13.9968</v>
      </c>
      <c r="M31" s="95">
        <f t="shared" si="0"/>
        <v>17.28</v>
      </c>
      <c r="N31" s="94">
        <f t="shared" si="5"/>
        <v>0.99629999999999996</v>
      </c>
      <c r="O31" s="96">
        <f t="shared" si="1"/>
        <v>1.23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5"/>
      <c r="E32" s="126"/>
      <c r="F32" s="126"/>
      <c r="G32" s="126"/>
      <c r="H32" s="126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1">
        <v>26</v>
      </c>
      <c r="E33" s="212">
        <v>38.46</v>
      </c>
      <c r="F33" s="212">
        <v>42.31</v>
      </c>
      <c r="G33" s="212">
        <v>15.38</v>
      </c>
      <c r="H33" s="212">
        <v>3.85</v>
      </c>
      <c r="I33" s="46">
        <f t="shared" si="3"/>
        <v>2.8462000000000001</v>
      </c>
      <c r="J33" s="7"/>
      <c r="K33" s="97">
        <f t="shared" si="2"/>
        <v>26</v>
      </c>
      <c r="L33" s="98">
        <f t="shared" si="4"/>
        <v>4.9998000000000005</v>
      </c>
      <c r="M33" s="99">
        <f t="shared" si="0"/>
        <v>19.23</v>
      </c>
      <c r="N33" s="98">
        <f t="shared" si="5"/>
        <v>9.9996000000000009</v>
      </c>
      <c r="O33" s="100">
        <f t="shared" si="1"/>
        <v>38.46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1">
        <v>28</v>
      </c>
      <c r="E34" s="212">
        <v>50</v>
      </c>
      <c r="F34" s="212">
        <v>35.71</v>
      </c>
      <c r="G34" s="212">
        <v>10.71</v>
      </c>
      <c r="H34" s="278">
        <v>3.58</v>
      </c>
      <c r="I34" s="43">
        <f t="shared" si="3"/>
        <v>2.6787000000000001</v>
      </c>
      <c r="J34" s="7"/>
      <c r="K34" s="97">
        <f t="shared" si="2"/>
        <v>28</v>
      </c>
      <c r="L34" s="98">
        <f t="shared" si="4"/>
        <v>4.0011999999999999</v>
      </c>
      <c r="M34" s="99">
        <f t="shared" si="0"/>
        <v>14.290000000000001</v>
      </c>
      <c r="N34" s="98">
        <f t="shared" si="5"/>
        <v>14</v>
      </c>
      <c r="O34" s="100">
        <f t="shared" si="1"/>
        <v>50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75"/>
      <c r="E35" s="176"/>
      <c r="F35" s="176"/>
      <c r="G35" s="176"/>
      <c r="H35" s="174"/>
      <c r="I35" s="43"/>
      <c r="J35" s="7"/>
      <c r="K35" s="97"/>
      <c r="L35" s="98"/>
      <c r="M35" s="99"/>
      <c r="N35" s="98"/>
      <c r="O35" s="10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5"/>
      <c r="E36" s="126"/>
      <c r="F36" s="126"/>
      <c r="G36" s="126"/>
      <c r="H36" s="126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1">
        <v>64</v>
      </c>
      <c r="E37" s="212">
        <v>4.6900000000000004</v>
      </c>
      <c r="F37" s="212">
        <v>78.13</v>
      </c>
      <c r="G37" s="212">
        <v>14.06</v>
      </c>
      <c r="H37" s="148">
        <v>3.13</v>
      </c>
      <c r="I37" s="43">
        <f t="shared" si="3"/>
        <v>3.1565999999999996</v>
      </c>
      <c r="J37" s="7"/>
      <c r="K37" s="97">
        <f t="shared" si="2"/>
        <v>64</v>
      </c>
      <c r="L37" s="98">
        <f t="shared" si="4"/>
        <v>11.001600000000002</v>
      </c>
      <c r="M37" s="99">
        <f t="shared" si="0"/>
        <v>17.190000000000001</v>
      </c>
      <c r="N37" s="115">
        <f t="shared" si="5"/>
        <v>3.0016000000000003</v>
      </c>
      <c r="O37" s="100">
        <f t="shared" si="1"/>
        <v>4.6900000000000004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5"/>
      <c r="E38" s="126"/>
      <c r="F38" s="126"/>
      <c r="G38" s="126"/>
      <c r="H38" s="126"/>
      <c r="I38" s="43"/>
      <c r="J38" s="7"/>
      <c r="K38" s="97"/>
      <c r="L38" s="98"/>
      <c r="M38" s="99"/>
      <c r="N38" s="115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5"/>
      <c r="E39" s="126"/>
      <c r="F39" s="126"/>
      <c r="G39" s="126"/>
      <c r="H39" s="126"/>
      <c r="I39" s="43"/>
      <c r="J39" s="7"/>
      <c r="K39" s="97"/>
      <c r="L39" s="98"/>
      <c r="M39" s="99"/>
      <c r="N39" s="115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5"/>
      <c r="E40" s="126"/>
      <c r="F40" s="126"/>
      <c r="G40" s="126"/>
      <c r="H40" s="126"/>
      <c r="I40" s="43"/>
      <c r="J40" s="7"/>
      <c r="K40" s="97"/>
      <c r="L40" s="98"/>
      <c r="M40" s="99"/>
      <c r="N40" s="115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77"/>
      <c r="E41" s="178"/>
      <c r="F41" s="178"/>
      <c r="G41" s="178"/>
      <c r="H41" s="178"/>
      <c r="I41" s="43"/>
      <c r="J41" s="7"/>
      <c r="K41" s="97"/>
      <c r="L41" s="98"/>
      <c r="M41" s="99"/>
      <c r="N41" s="115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5"/>
      <c r="E42" s="126"/>
      <c r="F42" s="126"/>
      <c r="G42" s="126"/>
      <c r="H42" s="126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9"/>
      <c r="E43" s="180"/>
      <c r="F43" s="180"/>
      <c r="G43" s="180"/>
      <c r="H43" s="180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5"/>
      <c r="E44" s="126"/>
      <c r="F44" s="126"/>
      <c r="G44" s="126"/>
      <c r="H44" s="126"/>
      <c r="I44" s="43"/>
      <c r="J44" s="7"/>
      <c r="K44" s="97"/>
      <c r="L44" s="98"/>
      <c r="M44" s="99"/>
      <c r="N44" s="115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5"/>
      <c r="E45" s="126"/>
      <c r="F45" s="126"/>
      <c r="G45" s="126"/>
      <c r="H45" s="126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81"/>
      <c r="E46" s="181"/>
      <c r="F46" s="181"/>
      <c r="G46" s="181"/>
      <c r="H46" s="126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7"/>
      <c r="E47" s="128"/>
      <c r="F47" s="128"/>
      <c r="G47" s="128"/>
      <c r="H47" s="129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848</v>
      </c>
      <c r="E48" s="82">
        <v>18.881999999999998</v>
      </c>
      <c r="F48" s="82">
        <v>58.283999999999992</v>
      </c>
      <c r="G48" s="82">
        <v>18.331000000000003</v>
      </c>
      <c r="H48" s="82">
        <v>4.5040000000000004</v>
      </c>
      <c r="I48" s="41">
        <f>AVERAGE(I49:I67)</f>
        <v>3.0846</v>
      </c>
      <c r="J48" s="21"/>
      <c r="K48" s="111">
        <f t="shared" si="2"/>
        <v>848</v>
      </c>
      <c r="L48" s="112">
        <f>SUM(L49:L67)</f>
        <v>202.00059999999999</v>
      </c>
      <c r="M48" s="113">
        <f t="shared" si="0"/>
        <v>22.835000000000004</v>
      </c>
      <c r="N48" s="112">
        <f>SUM(N49:N67)</f>
        <v>175.00489999999996</v>
      </c>
      <c r="O48" s="114">
        <f t="shared" si="1"/>
        <v>18.881999999999998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11">
        <v>175</v>
      </c>
      <c r="E49" s="212">
        <v>16.57</v>
      </c>
      <c r="F49" s="212">
        <v>46.86</v>
      </c>
      <c r="G49" s="212">
        <v>32.57</v>
      </c>
      <c r="H49" s="212">
        <v>4</v>
      </c>
      <c r="I49" s="42">
        <f t="shared" si="3"/>
        <v>3.24</v>
      </c>
      <c r="J49" s="21"/>
      <c r="K49" s="93">
        <f t="shared" si="2"/>
        <v>175</v>
      </c>
      <c r="L49" s="94">
        <f t="shared" si="4"/>
        <v>63.997500000000002</v>
      </c>
      <c r="M49" s="95">
        <f t="shared" si="0"/>
        <v>36.57</v>
      </c>
      <c r="N49" s="94">
        <f t="shared" si="5"/>
        <v>28.997499999999999</v>
      </c>
      <c r="O49" s="96">
        <f t="shared" si="1"/>
        <v>16.57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30"/>
      <c r="E50" s="131"/>
      <c r="F50" s="131"/>
      <c r="G50" s="131"/>
      <c r="H50" s="131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47">
        <v>126</v>
      </c>
      <c r="E51" s="148">
        <v>27.78</v>
      </c>
      <c r="F51" s="148">
        <v>38.89</v>
      </c>
      <c r="G51" s="148">
        <v>21.43</v>
      </c>
      <c r="H51" s="148">
        <v>11.9</v>
      </c>
      <c r="I51" s="43">
        <f t="shared" si="3"/>
        <v>3.1745000000000005</v>
      </c>
      <c r="J51" s="21"/>
      <c r="K51" s="97">
        <f t="shared" ref="K51:K52" si="11">D51</f>
        <v>126</v>
      </c>
      <c r="L51" s="98">
        <f t="shared" ref="L51:L52" si="12">M51*K51/100</f>
        <v>41.995800000000003</v>
      </c>
      <c r="M51" s="99">
        <f t="shared" ref="M51:M52" si="13">G51+H51</f>
        <v>33.33</v>
      </c>
      <c r="N51" s="98">
        <f t="shared" ref="N51:N52" si="14">O51*K51/100</f>
        <v>35.002800000000001</v>
      </c>
      <c r="O51" s="100">
        <f t="shared" ref="O51:O52" si="15">E51</f>
        <v>27.78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47">
        <v>136</v>
      </c>
      <c r="E52" s="148">
        <v>38.97</v>
      </c>
      <c r="F52" s="148">
        <v>49.26</v>
      </c>
      <c r="G52" s="148">
        <v>11.77</v>
      </c>
      <c r="H52" s="148"/>
      <c r="I52" s="43">
        <f t="shared" si="3"/>
        <v>2.7280000000000002</v>
      </c>
      <c r="J52" s="21"/>
      <c r="K52" s="97">
        <f t="shared" si="11"/>
        <v>136</v>
      </c>
      <c r="L52" s="98">
        <f t="shared" si="12"/>
        <v>16.007200000000001</v>
      </c>
      <c r="M52" s="99">
        <f t="shared" si="13"/>
        <v>11.77</v>
      </c>
      <c r="N52" s="98">
        <f t="shared" si="14"/>
        <v>52.999200000000002</v>
      </c>
      <c r="O52" s="100">
        <f t="shared" si="15"/>
        <v>38.97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82"/>
      <c r="E53" s="183"/>
      <c r="F53" s="183"/>
      <c r="G53" s="183"/>
      <c r="H53" s="183"/>
      <c r="I53" s="43"/>
      <c r="J53" s="21"/>
      <c r="K53" s="97"/>
      <c r="L53" s="98"/>
      <c r="M53" s="99"/>
      <c r="N53" s="98"/>
      <c r="O53" s="10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11">
        <v>80</v>
      </c>
      <c r="E54" s="212">
        <v>12.5</v>
      </c>
      <c r="F54" s="212">
        <v>81.25</v>
      </c>
      <c r="G54" s="212">
        <v>6.25</v>
      </c>
      <c r="H54" s="183"/>
      <c r="I54" s="43">
        <f t="shared" si="3"/>
        <v>2.9375</v>
      </c>
      <c r="J54" s="21"/>
      <c r="K54" s="97">
        <f t="shared" si="2"/>
        <v>80</v>
      </c>
      <c r="L54" s="98">
        <f t="shared" si="4"/>
        <v>5</v>
      </c>
      <c r="M54" s="99">
        <f t="shared" si="0"/>
        <v>6.25</v>
      </c>
      <c r="N54" s="98">
        <f t="shared" si="5"/>
        <v>10</v>
      </c>
      <c r="O54" s="100">
        <f t="shared" si="1"/>
        <v>12.5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30"/>
      <c r="E55" s="131"/>
      <c r="F55" s="131"/>
      <c r="G55" s="131"/>
      <c r="H55" s="131"/>
      <c r="I55" s="43"/>
      <c r="J55" s="21"/>
      <c r="K55" s="97"/>
      <c r="L55" s="98"/>
      <c r="M55" s="99"/>
      <c r="N55" s="115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47">
        <v>76</v>
      </c>
      <c r="E56" s="148">
        <v>17.11</v>
      </c>
      <c r="F56" s="148">
        <v>63.16</v>
      </c>
      <c r="G56" s="148">
        <v>17.11</v>
      </c>
      <c r="H56" s="148">
        <v>2.63</v>
      </c>
      <c r="I56" s="43">
        <f t="shared" si="3"/>
        <v>3.0528999999999997</v>
      </c>
      <c r="J56" s="21"/>
      <c r="K56" s="97">
        <f t="shared" ref="K56" si="16">D56</f>
        <v>76</v>
      </c>
      <c r="L56" s="98">
        <f t="shared" ref="L56" si="17">M56*K56/100</f>
        <v>15.002399999999998</v>
      </c>
      <c r="M56" s="99">
        <f t="shared" ref="M56" si="18">G56+H56</f>
        <v>19.739999999999998</v>
      </c>
      <c r="N56" s="98">
        <f t="shared" ref="N56" si="19">O56*K56/100</f>
        <v>13.003599999999999</v>
      </c>
      <c r="O56" s="100">
        <f t="shared" ref="O56" si="20">E56</f>
        <v>17.11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1">
        <v>40</v>
      </c>
      <c r="E57" s="212">
        <v>27.5</v>
      </c>
      <c r="F57" s="212">
        <v>47.5</v>
      </c>
      <c r="G57" s="212">
        <v>12.5</v>
      </c>
      <c r="H57" s="148">
        <v>12.5</v>
      </c>
      <c r="I57" s="43">
        <f t="shared" si="3"/>
        <v>3.1</v>
      </c>
      <c r="J57" s="21"/>
      <c r="K57" s="97">
        <f t="shared" si="2"/>
        <v>40</v>
      </c>
      <c r="L57" s="98">
        <f t="shared" si="4"/>
        <v>10</v>
      </c>
      <c r="M57" s="99">
        <f t="shared" si="0"/>
        <v>25</v>
      </c>
      <c r="N57" s="115">
        <f t="shared" si="5"/>
        <v>11</v>
      </c>
      <c r="O57" s="100">
        <f t="shared" si="1"/>
        <v>27.5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1">
        <v>22</v>
      </c>
      <c r="E58" s="212">
        <v>9.09</v>
      </c>
      <c r="F58" s="212">
        <v>54.55</v>
      </c>
      <c r="G58" s="212">
        <v>27.27</v>
      </c>
      <c r="H58" s="148">
        <v>9.09</v>
      </c>
      <c r="I58" s="43">
        <f t="shared" si="3"/>
        <v>3.3635999999999995</v>
      </c>
      <c r="J58" s="21"/>
      <c r="K58" s="97">
        <f t="shared" si="2"/>
        <v>22</v>
      </c>
      <c r="L58" s="98">
        <f t="shared" si="4"/>
        <v>7.9991999999999992</v>
      </c>
      <c r="M58" s="99">
        <f t="shared" si="0"/>
        <v>36.36</v>
      </c>
      <c r="N58" s="98">
        <f t="shared" si="5"/>
        <v>1.9997999999999998</v>
      </c>
      <c r="O58" s="100">
        <f t="shared" si="1"/>
        <v>9.09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30"/>
      <c r="E59" s="131"/>
      <c r="F59" s="131"/>
      <c r="G59" s="131"/>
      <c r="H59" s="131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30"/>
      <c r="E60" s="131"/>
      <c r="F60" s="131"/>
      <c r="G60" s="131"/>
      <c r="H60" s="131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30"/>
      <c r="E61" s="131"/>
      <c r="F61" s="131"/>
      <c r="G61" s="131"/>
      <c r="H61" s="131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84"/>
      <c r="E62" s="185"/>
      <c r="F62" s="185"/>
      <c r="G62" s="131"/>
      <c r="H62" s="131"/>
      <c r="I62" s="43"/>
      <c r="J62" s="21"/>
      <c r="K62" s="97"/>
      <c r="L62" s="98"/>
      <c r="M62" s="99"/>
      <c r="N62" s="115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30"/>
      <c r="E63" s="131"/>
      <c r="F63" s="131"/>
      <c r="G63" s="131"/>
      <c r="H63" s="131"/>
      <c r="I63" s="43"/>
      <c r="J63" s="21"/>
      <c r="K63" s="97"/>
      <c r="L63" s="98"/>
      <c r="M63" s="99"/>
      <c r="N63" s="115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87"/>
      <c r="E64" s="188"/>
      <c r="F64" s="188"/>
      <c r="G64" s="186"/>
      <c r="H64" s="186"/>
      <c r="I64" s="43"/>
      <c r="J64" s="21"/>
      <c r="K64" s="97"/>
      <c r="L64" s="98"/>
      <c r="M64" s="99"/>
      <c r="N64" s="115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11">
        <v>53</v>
      </c>
      <c r="E65" s="212">
        <v>3.77</v>
      </c>
      <c r="F65" s="212">
        <v>86.79</v>
      </c>
      <c r="G65" s="212">
        <v>9.43</v>
      </c>
      <c r="H65" s="276"/>
      <c r="I65" s="43">
        <f t="shared" si="3"/>
        <v>3.0562999999999998</v>
      </c>
      <c r="J65" s="21"/>
      <c r="K65" s="97">
        <f t="shared" si="2"/>
        <v>53</v>
      </c>
      <c r="L65" s="98">
        <f t="shared" si="4"/>
        <v>4.9978999999999996</v>
      </c>
      <c r="M65" s="99">
        <f t="shared" si="0"/>
        <v>9.43</v>
      </c>
      <c r="N65" s="115">
        <f t="shared" si="5"/>
        <v>1.9981</v>
      </c>
      <c r="O65" s="100">
        <f t="shared" si="1"/>
        <v>3.77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11">
        <v>87</v>
      </c>
      <c r="E66" s="212">
        <v>3.45</v>
      </c>
      <c r="F66" s="212">
        <v>65.52</v>
      </c>
      <c r="G66" s="212">
        <v>29.89</v>
      </c>
      <c r="H66" s="212">
        <v>1.1499999999999999</v>
      </c>
      <c r="I66" s="46">
        <f t="shared" si="3"/>
        <v>3.2876999999999996</v>
      </c>
      <c r="J66" s="21"/>
      <c r="K66" s="97">
        <f t="shared" si="2"/>
        <v>87</v>
      </c>
      <c r="L66" s="98">
        <f t="shared" si="4"/>
        <v>27.004799999999999</v>
      </c>
      <c r="M66" s="99">
        <f t="shared" si="0"/>
        <v>31.04</v>
      </c>
      <c r="N66" s="115">
        <f t="shared" si="5"/>
        <v>3.0015000000000005</v>
      </c>
      <c r="O66" s="100">
        <f t="shared" si="1"/>
        <v>3.45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11">
        <v>53</v>
      </c>
      <c r="E67" s="212">
        <v>32.08</v>
      </c>
      <c r="F67" s="212">
        <v>49.06</v>
      </c>
      <c r="G67" s="212">
        <v>15.09</v>
      </c>
      <c r="H67" s="212">
        <v>3.77</v>
      </c>
      <c r="I67" s="43">
        <f t="shared" si="3"/>
        <v>2.9055</v>
      </c>
      <c r="J67" s="21"/>
      <c r="K67" s="101">
        <f t="shared" si="2"/>
        <v>53</v>
      </c>
      <c r="L67" s="102">
        <f t="shared" si="4"/>
        <v>9.9957999999999991</v>
      </c>
      <c r="M67" s="103">
        <f t="shared" si="0"/>
        <v>18.86</v>
      </c>
      <c r="N67" s="154">
        <f t="shared" si="5"/>
        <v>17.002400000000002</v>
      </c>
      <c r="O67" s="104">
        <f t="shared" si="1"/>
        <v>32.08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208</v>
      </c>
      <c r="E68" s="38">
        <v>9.2466666666666661</v>
      </c>
      <c r="F68" s="38">
        <v>38.273333333333333</v>
      </c>
      <c r="G68" s="38">
        <v>46.373333333333335</v>
      </c>
      <c r="H68" s="38">
        <v>6.1066666666666665</v>
      </c>
      <c r="I68" s="39">
        <f>AVERAGE(I69:I82)</f>
        <v>3.4933999999999998</v>
      </c>
      <c r="J68" s="21"/>
      <c r="K68" s="111">
        <f t="shared" si="2"/>
        <v>208</v>
      </c>
      <c r="L68" s="112">
        <f>SUM(L69:L82)</f>
        <v>104.00200000000001</v>
      </c>
      <c r="M68" s="113">
        <f t="shared" si="0"/>
        <v>52.480000000000004</v>
      </c>
      <c r="N68" s="112">
        <f>SUM(N69:N82)</f>
        <v>19.998799999999999</v>
      </c>
      <c r="O68" s="114">
        <f t="shared" si="1"/>
        <v>9.2466666666666661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11">
        <v>56</v>
      </c>
      <c r="E69" s="212"/>
      <c r="F69" s="212">
        <v>25</v>
      </c>
      <c r="G69" s="212">
        <v>66.069999999999993</v>
      </c>
      <c r="H69" s="212">
        <v>8.93</v>
      </c>
      <c r="I69" s="43">
        <f t="shared" si="3"/>
        <v>3.8392999999999997</v>
      </c>
      <c r="J69" s="21"/>
      <c r="K69" s="93">
        <f t="shared" si="2"/>
        <v>56</v>
      </c>
      <c r="L69" s="94">
        <f t="shared" si="4"/>
        <v>42</v>
      </c>
      <c r="M69" s="95">
        <f t="shared" ref="M69:M124" si="21">G69+H69</f>
        <v>75</v>
      </c>
      <c r="N69" s="94">
        <f t="shared" si="5"/>
        <v>0</v>
      </c>
      <c r="O69" s="96">
        <f t="shared" ref="O69:O124" si="22">E69</f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190"/>
      <c r="E70" s="191"/>
      <c r="F70" s="191"/>
      <c r="G70" s="191"/>
      <c r="H70" s="189"/>
      <c r="I70" s="43"/>
      <c r="J70" s="21"/>
      <c r="K70" s="97"/>
      <c r="L70" s="98"/>
      <c r="M70" s="99"/>
      <c r="N70" s="98"/>
      <c r="O70" s="10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32"/>
      <c r="E71" s="133"/>
      <c r="F71" s="133"/>
      <c r="G71" s="133"/>
      <c r="H71" s="133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32"/>
      <c r="E72" s="133"/>
      <c r="F72" s="133"/>
      <c r="G72" s="133"/>
      <c r="H72" s="133"/>
      <c r="I72" s="43"/>
      <c r="J72" s="21"/>
      <c r="K72" s="97"/>
      <c r="L72" s="98"/>
      <c r="M72" s="99"/>
      <c r="N72" s="115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11">
        <v>62</v>
      </c>
      <c r="E73" s="212">
        <v>17.739999999999998</v>
      </c>
      <c r="F73" s="212">
        <v>38.71</v>
      </c>
      <c r="G73" s="212">
        <v>41.94</v>
      </c>
      <c r="H73" s="148">
        <v>1.61</v>
      </c>
      <c r="I73" s="43">
        <f t="shared" si="3"/>
        <v>3.2742</v>
      </c>
      <c r="J73" s="21"/>
      <c r="K73" s="97">
        <f t="shared" ref="K73:K124" si="23">D73</f>
        <v>62</v>
      </c>
      <c r="L73" s="98">
        <f t="shared" ref="L73:L124" si="24">M73*K73/100</f>
        <v>27.000999999999998</v>
      </c>
      <c r="M73" s="99">
        <f t="shared" si="21"/>
        <v>43.55</v>
      </c>
      <c r="N73" s="98">
        <f t="shared" ref="N73:N76" si="25">O73*K73/100</f>
        <v>10.998799999999999</v>
      </c>
      <c r="O73" s="100">
        <f t="shared" si="22"/>
        <v>17.739999999999998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32"/>
      <c r="E74" s="133"/>
      <c r="F74" s="133"/>
      <c r="G74" s="133"/>
      <c r="H74" s="133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32"/>
      <c r="E75" s="133"/>
      <c r="F75" s="133"/>
      <c r="G75" s="133"/>
      <c r="H75" s="133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9">
        <v>90</v>
      </c>
      <c r="E76" s="210">
        <v>10</v>
      </c>
      <c r="F76" s="209">
        <v>51.11</v>
      </c>
      <c r="G76" s="209">
        <v>31.11</v>
      </c>
      <c r="H76" s="276">
        <v>7.78</v>
      </c>
      <c r="I76" s="43">
        <f t="shared" ref="I76:I124" si="26">(E76*2+F76*3+G76*4+H76*5)/100</f>
        <v>3.3666999999999998</v>
      </c>
      <c r="J76" s="21"/>
      <c r="K76" s="97">
        <f t="shared" si="23"/>
        <v>90</v>
      </c>
      <c r="L76" s="98">
        <f t="shared" si="24"/>
        <v>35.000999999999998</v>
      </c>
      <c r="M76" s="99">
        <f t="shared" si="21"/>
        <v>38.89</v>
      </c>
      <c r="N76" s="98">
        <f t="shared" si="25"/>
        <v>9</v>
      </c>
      <c r="O76" s="100">
        <f t="shared" si="22"/>
        <v>10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93"/>
      <c r="E77" s="193"/>
      <c r="F77" s="193"/>
      <c r="G77" s="193"/>
      <c r="H77" s="193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93"/>
      <c r="E78" s="193"/>
      <c r="F78" s="193"/>
      <c r="G78" s="193"/>
      <c r="H78" s="192"/>
      <c r="I78" s="43"/>
      <c r="J78" s="21"/>
      <c r="K78" s="97"/>
      <c r="L78" s="98"/>
      <c r="M78" s="99"/>
      <c r="N78" s="115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32"/>
      <c r="E79" s="133"/>
      <c r="F79" s="133"/>
      <c r="G79" s="133"/>
      <c r="H79" s="133"/>
      <c r="I79" s="43"/>
      <c r="J79" s="21"/>
      <c r="K79" s="97"/>
      <c r="L79" s="98"/>
      <c r="M79" s="99"/>
      <c r="N79" s="115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32"/>
      <c r="E80" s="133"/>
      <c r="F80" s="133"/>
      <c r="G80" s="133"/>
      <c r="H80" s="133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32"/>
      <c r="E81" s="133"/>
      <c r="F81" s="133"/>
      <c r="G81" s="133"/>
      <c r="H81" s="133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4"/>
      <c r="E82" s="135"/>
      <c r="F82" s="135"/>
      <c r="G82" s="135"/>
      <c r="H82" s="136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919</v>
      </c>
      <c r="E83" s="38">
        <v>29.037500000000005</v>
      </c>
      <c r="F83" s="38">
        <v>42.106250000000003</v>
      </c>
      <c r="G83" s="38">
        <v>23.223749999999999</v>
      </c>
      <c r="H83" s="38">
        <v>5.6331249999999997</v>
      </c>
      <c r="I83" s="39">
        <f>AVERAGE(I84:I114)</f>
        <v>3.0545437500000001</v>
      </c>
      <c r="J83" s="21"/>
      <c r="K83" s="111">
        <f t="shared" si="23"/>
        <v>919</v>
      </c>
      <c r="L83" s="112">
        <f>SUM(L84:L114)</f>
        <v>320.0188</v>
      </c>
      <c r="M83" s="113">
        <f t="shared" si="21"/>
        <v>28.856874999999999</v>
      </c>
      <c r="N83" s="112">
        <f>SUM(N84:N114)</f>
        <v>211.00140000000002</v>
      </c>
      <c r="O83" s="114">
        <f t="shared" si="22"/>
        <v>29.037500000000005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11">
        <v>72</v>
      </c>
      <c r="E84" s="212">
        <v>15.28</v>
      </c>
      <c r="F84" s="212">
        <v>55.56</v>
      </c>
      <c r="G84" s="212">
        <v>27.78</v>
      </c>
      <c r="H84" s="212">
        <v>1.39</v>
      </c>
      <c r="I84" s="43">
        <f t="shared" si="26"/>
        <v>3.1531000000000002</v>
      </c>
      <c r="J84" s="21"/>
      <c r="K84" s="93">
        <f t="shared" si="23"/>
        <v>72</v>
      </c>
      <c r="L84" s="94">
        <f t="shared" si="24"/>
        <v>21.002400000000002</v>
      </c>
      <c r="M84" s="95">
        <f t="shared" si="21"/>
        <v>29.17</v>
      </c>
      <c r="N84" s="94">
        <f t="shared" ref="N84:N114" si="27">O84*K84/100</f>
        <v>11.001599999999998</v>
      </c>
      <c r="O84" s="96">
        <f t="shared" si="22"/>
        <v>15.28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7"/>
      <c r="E85" s="138"/>
      <c r="F85" s="138"/>
      <c r="G85" s="138"/>
      <c r="H85" s="138"/>
      <c r="I85" s="43"/>
      <c r="J85" s="21"/>
      <c r="K85" s="97"/>
      <c r="L85" s="98"/>
      <c r="M85" s="99"/>
      <c r="N85" s="115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47">
        <v>20</v>
      </c>
      <c r="E86" s="148">
        <v>50</v>
      </c>
      <c r="F86" s="148">
        <v>45</v>
      </c>
      <c r="G86" s="148">
        <v>5</v>
      </c>
      <c r="H86" s="138"/>
      <c r="I86" s="43">
        <f t="shared" si="26"/>
        <v>2.5499999999999998</v>
      </c>
      <c r="J86" s="21"/>
      <c r="K86" s="97">
        <f t="shared" ref="K86" si="28">D86</f>
        <v>20</v>
      </c>
      <c r="L86" s="98">
        <f t="shared" ref="L86" si="29">M86*K86/100</f>
        <v>1</v>
      </c>
      <c r="M86" s="99">
        <f t="shared" ref="M86" si="30">G86+H86</f>
        <v>5</v>
      </c>
      <c r="N86" s="98">
        <f t="shared" ref="N86" si="31">O86*K86/100</f>
        <v>10</v>
      </c>
      <c r="O86" s="100">
        <f t="shared" ref="O86" si="32">E86</f>
        <v>50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7"/>
      <c r="E87" s="138"/>
      <c r="F87" s="138"/>
      <c r="G87" s="138"/>
      <c r="H87" s="138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7"/>
      <c r="E88" s="138"/>
      <c r="F88" s="138"/>
      <c r="G88" s="138"/>
      <c r="H88" s="138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7"/>
      <c r="E89" s="138"/>
      <c r="F89" s="138"/>
      <c r="G89" s="138"/>
      <c r="H89" s="138"/>
      <c r="I89" s="43"/>
      <c r="J89" s="21"/>
      <c r="K89" s="97"/>
      <c r="L89" s="98"/>
      <c r="M89" s="99"/>
      <c r="N89" s="115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09">
        <v>33</v>
      </c>
      <c r="E90" s="209">
        <v>15.15</v>
      </c>
      <c r="F90" s="209">
        <v>54.55</v>
      </c>
      <c r="G90" s="209">
        <v>27.27</v>
      </c>
      <c r="H90" s="209">
        <v>3.03</v>
      </c>
      <c r="I90" s="43">
        <f t="shared" si="26"/>
        <v>3.1817999999999995</v>
      </c>
      <c r="J90" s="21"/>
      <c r="K90" s="97">
        <f t="shared" si="23"/>
        <v>33</v>
      </c>
      <c r="L90" s="98">
        <f t="shared" si="24"/>
        <v>9.9990000000000006</v>
      </c>
      <c r="M90" s="99">
        <f t="shared" si="21"/>
        <v>30.3</v>
      </c>
      <c r="N90" s="98">
        <f t="shared" si="27"/>
        <v>4.9995000000000003</v>
      </c>
      <c r="O90" s="100">
        <f t="shared" si="22"/>
        <v>15.15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09">
        <v>22</v>
      </c>
      <c r="E91" s="210">
        <v>22.72</v>
      </c>
      <c r="F91" s="210">
        <v>40.909999999999997</v>
      </c>
      <c r="G91" s="210">
        <v>31.82</v>
      </c>
      <c r="H91" s="276">
        <v>4.55</v>
      </c>
      <c r="I91" s="43">
        <f t="shared" si="26"/>
        <v>3.1819999999999999</v>
      </c>
      <c r="J91" s="21"/>
      <c r="K91" s="97">
        <f t="shared" si="23"/>
        <v>22</v>
      </c>
      <c r="L91" s="98">
        <f t="shared" si="24"/>
        <v>8.0014000000000003</v>
      </c>
      <c r="M91" s="99">
        <f t="shared" si="21"/>
        <v>36.369999999999997</v>
      </c>
      <c r="N91" s="115">
        <f t="shared" si="27"/>
        <v>4.9984000000000002</v>
      </c>
      <c r="O91" s="100">
        <f t="shared" si="22"/>
        <v>22.72</v>
      </c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195"/>
      <c r="E92" s="195"/>
      <c r="F92" s="195"/>
      <c r="G92" s="195"/>
      <c r="H92" s="194"/>
      <c r="I92" s="43"/>
      <c r="J92" s="21"/>
      <c r="K92" s="97"/>
      <c r="L92" s="98"/>
      <c r="M92" s="99"/>
      <c r="N92" s="115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09">
        <v>47</v>
      </c>
      <c r="E93" s="209">
        <v>55.32</v>
      </c>
      <c r="F93" s="209">
        <v>31.91</v>
      </c>
      <c r="G93" s="209">
        <v>12.77</v>
      </c>
      <c r="H93" s="276"/>
      <c r="I93" s="44">
        <f t="shared" si="26"/>
        <v>2.5745</v>
      </c>
      <c r="J93" s="21"/>
      <c r="K93" s="97">
        <f t="shared" si="23"/>
        <v>47</v>
      </c>
      <c r="L93" s="98">
        <f t="shared" si="24"/>
        <v>6.0018999999999991</v>
      </c>
      <c r="M93" s="99">
        <f t="shared" si="21"/>
        <v>12.77</v>
      </c>
      <c r="N93" s="98">
        <f t="shared" si="27"/>
        <v>26.000399999999999</v>
      </c>
      <c r="O93" s="100">
        <f t="shared" si="22"/>
        <v>55.32</v>
      </c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09">
        <v>61</v>
      </c>
      <c r="E94" s="209">
        <v>34.43</v>
      </c>
      <c r="F94" s="209">
        <v>47.54</v>
      </c>
      <c r="G94" s="209">
        <v>14.75</v>
      </c>
      <c r="H94" s="276">
        <v>3.28</v>
      </c>
      <c r="I94" s="43">
        <f t="shared" si="26"/>
        <v>2.8687999999999998</v>
      </c>
      <c r="J94" s="21"/>
      <c r="K94" s="97">
        <f t="shared" si="23"/>
        <v>61</v>
      </c>
      <c r="L94" s="98">
        <f t="shared" si="24"/>
        <v>10.998300000000002</v>
      </c>
      <c r="M94" s="99">
        <f t="shared" si="21"/>
        <v>18.03</v>
      </c>
      <c r="N94" s="98">
        <f t="shared" si="27"/>
        <v>21.002300000000002</v>
      </c>
      <c r="O94" s="100">
        <f t="shared" si="22"/>
        <v>34.43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7"/>
      <c r="E95" s="138"/>
      <c r="F95" s="138"/>
      <c r="G95" s="138"/>
      <c r="H95" s="138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09">
        <v>65</v>
      </c>
      <c r="E96" s="209">
        <v>58.46</v>
      </c>
      <c r="F96" s="209">
        <v>30.77</v>
      </c>
      <c r="G96" s="209">
        <v>6.15</v>
      </c>
      <c r="H96" s="209">
        <v>4.62</v>
      </c>
      <c r="I96" s="43">
        <f t="shared" si="26"/>
        <v>2.5693000000000001</v>
      </c>
      <c r="J96" s="21"/>
      <c r="K96" s="97">
        <f t="shared" si="23"/>
        <v>65</v>
      </c>
      <c r="L96" s="98">
        <f t="shared" si="24"/>
        <v>7.0004999999999997</v>
      </c>
      <c r="M96" s="99">
        <f t="shared" si="21"/>
        <v>10.77</v>
      </c>
      <c r="N96" s="98">
        <f t="shared" si="27"/>
        <v>37.999000000000002</v>
      </c>
      <c r="O96" s="100">
        <f t="shared" si="22"/>
        <v>58.46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11">
        <v>37</v>
      </c>
      <c r="E97" s="212">
        <v>43.23</v>
      </c>
      <c r="F97" s="212">
        <v>45.95</v>
      </c>
      <c r="G97" s="212">
        <v>5.41</v>
      </c>
      <c r="H97" s="212">
        <v>5.41</v>
      </c>
      <c r="I97" s="43">
        <f t="shared" si="26"/>
        <v>2.73</v>
      </c>
      <c r="J97" s="21"/>
      <c r="K97" s="97">
        <f t="shared" si="23"/>
        <v>37</v>
      </c>
      <c r="L97" s="98">
        <f t="shared" si="24"/>
        <v>4.0034000000000001</v>
      </c>
      <c r="M97" s="99">
        <f t="shared" si="21"/>
        <v>10.82</v>
      </c>
      <c r="N97" s="98">
        <f t="shared" si="27"/>
        <v>15.995100000000001</v>
      </c>
      <c r="O97" s="100">
        <f t="shared" si="22"/>
        <v>43.23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7"/>
      <c r="E98" s="138"/>
      <c r="F98" s="138"/>
      <c r="G98" s="138"/>
      <c r="H98" s="138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7"/>
      <c r="E99" s="138"/>
      <c r="F99" s="138"/>
      <c r="G99" s="138"/>
      <c r="H99" s="138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47">
        <v>51</v>
      </c>
      <c r="E100" s="148">
        <v>66.67</v>
      </c>
      <c r="F100" s="148">
        <v>29.41</v>
      </c>
      <c r="G100" s="148">
        <v>3.92</v>
      </c>
      <c r="H100" s="138"/>
      <c r="I100" s="43">
        <f t="shared" si="26"/>
        <v>2.3725000000000001</v>
      </c>
      <c r="J100" s="21"/>
      <c r="K100" s="97">
        <f t="shared" ref="K100" si="33">D100</f>
        <v>51</v>
      </c>
      <c r="L100" s="98">
        <f t="shared" ref="L100" si="34">M100*K100/100</f>
        <v>1.9991999999999999</v>
      </c>
      <c r="M100" s="99">
        <f t="shared" ref="M100" si="35">G100+H100</f>
        <v>3.92</v>
      </c>
      <c r="N100" s="115">
        <f t="shared" ref="N100" si="36">O100*K100/100</f>
        <v>34.0017</v>
      </c>
      <c r="O100" s="100">
        <f t="shared" ref="O100" si="37">E100</f>
        <v>66.67</v>
      </c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7"/>
      <c r="E101" s="138"/>
      <c r="F101" s="138"/>
      <c r="G101" s="138"/>
      <c r="H101" s="138"/>
      <c r="I101" s="43"/>
      <c r="J101" s="21"/>
      <c r="K101" s="97"/>
      <c r="L101" s="98"/>
      <c r="M101" s="99"/>
      <c r="N101" s="115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02"/>
      <c r="E102" s="203"/>
      <c r="F102" s="203"/>
      <c r="G102" s="203"/>
      <c r="H102" s="138"/>
      <c r="I102" s="43"/>
      <c r="J102" s="21"/>
      <c r="K102" s="97"/>
      <c r="L102" s="98"/>
      <c r="M102" s="99"/>
      <c r="N102" s="98"/>
      <c r="O102" s="10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47">
        <v>84</v>
      </c>
      <c r="E103" s="148">
        <v>4.76</v>
      </c>
      <c r="F103" s="148">
        <v>75</v>
      </c>
      <c r="G103" s="148">
        <v>20.239999999999998</v>
      </c>
      <c r="H103" s="148"/>
      <c r="I103" s="43">
        <f t="shared" si="26"/>
        <v>3.1548000000000003</v>
      </c>
      <c r="J103" s="21"/>
      <c r="K103" s="97">
        <f t="shared" ref="K103" si="38">D103</f>
        <v>84</v>
      </c>
      <c r="L103" s="98">
        <f t="shared" ref="L103" si="39">M103*K103/100</f>
        <v>17.0016</v>
      </c>
      <c r="M103" s="99">
        <f t="shared" ref="M103" si="40">G103+H103</f>
        <v>20.239999999999998</v>
      </c>
      <c r="N103" s="98">
        <f t="shared" ref="N103" si="41">O103*K103/100</f>
        <v>3.9983999999999997</v>
      </c>
      <c r="O103" s="100">
        <f t="shared" ref="O103" si="42">E103</f>
        <v>4.76</v>
      </c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1">
        <v>132</v>
      </c>
      <c r="E104" s="212">
        <v>0.76</v>
      </c>
      <c r="F104" s="212">
        <v>18.18</v>
      </c>
      <c r="G104" s="212">
        <v>58.33</v>
      </c>
      <c r="H104" s="212">
        <v>22.73</v>
      </c>
      <c r="I104" s="43">
        <f t="shared" si="26"/>
        <v>4.0302999999999995</v>
      </c>
      <c r="J104" s="21"/>
      <c r="K104" s="97">
        <f t="shared" si="23"/>
        <v>132</v>
      </c>
      <c r="L104" s="98">
        <f t="shared" si="24"/>
        <v>106.9992</v>
      </c>
      <c r="M104" s="99">
        <f t="shared" si="21"/>
        <v>81.06</v>
      </c>
      <c r="N104" s="98">
        <f t="shared" si="27"/>
        <v>1.0032000000000001</v>
      </c>
      <c r="O104" s="100">
        <f t="shared" si="22"/>
        <v>0.76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47">
        <v>133</v>
      </c>
      <c r="E105" s="148"/>
      <c r="F105" s="148">
        <v>35.33</v>
      </c>
      <c r="G105" s="148">
        <v>58.65</v>
      </c>
      <c r="H105" s="148">
        <v>6.02</v>
      </c>
      <c r="I105" s="43">
        <f t="shared" si="26"/>
        <v>3.7069000000000001</v>
      </c>
      <c r="J105" s="21"/>
      <c r="K105" s="97">
        <f t="shared" ref="K105" si="43">D105</f>
        <v>133</v>
      </c>
      <c r="L105" s="98">
        <f t="shared" ref="L105" si="44">M105*K105/100</f>
        <v>86.011099999999999</v>
      </c>
      <c r="M105" s="99">
        <f t="shared" ref="M105" si="45">G105+H105</f>
        <v>64.67</v>
      </c>
      <c r="N105" s="98">
        <f t="shared" ref="N105" si="46">O105*K105/100</f>
        <v>0</v>
      </c>
      <c r="O105" s="100">
        <f t="shared" ref="O105" si="47">E105</f>
        <v>0</v>
      </c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7"/>
      <c r="E106" s="138"/>
      <c r="F106" s="138"/>
      <c r="G106" s="138"/>
      <c r="H106" s="138"/>
      <c r="I106" s="43"/>
      <c r="J106" s="21"/>
      <c r="K106" s="97"/>
      <c r="L106" s="98"/>
      <c r="M106" s="99"/>
      <c r="N106" s="98"/>
      <c r="O106" s="10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7"/>
      <c r="E107" s="138"/>
      <c r="F107" s="138"/>
      <c r="G107" s="138"/>
      <c r="H107" s="138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1">
        <v>26</v>
      </c>
      <c r="E108" s="212">
        <v>65.38</v>
      </c>
      <c r="F108" s="212">
        <v>34.619999999999997</v>
      </c>
      <c r="G108" s="198"/>
      <c r="H108" s="196"/>
      <c r="I108" s="43">
        <f t="shared" si="26"/>
        <v>2.3461999999999996</v>
      </c>
      <c r="J108" s="21"/>
      <c r="K108" s="97">
        <f t="shared" si="23"/>
        <v>26</v>
      </c>
      <c r="L108" s="98">
        <f t="shared" si="24"/>
        <v>0</v>
      </c>
      <c r="M108" s="99">
        <f t="shared" si="21"/>
        <v>0</v>
      </c>
      <c r="N108" s="98">
        <f t="shared" si="27"/>
        <v>16.998799999999999</v>
      </c>
      <c r="O108" s="100">
        <f t="shared" si="22"/>
        <v>65.38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97"/>
      <c r="E109" s="198"/>
      <c r="F109" s="198"/>
      <c r="G109" s="198"/>
      <c r="H109" s="198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1">
        <v>86</v>
      </c>
      <c r="E110" s="212">
        <v>24.42</v>
      </c>
      <c r="F110" s="212">
        <v>67.44</v>
      </c>
      <c r="G110" s="212">
        <v>8.14</v>
      </c>
      <c r="H110" s="276"/>
      <c r="I110" s="65">
        <f t="shared" si="26"/>
        <v>2.8372000000000002</v>
      </c>
      <c r="J110" s="21"/>
      <c r="K110" s="97">
        <f t="shared" si="23"/>
        <v>86</v>
      </c>
      <c r="L110" s="98">
        <f t="shared" si="24"/>
        <v>7.0004000000000008</v>
      </c>
      <c r="M110" s="99">
        <f t="shared" si="21"/>
        <v>8.14</v>
      </c>
      <c r="N110" s="98">
        <f t="shared" si="27"/>
        <v>21.001200000000004</v>
      </c>
      <c r="O110" s="100">
        <f t="shared" si="22"/>
        <v>24.42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1">
        <v>24</v>
      </c>
      <c r="E111" s="212">
        <v>4.17</v>
      </c>
      <c r="F111" s="212">
        <v>50</v>
      </c>
      <c r="G111" s="212">
        <v>37.5</v>
      </c>
      <c r="H111" s="277">
        <v>8.33</v>
      </c>
      <c r="I111" s="43">
        <f t="shared" si="26"/>
        <v>3.4999000000000002</v>
      </c>
      <c r="J111" s="21"/>
      <c r="K111" s="97">
        <f t="shared" si="23"/>
        <v>24</v>
      </c>
      <c r="L111" s="98">
        <f t="shared" si="24"/>
        <v>10.9992</v>
      </c>
      <c r="M111" s="99">
        <f t="shared" si="21"/>
        <v>45.83</v>
      </c>
      <c r="N111" s="98">
        <f t="shared" si="27"/>
        <v>1.0007999999999999</v>
      </c>
      <c r="O111" s="100">
        <f t="shared" si="22"/>
        <v>4.17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41"/>
      <c r="E112" s="142"/>
      <c r="F112" s="142"/>
      <c r="G112" s="142"/>
      <c r="H112" s="143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00"/>
      <c r="E113" s="201"/>
      <c r="F113" s="201"/>
      <c r="G113" s="201"/>
      <c r="H113" s="199"/>
      <c r="I113" s="46"/>
      <c r="J113" s="21"/>
      <c r="K113" s="97"/>
      <c r="L113" s="98"/>
      <c r="M113" s="99"/>
      <c r="N113" s="115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09">
        <v>26</v>
      </c>
      <c r="E114" s="209">
        <v>3.85</v>
      </c>
      <c r="F114" s="209">
        <v>11.53</v>
      </c>
      <c r="G114" s="209">
        <v>53.85</v>
      </c>
      <c r="H114" s="209">
        <v>30.77</v>
      </c>
      <c r="I114" s="45">
        <f t="shared" si="26"/>
        <v>4.1153999999999993</v>
      </c>
      <c r="J114" s="21"/>
      <c r="K114" s="101">
        <f t="shared" si="23"/>
        <v>26</v>
      </c>
      <c r="L114" s="102">
        <f t="shared" si="24"/>
        <v>22.001199999999997</v>
      </c>
      <c r="M114" s="103">
        <f t="shared" si="21"/>
        <v>84.62</v>
      </c>
      <c r="N114" s="102">
        <f t="shared" si="27"/>
        <v>1.0010000000000001</v>
      </c>
      <c r="O114" s="104">
        <f t="shared" si="22"/>
        <v>3.85</v>
      </c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102</v>
      </c>
      <c r="E115" s="38">
        <v>22.765000000000001</v>
      </c>
      <c r="F115" s="38">
        <v>67.259999999999991</v>
      </c>
      <c r="G115" s="38">
        <v>8.36</v>
      </c>
      <c r="H115" s="38">
        <v>1.615</v>
      </c>
      <c r="I115" s="39">
        <f>AVERAGE(I116:I124)</f>
        <v>2.8882499999999998</v>
      </c>
      <c r="J115" s="21"/>
      <c r="K115" s="111">
        <f t="shared" si="23"/>
        <v>102</v>
      </c>
      <c r="L115" s="112">
        <f>SUM(L116:L124)</f>
        <v>9.0004999999999988</v>
      </c>
      <c r="M115" s="113">
        <f t="shared" si="21"/>
        <v>9.9749999999999996</v>
      </c>
      <c r="N115" s="112">
        <f>SUM(N116:N124)</f>
        <v>22.002299999999998</v>
      </c>
      <c r="O115" s="114">
        <f t="shared" si="22"/>
        <v>22.765000000000001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52"/>
      <c r="E116" s="153"/>
      <c r="F116" s="153"/>
      <c r="G116" s="153"/>
      <c r="H116" s="153"/>
      <c r="I116" s="42"/>
      <c r="J116" s="21"/>
      <c r="K116" s="93"/>
      <c r="L116" s="94"/>
      <c r="M116" s="95"/>
      <c r="N116" s="94"/>
      <c r="O116" s="96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7"/>
      <c r="E117" s="148"/>
      <c r="F117" s="148"/>
      <c r="G117" s="148"/>
      <c r="H117" s="148"/>
      <c r="I117" s="43"/>
      <c r="J117" s="21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11"/>
      <c r="E118" s="212"/>
      <c r="F118" s="212"/>
      <c r="G118" s="212"/>
      <c r="H118" s="212"/>
      <c r="I118" s="43"/>
      <c r="J118" s="21"/>
      <c r="K118" s="97"/>
      <c r="L118" s="98"/>
      <c r="M118" s="99"/>
      <c r="N118" s="98"/>
      <c r="O118" s="100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7"/>
      <c r="E119" s="148"/>
      <c r="F119" s="148"/>
      <c r="G119" s="148"/>
      <c r="H119" s="148"/>
      <c r="I119" s="43"/>
      <c r="J119" s="21"/>
      <c r="K119" s="97"/>
      <c r="L119" s="98"/>
      <c r="M119" s="99"/>
      <c r="N119" s="98"/>
      <c r="O119" s="10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7"/>
      <c r="E120" s="148"/>
      <c r="F120" s="148"/>
      <c r="G120" s="148"/>
      <c r="H120" s="148"/>
      <c r="I120" s="43"/>
      <c r="J120" s="21"/>
      <c r="K120" s="97"/>
      <c r="L120" s="98"/>
      <c r="M120" s="99"/>
      <c r="N120" s="98"/>
      <c r="O120" s="10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5"/>
      <c r="E121" s="207"/>
      <c r="F121" s="207"/>
      <c r="G121" s="207"/>
      <c r="H121" s="204"/>
      <c r="I121" s="43"/>
      <c r="J121" s="21"/>
      <c r="K121" s="97"/>
      <c r="L121" s="98"/>
      <c r="M121" s="99"/>
      <c r="N121" s="115"/>
      <c r="O121" s="10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11">
        <v>31</v>
      </c>
      <c r="E122" s="212">
        <v>25.81</v>
      </c>
      <c r="F122" s="212">
        <v>61.28</v>
      </c>
      <c r="G122" s="212">
        <v>9.68</v>
      </c>
      <c r="H122" s="276">
        <v>3.23</v>
      </c>
      <c r="I122" s="43">
        <f t="shared" si="26"/>
        <v>2.9032999999999998</v>
      </c>
      <c r="J122" s="21"/>
      <c r="K122" s="97">
        <f t="shared" si="23"/>
        <v>31</v>
      </c>
      <c r="L122" s="98">
        <f t="shared" si="24"/>
        <v>4.0020999999999995</v>
      </c>
      <c r="M122" s="99">
        <f t="shared" si="21"/>
        <v>12.91</v>
      </c>
      <c r="N122" s="98">
        <f t="shared" ref="N122:N124" si="48">O122*K122/100</f>
        <v>8.001100000000001</v>
      </c>
      <c r="O122" s="105">
        <f t="shared" si="22"/>
        <v>25.81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09"/>
      <c r="E123" s="210"/>
      <c r="F123" s="210"/>
      <c r="G123" s="210"/>
      <c r="H123" s="204"/>
      <c r="I123" s="46"/>
      <c r="J123" s="21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06">
        <v>71</v>
      </c>
      <c r="E124" s="208">
        <v>19.72</v>
      </c>
      <c r="F124" s="208">
        <v>73.239999999999995</v>
      </c>
      <c r="G124" s="208">
        <v>7.04</v>
      </c>
      <c r="H124" s="208"/>
      <c r="I124" s="45">
        <f t="shared" si="26"/>
        <v>2.8731999999999998</v>
      </c>
      <c r="J124" s="21"/>
      <c r="K124" s="106">
        <f t="shared" si="23"/>
        <v>71</v>
      </c>
      <c r="L124" s="107">
        <f t="shared" si="24"/>
        <v>4.9984000000000002</v>
      </c>
      <c r="M124" s="108">
        <f t="shared" si="21"/>
        <v>7.04</v>
      </c>
      <c r="N124" s="107">
        <f t="shared" si="48"/>
        <v>14.001199999999999</v>
      </c>
      <c r="O124" s="109">
        <f t="shared" si="22"/>
        <v>19.72</v>
      </c>
    </row>
    <row r="125" spans="1:15" ht="15" customHeight="1" x14ac:dyDescent="0.25">
      <c r="A125" s="6"/>
      <c r="B125" s="6"/>
      <c r="C125" s="6"/>
      <c r="D125" s="409" t="s">
        <v>98</v>
      </c>
      <c r="E125" s="409"/>
      <c r="F125" s="409"/>
      <c r="G125" s="409"/>
      <c r="H125" s="409"/>
      <c r="I125" s="57">
        <f>AVERAGE(I7,I9:I16,I18:I29,I31:I47,I49:I67,I69:I82,I84:I114,I116:I124)</f>
        <v>3.0643076923076915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58" priority="403" stopIfTrue="1">
      <formula>LEN(TRIM(I6))=0</formula>
    </cfRule>
    <cfRule type="cellIs" dxfId="157" priority="404" stopIfTrue="1" operator="lessThan">
      <formula>3.5</formula>
    </cfRule>
    <cfRule type="cellIs" dxfId="156" priority="405" stopIfTrue="1" operator="between">
      <formula>3.504</formula>
      <formula>3.5</formula>
    </cfRule>
    <cfRule type="cellIs" dxfId="155" priority="406" stopIfTrue="1" operator="between">
      <formula>4.5</formula>
      <formula>3.5</formula>
    </cfRule>
    <cfRule type="cellIs" dxfId="154" priority="416" stopIfTrue="1" operator="greaterThanOrEqual">
      <formula>4.5</formula>
    </cfRule>
  </conditionalFormatting>
  <conditionalFormatting sqref="N7:O124">
    <cfRule type="cellIs" dxfId="153" priority="9" operator="greaterThanOrEqual">
      <formula>9.99</formula>
    </cfRule>
    <cfRule type="cellIs" dxfId="152" priority="8" operator="between">
      <formula>0.1</formula>
      <formula>9.99</formula>
    </cfRule>
    <cfRule type="cellIs" dxfId="151" priority="6" operator="equal">
      <formula>0</formula>
    </cfRule>
    <cfRule type="containsBlanks" dxfId="150" priority="1">
      <formula>LEN(TRIM(N7))=0</formula>
    </cfRule>
  </conditionalFormatting>
  <conditionalFormatting sqref="M7:M124">
    <cfRule type="cellIs" dxfId="149" priority="415" operator="greaterThanOrEqual">
      <formula>90</formula>
    </cfRule>
    <cfRule type="cellIs" dxfId="148" priority="414" operator="between">
      <formula>50</formula>
      <formula>90</formula>
    </cfRule>
    <cfRule type="cellIs" dxfId="147" priority="413" operator="between">
      <formula>50</formula>
      <formula>50.004</formula>
    </cfRule>
    <cfRule type="cellIs" dxfId="146" priority="412" operator="lessThan">
      <formula>50</formula>
    </cfRule>
    <cfRule type="containsBlanks" dxfId="145" priority="2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6"/>
      <c r="L1" s="17" t="s">
        <v>132</v>
      </c>
    </row>
    <row r="2" spans="1:16" ht="18" customHeight="1" x14ac:dyDescent="0.25">
      <c r="A2" s="4"/>
      <c r="B2" s="4"/>
      <c r="C2" s="397" t="s">
        <v>139</v>
      </c>
      <c r="D2" s="397"/>
      <c r="E2" s="66"/>
      <c r="F2" s="66"/>
      <c r="G2" s="66"/>
      <c r="H2" s="66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4"/>
      <c r="L3" s="17" t="s">
        <v>133</v>
      </c>
    </row>
    <row r="4" spans="1:16" ht="18" customHeight="1" thickBot="1" x14ac:dyDescent="0.3">
      <c r="A4" s="403" t="s">
        <v>0</v>
      </c>
      <c r="B4" s="405" t="s">
        <v>1</v>
      </c>
      <c r="C4" s="405" t="s">
        <v>2</v>
      </c>
      <c r="D4" s="410" t="s">
        <v>3</v>
      </c>
      <c r="E4" s="412" t="s">
        <v>131</v>
      </c>
      <c r="F4" s="413"/>
      <c r="G4" s="413"/>
      <c r="H4" s="414"/>
      <c r="I4" s="407" t="s">
        <v>99</v>
      </c>
      <c r="J4" s="4"/>
      <c r="K4" s="18"/>
      <c r="L4" s="17" t="s">
        <v>135</v>
      </c>
    </row>
    <row r="5" spans="1:16" ht="30" customHeight="1" thickBot="1" x14ac:dyDescent="0.3">
      <c r="A5" s="404"/>
      <c r="B5" s="406"/>
      <c r="C5" s="406"/>
      <c r="D5" s="411"/>
      <c r="E5" s="3">
        <v>2</v>
      </c>
      <c r="F5" s="3">
        <v>3</v>
      </c>
      <c r="G5" s="3">
        <v>4</v>
      </c>
      <c r="H5" s="3">
        <v>5</v>
      </c>
      <c r="I5" s="408"/>
      <c r="J5" s="4"/>
      <c r="K5" s="86" t="s">
        <v>125</v>
      </c>
      <c r="L5" s="87" t="s">
        <v>126</v>
      </c>
      <c r="M5" s="87" t="s">
        <v>127</v>
      </c>
      <c r="N5" s="87" t="s">
        <v>128</v>
      </c>
      <c r="O5" s="88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22">
        <v>0</v>
      </c>
      <c r="F6" s="338">
        <v>0</v>
      </c>
      <c r="G6" s="339">
        <v>0</v>
      </c>
      <c r="H6" s="340">
        <v>0</v>
      </c>
      <c r="I6" s="352">
        <v>0</v>
      </c>
      <c r="J6" s="21"/>
      <c r="K6" s="111">
        <f>D6</f>
        <v>0</v>
      </c>
      <c r="L6" s="112">
        <f>L7+L8+L17+L30+L48+L68+L83+L115</f>
        <v>0</v>
      </c>
      <c r="M6" s="113">
        <f t="shared" ref="M6:M68" si="0">G6+H6</f>
        <v>0</v>
      </c>
      <c r="N6" s="112">
        <f>N7+N8+N17+N30+N48+N68+N83+N115</f>
        <v>0</v>
      </c>
      <c r="O6" s="114">
        <f t="shared" ref="O6:O68" si="1">E6</f>
        <v>0</v>
      </c>
      <c r="P6" s="58"/>
    </row>
    <row r="7" spans="1:16" ht="15" customHeight="1" thickBot="1" x14ac:dyDescent="0.3">
      <c r="A7" s="47">
        <v>1</v>
      </c>
      <c r="B7" s="62">
        <v>50050</v>
      </c>
      <c r="C7" s="28" t="s">
        <v>55</v>
      </c>
      <c r="D7" s="69"/>
      <c r="E7" s="229"/>
      <c r="F7" s="159"/>
      <c r="G7" s="229"/>
      <c r="H7" s="232"/>
      <c r="I7" s="63"/>
      <c r="J7" s="64"/>
      <c r="K7" s="89"/>
      <c r="L7" s="90"/>
      <c r="M7" s="91"/>
      <c r="N7" s="90"/>
      <c r="O7" s="92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72">
        <v>0</v>
      </c>
      <c r="F8" s="81">
        <v>0</v>
      </c>
      <c r="G8" s="231">
        <v>0</v>
      </c>
      <c r="H8" s="81">
        <v>0</v>
      </c>
      <c r="I8" s="39">
        <v>0</v>
      </c>
      <c r="J8" s="21"/>
      <c r="K8" s="111">
        <f t="shared" ref="K8:K68" si="2">D8</f>
        <v>0</v>
      </c>
      <c r="L8" s="112">
        <f>SUM(L9:L16)</f>
        <v>0</v>
      </c>
      <c r="M8" s="113">
        <f t="shared" si="0"/>
        <v>0</v>
      </c>
      <c r="N8" s="112">
        <f>SUM(N9:N16)</f>
        <v>0</v>
      </c>
      <c r="O8" s="114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13"/>
      <c r="E9" s="230"/>
      <c r="F9" s="159"/>
      <c r="G9" s="230"/>
      <c r="H9" s="159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13"/>
      <c r="E10" s="233"/>
      <c r="F10" s="233"/>
      <c r="G10" s="233"/>
      <c r="H10" s="233"/>
      <c r="I10" s="43"/>
      <c r="J10" s="21"/>
      <c r="K10" s="97"/>
      <c r="L10" s="98"/>
      <c r="M10" s="99"/>
      <c r="N10" s="98"/>
      <c r="O10" s="10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14"/>
      <c r="E11" s="233"/>
      <c r="F11" s="233"/>
      <c r="G11" s="233"/>
      <c r="H11" s="233"/>
      <c r="I11" s="46"/>
      <c r="J11" s="21"/>
      <c r="K11" s="97"/>
      <c r="L11" s="98"/>
      <c r="M11" s="99"/>
      <c r="N11" s="98"/>
      <c r="O11" s="10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13"/>
      <c r="E12" s="233"/>
      <c r="F12" s="233"/>
      <c r="G12" s="233"/>
      <c r="H12" s="233"/>
      <c r="I12" s="43"/>
      <c r="J12" s="21"/>
      <c r="K12" s="97"/>
      <c r="L12" s="98"/>
      <c r="M12" s="99"/>
      <c r="N12" s="98"/>
      <c r="O12" s="10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13"/>
      <c r="E13" s="233"/>
      <c r="F13" s="233"/>
      <c r="G13" s="233"/>
      <c r="H13" s="233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13"/>
      <c r="E14" s="233"/>
      <c r="F14" s="233"/>
      <c r="G14" s="233"/>
      <c r="H14" s="233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13"/>
      <c r="E15" s="233"/>
      <c r="F15" s="233"/>
      <c r="G15" s="233"/>
      <c r="H15" s="233"/>
      <c r="I15" s="43"/>
      <c r="J15" s="21"/>
      <c r="K15" s="97"/>
      <c r="L15" s="98"/>
      <c r="M15" s="99"/>
      <c r="N15" s="98"/>
      <c r="O15" s="100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4"/>
      <c r="E16" s="230"/>
      <c r="F16" s="160"/>
      <c r="G16" s="230"/>
      <c r="H16" s="160"/>
      <c r="I16" s="45"/>
      <c r="J16" s="21"/>
      <c r="K16" s="101"/>
      <c r="L16" s="102"/>
      <c r="M16" s="103"/>
      <c r="N16" s="102"/>
      <c r="O16" s="104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111">
        <f t="shared" si="2"/>
        <v>0</v>
      </c>
      <c r="L17" s="112">
        <f>SUM(L18:L29)</f>
        <v>0</v>
      </c>
      <c r="M17" s="113">
        <f t="shared" si="0"/>
        <v>0</v>
      </c>
      <c r="N17" s="112">
        <f>SUM(N18:N29)</f>
        <v>0</v>
      </c>
      <c r="O17" s="114">
        <f t="shared" si="1"/>
        <v>0</v>
      </c>
      <c r="P17" s="61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38"/>
      <c r="E18" s="236"/>
      <c r="F18" s="236"/>
      <c r="G18" s="236"/>
      <c r="H18" s="236"/>
      <c r="I18" s="44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15"/>
      <c r="E19" s="233"/>
      <c r="F19" s="233"/>
      <c r="G19" s="233"/>
      <c r="H19" s="233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15"/>
      <c r="E20" s="233"/>
      <c r="F20" s="233"/>
      <c r="G20" s="233"/>
      <c r="H20" s="233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15"/>
      <c r="E21" s="233"/>
      <c r="F21" s="233"/>
      <c r="G21" s="233"/>
      <c r="H21" s="233"/>
      <c r="I21" s="43"/>
      <c r="J21" s="21"/>
      <c r="K21" s="97"/>
      <c r="L21" s="98"/>
      <c r="M21" s="99"/>
      <c r="N21" s="98"/>
      <c r="O21" s="10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15"/>
      <c r="E22" s="233"/>
      <c r="F22" s="233"/>
      <c r="G22" s="233"/>
      <c r="H22" s="233"/>
      <c r="I22" s="43"/>
      <c r="J22" s="21"/>
      <c r="K22" s="97"/>
      <c r="L22" s="98"/>
      <c r="M22" s="99"/>
      <c r="N22" s="98"/>
      <c r="O22" s="10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15"/>
      <c r="E23" s="233"/>
      <c r="F23" s="233"/>
      <c r="G23" s="233"/>
      <c r="H23" s="233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15"/>
      <c r="E24" s="233"/>
      <c r="F24" s="233"/>
      <c r="G24" s="233"/>
      <c r="H24" s="233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15"/>
      <c r="E25" s="233"/>
      <c r="F25" s="233"/>
      <c r="G25" s="233"/>
      <c r="H25" s="233"/>
      <c r="I25" s="43"/>
      <c r="J25" s="21"/>
      <c r="K25" s="97"/>
      <c r="L25" s="98"/>
      <c r="M25" s="99"/>
      <c r="N25" s="98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15"/>
      <c r="E26" s="234"/>
      <c r="F26" s="234"/>
      <c r="G26" s="234"/>
      <c r="H26" s="234"/>
      <c r="I26" s="43"/>
      <c r="J26" s="21"/>
      <c r="K26" s="97"/>
      <c r="L26" s="98"/>
      <c r="M26" s="99"/>
      <c r="N26" s="98"/>
      <c r="O26" s="100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15"/>
      <c r="E27" s="233"/>
      <c r="F27" s="233"/>
      <c r="G27" s="233"/>
      <c r="H27" s="233"/>
      <c r="I27" s="43"/>
      <c r="J27" s="21"/>
      <c r="K27" s="97"/>
      <c r="L27" s="98"/>
      <c r="M27" s="99"/>
      <c r="N27" s="98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15"/>
      <c r="E28" s="233"/>
      <c r="F28" s="233"/>
      <c r="G28" s="233"/>
      <c r="H28" s="233"/>
      <c r="I28" s="43"/>
      <c r="J28" s="21"/>
      <c r="K28" s="97"/>
      <c r="L28" s="98"/>
      <c r="M28" s="99"/>
      <c r="N28" s="98"/>
      <c r="O28" s="100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37"/>
      <c r="E29" s="235"/>
      <c r="F29" s="235"/>
      <c r="G29" s="235"/>
      <c r="H29" s="235"/>
      <c r="I29" s="46"/>
      <c r="J29" s="21"/>
      <c r="K29" s="101"/>
      <c r="L29" s="102"/>
      <c r="M29" s="103"/>
      <c r="N29" s="102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111">
        <f t="shared" si="2"/>
        <v>0</v>
      </c>
      <c r="L30" s="112">
        <f>SUM(L31:L47)</f>
        <v>0</v>
      </c>
      <c r="M30" s="113">
        <f t="shared" si="0"/>
        <v>0</v>
      </c>
      <c r="N30" s="112">
        <f>SUM(N31:N47)</f>
        <v>0</v>
      </c>
      <c r="O30" s="114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8"/>
      <c r="E31" s="75"/>
      <c r="F31" s="75"/>
      <c r="G31" s="75"/>
      <c r="H31" s="75"/>
      <c r="I31" s="42"/>
      <c r="J31" s="7"/>
      <c r="K31" s="93"/>
      <c r="L31" s="94"/>
      <c r="M31" s="95"/>
      <c r="N31" s="94"/>
      <c r="O31" s="96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16"/>
      <c r="E32" s="70"/>
      <c r="F32" s="70"/>
      <c r="G32" s="70"/>
      <c r="H32" s="70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6"/>
      <c r="E33" s="70"/>
      <c r="F33" s="70"/>
      <c r="G33" s="70"/>
      <c r="H33" s="70"/>
      <c r="I33" s="46"/>
      <c r="J33" s="7"/>
      <c r="K33" s="97"/>
      <c r="L33" s="98"/>
      <c r="M33" s="99"/>
      <c r="N33" s="98"/>
      <c r="O33" s="10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8"/>
      <c r="E34" s="70"/>
      <c r="F34" s="70"/>
      <c r="G34" s="70"/>
      <c r="H34" s="70"/>
      <c r="I34" s="43"/>
      <c r="J34" s="7"/>
      <c r="K34" s="97"/>
      <c r="L34" s="98"/>
      <c r="M34" s="99"/>
      <c r="N34" s="98"/>
      <c r="O34" s="10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16"/>
      <c r="E35" s="70"/>
      <c r="F35" s="70"/>
      <c r="G35" s="70"/>
      <c r="H35" s="70"/>
      <c r="I35" s="43"/>
      <c r="J35" s="7"/>
      <c r="K35" s="97"/>
      <c r="L35" s="98"/>
      <c r="M35" s="99"/>
      <c r="N35" s="98"/>
      <c r="O35" s="10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16"/>
      <c r="E36" s="70"/>
      <c r="F36" s="70"/>
      <c r="G36" s="70"/>
      <c r="H36" s="70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6"/>
      <c r="E37" s="70"/>
      <c r="F37" s="70"/>
      <c r="G37" s="70"/>
      <c r="H37" s="70"/>
      <c r="I37" s="43"/>
      <c r="J37" s="7"/>
      <c r="K37" s="97"/>
      <c r="L37" s="98"/>
      <c r="M37" s="99"/>
      <c r="N37" s="98"/>
      <c r="O37" s="10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16"/>
      <c r="E38" s="70"/>
      <c r="F38" s="70"/>
      <c r="G38" s="70"/>
      <c r="H38" s="70"/>
      <c r="I38" s="43"/>
      <c r="J38" s="7"/>
      <c r="K38" s="97"/>
      <c r="L38" s="98"/>
      <c r="M38" s="99"/>
      <c r="N38" s="98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16"/>
      <c r="E39" s="70"/>
      <c r="F39" s="70"/>
      <c r="G39" s="70"/>
      <c r="H39" s="70"/>
      <c r="I39" s="43"/>
      <c r="J39" s="7"/>
      <c r="K39" s="97"/>
      <c r="L39" s="98"/>
      <c r="M39" s="99"/>
      <c r="N39" s="98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16"/>
      <c r="E40" s="70"/>
      <c r="F40" s="70"/>
      <c r="G40" s="70"/>
      <c r="H40" s="70"/>
      <c r="I40" s="43"/>
      <c r="J40" s="7"/>
      <c r="K40" s="97"/>
      <c r="L40" s="98"/>
      <c r="M40" s="99"/>
      <c r="N40" s="98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16"/>
      <c r="E41" s="70"/>
      <c r="F41" s="70"/>
      <c r="G41" s="70"/>
      <c r="H41" s="70"/>
      <c r="I41" s="43"/>
      <c r="J41" s="7"/>
      <c r="K41" s="97"/>
      <c r="L41" s="98"/>
      <c r="M41" s="99"/>
      <c r="N41" s="115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16"/>
      <c r="E42" s="70"/>
      <c r="F42" s="70"/>
      <c r="G42" s="70"/>
      <c r="H42" s="70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16"/>
      <c r="E43" s="70"/>
      <c r="F43" s="70"/>
      <c r="G43" s="70"/>
      <c r="H43" s="70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16"/>
      <c r="E44" s="70"/>
      <c r="F44" s="70"/>
      <c r="G44" s="70"/>
      <c r="H44" s="70"/>
      <c r="I44" s="43"/>
      <c r="J44" s="7"/>
      <c r="K44" s="97"/>
      <c r="L44" s="98"/>
      <c r="M44" s="99"/>
      <c r="N44" s="98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16"/>
      <c r="E45" s="70"/>
      <c r="F45" s="70"/>
      <c r="G45" s="70"/>
      <c r="H45" s="70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16"/>
      <c r="E46" s="70"/>
      <c r="F46" s="70"/>
      <c r="G46" s="70"/>
      <c r="H46" s="70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17"/>
      <c r="E47" s="73"/>
      <c r="F47" s="73"/>
      <c r="G47" s="73"/>
      <c r="H47" s="74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39">
        <v>0</v>
      </c>
      <c r="J48" s="21"/>
      <c r="K48" s="111">
        <f t="shared" si="2"/>
        <v>0</v>
      </c>
      <c r="L48" s="112">
        <f>SUM(L49:L67)</f>
        <v>0</v>
      </c>
      <c r="M48" s="113">
        <f t="shared" si="0"/>
        <v>0</v>
      </c>
      <c r="N48" s="112">
        <f>SUM(N49:N67)</f>
        <v>0</v>
      </c>
      <c r="O48" s="114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20"/>
      <c r="E49" s="75"/>
      <c r="F49" s="75"/>
      <c r="G49" s="75"/>
      <c r="H49" s="75"/>
      <c r="I49" s="42"/>
      <c r="J49" s="21"/>
      <c r="K49" s="93"/>
      <c r="L49" s="94"/>
      <c r="M49" s="95"/>
      <c r="N49" s="94"/>
      <c r="O49" s="96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19"/>
      <c r="E50" s="70"/>
      <c r="F50" s="70"/>
      <c r="G50" s="70"/>
      <c r="H50" s="70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19"/>
      <c r="E51" s="70"/>
      <c r="F51" s="70"/>
      <c r="G51" s="70"/>
      <c r="H51" s="70"/>
      <c r="I51" s="43"/>
      <c r="J51" s="21"/>
      <c r="K51" s="97"/>
      <c r="L51" s="98"/>
      <c r="M51" s="99"/>
      <c r="N51" s="98"/>
      <c r="O51" s="100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19"/>
      <c r="E52" s="70"/>
      <c r="F52" s="70"/>
      <c r="G52" s="70"/>
      <c r="H52" s="70"/>
      <c r="I52" s="43"/>
      <c r="J52" s="21"/>
      <c r="K52" s="97"/>
      <c r="L52" s="98"/>
      <c r="M52" s="99"/>
      <c r="N52" s="98"/>
      <c r="O52" s="100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19"/>
      <c r="E53" s="70"/>
      <c r="F53" s="70"/>
      <c r="G53" s="70"/>
      <c r="H53" s="70"/>
      <c r="I53" s="43"/>
      <c r="J53" s="21"/>
      <c r="K53" s="97"/>
      <c r="L53" s="98"/>
      <c r="M53" s="99"/>
      <c r="N53" s="98"/>
      <c r="O53" s="10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19"/>
      <c r="E54" s="70"/>
      <c r="F54" s="70"/>
      <c r="G54" s="70"/>
      <c r="H54" s="70"/>
      <c r="I54" s="43"/>
      <c r="J54" s="21"/>
      <c r="K54" s="97"/>
      <c r="L54" s="98"/>
      <c r="M54" s="99"/>
      <c r="N54" s="98"/>
      <c r="O54" s="10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19"/>
      <c r="E55" s="70"/>
      <c r="F55" s="70"/>
      <c r="G55" s="70"/>
      <c r="H55" s="70"/>
      <c r="I55" s="43"/>
      <c r="J55" s="21"/>
      <c r="K55" s="97"/>
      <c r="L55" s="98"/>
      <c r="M55" s="99"/>
      <c r="N55" s="98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19"/>
      <c r="E56" s="70"/>
      <c r="F56" s="70"/>
      <c r="G56" s="70"/>
      <c r="H56" s="70"/>
      <c r="I56" s="43"/>
      <c r="J56" s="21"/>
      <c r="K56" s="97"/>
      <c r="L56" s="98"/>
      <c r="M56" s="99"/>
      <c r="N56" s="98"/>
      <c r="O56" s="10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9"/>
      <c r="E57" s="70"/>
      <c r="F57" s="70"/>
      <c r="G57" s="70"/>
      <c r="H57" s="70"/>
      <c r="I57" s="43"/>
      <c r="J57" s="21"/>
      <c r="K57" s="97"/>
      <c r="L57" s="98"/>
      <c r="M57" s="99"/>
      <c r="N57" s="115"/>
      <c r="O57" s="10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9"/>
      <c r="E58" s="70"/>
      <c r="F58" s="70"/>
      <c r="G58" s="70"/>
      <c r="H58" s="70"/>
      <c r="I58" s="43"/>
      <c r="J58" s="21"/>
      <c r="K58" s="97"/>
      <c r="L58" s="98"/>
      <c r="M58" s="99"/>
      <c r="N58" s="98"/>
      <c r="O58" s="10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19"/>
      <c r="E59" s="70"/>
      <c r="F59" s="70"/>
      <c r="G59" s="70"/>
      <c r="H59" s="70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19"/>
      <c r="E60" s="70"/>
      <c r="F60" s="70"/>
      <c r="G60" s="70"/>
      <c r="H60" s="70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19"/>
      <c r="E61" s="70"/>
      <c r="F61" s="70"/>
      <c r="G61" s="70"/>
      <c r="H61" s="70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9"/>
      <c r="E62" s="70"/>
      <c r="F62" s="70"/>
      <c r="G62" s="70"/>
      <c r="H62" s="70"/>
      <c r="I62" s="43"/>
      <c r="J62" s="21"/>
      <c r="K62" s="97"/>
      <c r="L62" s="98"/>
      <c r="M62" s="99"/>
      <c r="N62" s="98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19"/>
      <c r="E63" s="70"/>
      <c r="F63" s="70"/>
      <c r="G63" s="70"/>
      <c r="H63" s="70"/>
      <c r="I63" s="43"/>
      <c r="J63" s="21"/>
      <c r="K63" s="97"/>
      <c r="L63" s="98"/>
      <c r="M63" s="99"/>
      <c r="N63" s="98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19"/>
      <c r="E64" s="70"/>
      <c r="F64" s="70"/>
      <c r="G64" s="70"/>
      <c r="H64" s="70"/>
      <c r="I64" s="43"/>
      <c r="J64" s="21"/>
      <c r="K64" s="97"/>
      <c r="L64" s="98"/>
      <c r="M64" s="99"/>
      <c r="N64" s="98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19"/>
      <c r="E65" s="70"/>
      <c r="F65" s="70"/>
      <c r="G65" s="70"/>
      <c r="H65" s="70"/>
      <c r="I65" s="43"/>
      <c r="J65" s="21"/>
      <c r="K65" s="97"/>
      <c r="L65" s="98"/>
      <c r="M65" s="99"/>
      <c r="N65" s="115"/>
      <c r="O65" s="10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19"/>
      <c r="E66" s="70"/>
      <c r="F66" s="70"/>
      <c r="G66" s="70"/>
      <c r="H66" s="70"/>
      <c r="I66" s="46"/>
      <c r="J66" s="21"/>
      <c r="K66" s="97"/>
      <c r="L66" s="98"/>
      <c r="M66" s="99"/>
      <c r="N66" s="98"/>
      <c r="O66" s="10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19"/>
      <c r="E67" s="73"/>
      <c r="F67" s="73"/>
      <c r="G67" s="73"/>
      <c r="H67" s="74"/>
      <c r="I67" s="43"/>
      <c r="J67" s="21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111">
        <f t="shared" si="2"/>
        <v>0</v>
      </c>
      <c r="L68" s="112">
        <f>SUM(L69:L82)</f>
        <v>0</v>
      </c>
      <c r="M68" s="113">
        <f t="shared" si="0"/>
        <v>0</v>
      </c>
      <c r="N68" s="112">
        <f>SUM(N69:N82)</f>
        <v>0</v>
      </c>
      <c r="O68" s="114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21"/>
      <c r="E69" s="75"/>
      <c r="F69" s="75"/>
      <c r="G69" s="75"/>
      <c r="H69" s="75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21"/>
      <c r="E70" s="70"/>
      <c r="F70" s="70"/>
      <c r="G70" s="70"/>
      <c r="H70" s="70"/>
      <c r="I70" s="43"/>
      <c r="J70" s="21"/>
      <c r="K70" s="97"/>
      <c r="L70" s="98"/>
      <c r="M70" s="99"/>
      <c r="N70" s="98"/>
      <c r="O70" s="10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21"/>
      <c r="E71" s="70"/>
      <c r="F71" s="70"/>
      <c r="G71" s="70"/>
      <c r="H71" s="70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21"/>
      <c r="E72" s="70"/>
      <c r="F72" s="70"/>
      <c r="G72" s="70"/>
      <c r="H72" s="70"/>
      <c r="I72" s="43"/>
      <c r="J72" s="21"/>
      <c r="K72" s="97"/>
      <c r="L72" s="98"/>
      <c r="M72" s="99"/>
      <c r="N72" s="115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21"/>
      <c r="E73" s="70"/>
      <c r="F73" s="70"/>
      <c r="G73" s="70"/>
      <c r="H73" s="70"/>
      <c r="I73" s="43"/>
      <c r="J73" s="21"/>
      <c r="K73" s="97"/>
      <c r="L73" s="98"/>
      <c r="M73" s="99"/>
      <c r="N73" s="98"/>
      <c r="O73" s="100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21"/>
      <c r="E74" s="70"/>
      <c r="F74" s="70"/>
      <c r="G74" s="70"/>
      <c r="H74" s="70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21"/>
      <c r="E75" s="70"/>
      <c r="F75" s="70"/>
      <c r="G75" s="70"/>
      <c r="H75" s="70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21"/>
      <c r="E76" s="70"/>
      <c r="F76" s="70"/>
      <c r="G76" s="70"/>
      <c r="H76" s="70"/>
      <c r="I76" s="43"/>
      <c r="J76" s="21"/>
      <c r="K76" s="97"/>
      <c r="L76" s="98"/>
      <c r="M76" s="99"/>
      <c r="N76" s="98"/>
      <c r="O76" s="100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21"/>
      <c r="E77" s="70"/>
      <c r="F77" s="70"/>
      <c r="G77" s="70"/>
      <c r="H77" s="70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21"/>
      <c r="E78" s="70"/>
      <c r="F78" s="70"/>
      <c r="G78" s="70"/>
      <c r="H78" s="70"/>
      <c r="I78" s="43"/>
      <c r="J78" s="21"/>
      <c r="K78" s="97"/>
      <c r="L78" s="98"/>
      <c r="M78" s="99"/>
      <c r="N78" s="98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21"/>
      <c r="E79" s="70"/>
      <c r="F79" s="70"/>
      <c r="G79" s="70"/>
      <c r="H79" s="70"/>
      <c r="I79" s="43"/>
      <c r="J79" s="21"/>
      <c r="K79" s="97"/>
      <c r="L79" s="98"/>
      <c r="M79" s="99"/>
      <c r="N79" s="115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21"/>
      <c r="E80" s="70"/>
      <c r="F80" s="70"/>
      <c r="G80" s="70"/>
      <c r="H80" s="70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21"/>
      <c r="E81" s="83"/>
      <c r="F81" s="83"/>
      <c r="G81" s="83"/>
      <c r="H81" s="84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8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111">
        <f t="shared" ref="K83:K115" si="3">D83</f>
        <v>0</v>
      </c>
      <c r="L83" s="112">
        <f>SUM(L84:L114)</f>
        <v>0</v>
      </c>
      <c r="M83" s="113">
        <f t="shared" ref="M83:M115" si="4">G83+H83</f>
        <v>0</v>
      </c>
      <c r="N83" s="112">
        <f>SUM(N84:N114)</f>
        <v>0</v>
      </c>
      <c r="O83" s="114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23"/>
      <c r="E84" s="75"/>
      <c r="F84" s="75"/>
      <c r="G84" s="75"/>
      <c r="H84" s="75"/>
      <c r="I84" s="43"/>
      <c r="J84" s="21"/>
      <c r="K84" s="93"/>
      <c r="L84" s="94"/>
      <c r="M84" s="95"/>
      <c r="N84" s="94"/>
      <c r="O84" s="96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23"/>
      <c r="E85" s="70"/>
      <c r="F85" s="70"/>
      <c r="G85" s="70"/>
      <c r="H85" s="70"/>
      <c r="I85" s="43"/>
      <c r="J85" s="21"/>
      <c r="K85" s="97"/>
      <c r="L85" s="98"/>
      <c r="M85" s="99"/>
      <c r="N85" s="98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23"/>
      <c r="E86" s="70"/>
      <c r="F86" s="70"/>
      <c r="G86" s="70"/>
      <c r="H86" s="70"/>
      <c r="I86" s="43"/>
      <c r="J86" s="21"/>
      <c r="K86" s="97"/>
      <c r="L86" s="98"/>
      <c r="M86" s="99"/>
      <c r="N86" s="98"/>
      <c r="O86" s="10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23"/>
      <c r="E87" s="70"/>
      <c r="F87" s="70"/>
      <c r="G87" s="70"/>
      <c r="H87" s="70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23"/>
      <c r="E88" s="70"/>
      <c r="F88" s="70"/>
      <c r="G88" s="70"/>
      <c r="H88" s="70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23"/>
      <c r="E89" s="70"/>
      <c r="F89" s="70"/>
      <c r="G89" s="70"/>
      <c r="H89" s="70"/>
      <c r="I89" s="43"/>
      <c r="J89" s="21"/>
      <c r="K89" s="97"/>
      <c r="L89" s="98"/>
      <c r="M89" s="99"/>
      <c r="N89" s="115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23"/>
      <c r="E90" s="70"/>
      <c r="F90" s="70"/>
      <c r="G90" s="70"/>
      <c r="H90" s="70"/>
      <c r="I90" s="43"/>
      <c r="J90" s="21"/>
      <c r="K90" s="97"/>
      <c r="L90" s="98"/>
      <c r="M90" s="99"/>
      <c r="N90" s="98"/>
      <c r="O90" s="100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23"/>
      <c r="E91" s="70"/>
      <c r="F91" s="70"/>
      <c r="G91" s="70"/>
      <c r="H91" s="70"/>
      <c r="I91" s="43"/>
      <c r="J91" s="21"/>
      <c r="K91" s="97"/>
      <c r="L91" s="98"/>
      <c r="M91" s="99"/>
      <c r="N91" s="115"/>
      <c r="O91" s="10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23"/>
      <c r="E92" s="70"/>
      <c r="F92" s="70"/>
      <c r="G92" s="70"/>
      <c r="H92" s="70"/>
      <c r="I92" s="43"/>
      <c r="J92" s="21"/>
      <c r="K92" s="97"/>
      <c r="L92" s="98"/>
      <c r="M92" s="99"/>
      <c r="N92" s="115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23"/>
      <c r="E93" s="70"/>
      <c r="F93" s="70"/>
      <c r="G93" s="70"/>
      <c r="H93" s="70"/>
      <c r="I93" s="44"/>
      <c r="J93" s="21"/>
      <c r="K93" s="97"/>
      <c r="L93" s="98"/>
      <c r="M93" s="99"/>
      <c r="N93" s="98"/>
      <c r="O93" s="10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23"/>
      <c r="E94" s="70"/>
      <c r="F94" s="70"/>
      <c r="G94" s="70"/>
      <c r="H94" s="70"/>
      <c r="I94" s="43"/>
      <c r="J94" s="21"/>
      <c r="K94" s="97"/>
      <c r="L94" s="98"/>
      <c r="M94" s="99"/>
      <c r="N94" s="98"/>
      <c r="O94" s="100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23"/>
      <c r="E95" s="70"/>
      <c r="F95" s="70"/>
      <c r="G95" s="70"/>
      <c r="H95" s="70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23"/>
      <c r="E96" s="70"/>
      <c r="F96" s="70"/>
      <c r="G96" s="70"/>
      <c r="H96" s="70"/>
      <c r="I96" s="43"/>
      <c r="J96" s="21"/>
      <c r="K96" s="97"/>
      <c r="L96" s="98"/>
      <c r="M96" s="99"/>
      <c r="N96" s="98"/>
      <c r="O96" s="100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23"/>
      <c r="E97" s="70"/>
      <c r="F97" s="70"/>
      <c r="G97" s="70"/>
      <c r="H97" s="70"/>
      <c r="I97" s="43"/>
      <c r="J97" s="21"/>
      <c r="K97" s="97"/>
      <c r="L97" s="98"/>
      <c r="M97" s="99"/>
      <c r="N97" s="98"/>
      <c r="O97" s="100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23"/>
      <c r="E98" s="70"/>
      <c r="F98" s="70"/>
      <c r="G98" s="70"/>
      <c r="H98" s="70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23"/>
      <c r="E99" s="70"/>
      <c r="F99" s="70"/>
      <c r="G99" s="70"/>
      <c r="H99" s="70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23"/>
      <c r="E100" s="70"/>
      <c r="F100" s="70"/>
      <c r="G100" s="70"/>
      <c r="H100" s="70"/>
      <c r="I100" s="43"/>
      <c r="J100" s="21"/>
      <c r="K100" s="97"/>
      <c r="L100" s="98"/>
      <c r="M100" s="99"/>
      <c r="N100" s="98"/>
      <c r="O100" s="10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23"/>
      <c r="E101" s="70"/>
      <c r="F101" s="70"/>
      <c r="G101" s="70"/>
      <c r="H101" s="70"/>
      <c r="I101" s="43"/>
      <c r="J101" s="21"/>
      <c r="K101" s="97"/>
      <c r="L101" s="98"/>
      <c r="M101" s="99"/>
      <c r="N101" s="98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23"/>
      <c r="E102" s="70"/>
      <c r="F102" s="70"/>
      <c r="G102" s="70"/>
      <c r="H102" s="70"/>
      <c r="I102" s="43"/>
      <c r="J102" s="21"/>
      <c r="K102" s="97"/>
      <c r="L102" s="98"/>
      <c r="M102" s="99"/>
      <c r="N102" s="98"/>
      <c r="O102" s="10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23"/>
      <c r="E103" s="70"/>
      <c r="F103" s="70"/>
      <c r="G103" s="70"/>
      <c r="H103" s="70"/>
      <c r="I103" s="43"/>
      <c r="J103" s="21"/>
      <c r="K103" s="97"/>
      <c r="L103" s="98"/>
      <c r="M103" s="99"/>
      <c r="N103" s="98"/>
      <c r="O103" s="10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23"/>
      <c r="E104" s="70"/>
      <c r="F104" s="70"/>
      <c r="G104" s="70"/>
      <c r="H104" s="70"/>
      <c r="I104" s="43"/>
      <c r="J104" s="21"/>
      <c r="K104" s="97"/>
      <c r="L104" s="98"/>
      <c r="M104" s="99"/>
      <c r="N104" s="98"/>
      <c r="O104" s="100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23"/>
      <c r="E105" s="70"/>
      <c r="F105" s="70"/>
      <c r="G105" s="70"/>
      <c r="H105" s="70"/>
      <c r="I105" s="43"/>
      <c r="J105" s="21"/>
      <c r="K105" s="97"/>
      <c r="L105" s="98"/>
      <c r="M105" s="99"/>
      <c r="N105" s="98"/>
      <c r="O105" s="10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23"/>
      <c r="E106" s="70"/>
      <c r="F106" s="70"/>
      <c r="G106" s="70"/>
      <c r="H106" s="70"/>
      <c r="I106" s="43"/>
      <c r="J106" s="21"/>
      <c r="K106" s="97"/>
      <c r="L106" s="98"/>
      <c r="M106" s="99"/>
      <c r="N106" s="98"/>
      <c r="O106" s="10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23"/>
      <c r="E107" s="70"/>
      <c r="F107" s="70"/>
      <c r="G107" s="70"/>
      <c r="H107" s="70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23"/>
      <c r="E108" s="70"/>
      <c r="F108" s="70"/>
      <c r="G108" s="70"/>
      <c r="H108" s="70"/>
      <c r="I108" s="43"/>
      <c r="J108" s="21"/>
      <c r="K108" s="97"/>
      <c r="L108" s="98"/>
      <c r="M108" s="99"/>
      <c r="N108" s="98"/>
      <c r="O108" s="10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23"/>
      <c r="E109" s="70"/>
      <c r="F109" s="70"/>
      <c r="G109" s="70"/>
      <c r="H109" s="70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23"/>
      <c r="E110" s="70"/>
      <c r="F110" s="70"/>
      <c r="G110" s="70"/>
      <c r="H110" s="70"/>
      <c r="I110" s="43"/>
      <c r="J110" s="21"/>
      <c r="K110" s="97"/>
      <c r="L110" s="98"/>
      <c r="M110" s="99"/>
      <c r="N110" s="98"/>
      <c r="O110" s="100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23"/>
      <c r="E111" s="70"/>
      <c r="F111" s="70"/>
      <c r="G111" s="70"/>
      <c r="H111" s="70"/>
      <c r="I111" s="43"/>
      <c r="J111" s="21"/>
      <c r="K111" s="97"/>
      <c r="L111" s="98"/>
      <c r="M111" s="99"/>
      <c r="N111" s="98"/>
      <c r="O111" s="100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24"/>
      <c r="E112" s="79"/>
      <c r="F112" s="79"/>
      <c r="G112" s="79"/>
      <c r="H112" s="80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23"/>
      <c r="E113" s="144"/>
      <c r="F113" s="145"/>
      <c r="G113" s="144"/>
      <c r="H113" s="144"/>
      <c r="I113" s="46"/>
      <c r="J113" s="21"/>
      <c r="K113" s="97"/>
      <c r="L113" s="98"/>
      <c r="M113" s="99"/>
      <c r="N113" s="115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25"/>
      <c r="E114" s="146"/>
      <c r="F114" s="150"/>
      <c r="G114" s="146"/>
      <c r="H114" s="85"/>
      <c r="I114" s="45"/>
      <c r="J114" s="21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111">
        <f t="shared" si="3"/>
        <v>0</v>
      </c>
      <c r="L115" s="112">
        <f>SUM(L116:L124)</f>
        <v>0</v>
      </c>
      <c r="M115" s="113">
        <f t="shared" si="4"/>
        <v>0</v>
      </c>
      <c r="N115" s="112">
        <f>SUM(N116:N124)</f>
        <v>0</v>
      </c>
      <c r="O115" s="114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27"/>
      <c r="E116" s="77"/>
      <c r="F116" s="77"/>
      <c r="G116" s="77"/>
      <c r="H116" s="77"/>
      <c r="I116" s="42"/>
      <c r="J116" s="21"/>
      <c r="K116" s="341"/>
      <c r="L116" s="342"/>
      <c r="M116" s="343"/>
      <c r="N116" s="342"/>
      <c r="O116" s="344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26"/>
      <c r="E117" s="70"/>
      <c r="F117" s="70"/>
      <c r="G117" s="70"/>
      <c r="H117" s="70"/>
      <c r="I117" s="43"/>
      <c r="J117" s="21"/>
      <c r="K117" s="345"/>
      <c r="L117" s="115"/>
      <c r="M117" s="346"/>
      <c r="N117" s="115"/>
      <c r="O117" s="347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26"/>
      <c r="E118" s="70"/>
      <c r="F118" s="70"/>
      <c r="G118" s="70"/>
      <c r="H118" s="70"/>
      <c r="I118" s="43"/>
      <c r="J118" s="21"/>
      <c r="K118" s="345"/>
      <c r="L118" s="115"/>
      <c r="M118" s="346"/>
      <c r="N118" s="115"/>
      <c r="O118" s="347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26"/>
      <c r="E119" s="70"/>
      <c r="F119" s="70"/>
      <c r="G119" s="70"/>
      <c r="H119" s="70"/>
      <c r="I119" s="43"/>
      <c r="J119" s="21"/>
      <c r="K119" s="345"/>
      <c r="L119" s="115"/>
      <c r="M119" s="346"/>
      <c r="N119" s="115"/>
      <c r="O119" s="347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26"/>
      <c r="E120" s="70"/>
      <c r="F120" s="70"/>
      <c r="G120" s="70"/>
      <c r="H120" s="70"/>
      <c r="I120" s="43"/>
      <c r="J120" s="21"/>
      <c r="K120" s="345"/>
      <c r="L120" s="115"/>
      <c r="M120" s="346"/>
      <c r="N120" s="115"/>
      <c r="O120" s="347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6"/>
      <c r="E121" s="70"/>
      <c r="F121" s="70"/>
      <c r="G121" s="70"/>
      <c r="H121" s="70"/>
      <c r="I121" s="43"/>
      <c r="J121" s="21"/>
      <c r="K121" s="345"/>
      <c r="L121" s="115"/>
      <c r="M121" s="346"/>
      <c r="N121" s="115"/>
      <c r="O121" s="347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6"/>
      <c r="E122" s="70"/>
      <c r="F122" s="70"/>
      <c r="G122" s="70"/>
      <c r="H122" s="70"/>
      <c r="I122" s="43"/>
      <c r="J122" s="21"/>
      <c r="K122" s="345"/>
      <c r="L122" s="115"/>
      <c r="M122" s="346"/>
      <c r="N122" s="115"/>
      <c r="O122" s="347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6"/>
      <c r="E123" s="149"/>
      <c r="F123" s="149"/>
      <c r="G123" s="149"/>
      <c r="H123" s="149"/>
      <c r="I123" s="46"/>
      <c r="J123" s="21"/>
      <c r="K123" s="345"/>
      <c r="L123" s="115"/>
      <c r="M123" s="346"/>
      <c r="N123" s="115"/>
      <c r="O123" s="347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8"/>
      <c r="E124" s="150"/>
      <c r="F124" s="150"/>
      <c r="G124" s="150"/>
      <c r="H124" s="151"/>
      <c r="I124" s="45"/>
      <c r="J124" s="21"/>
      <c r="K124" s="348"/>
      <c r="L124" s="349"/>
      <c r="M124" s="350"/>
      <c r="N124" s="349"/>
      <c r="O124" s="351"/>
    </row>
    <row r="125" spans="1:15" ht="15" customHeight="1" x14ac:dyDescent="0.25">
      <c r="A125" s="6"/>
      <c r="B125" s="6"/>
      <c r="C125" s="6"/>
      <c r="D125" s="409" t="s">
        <v>98</v>
      </c>
      <c r="E125" s="409"/>
      <c r="F125" s="409"/>
      <c r="G125" s="409"/>
      <c r="H125" s="409"/>
      <c r="I125" s="353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Обществознание-9 2018-2021</vt:lpstr>
      <vt:lpstr>Обществознание-9 2018 расклад</vt:lpstr>
      <vt:lpstr>Обществознание-9 2019 расклад</vt:lpstr>
      <vt:lpstr>Обществознание-9 2020 расклад</vt:lpstr>
      <vt:lpstr>Общестаознание-9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2022-03-15T03:57:33Z</dcterms:modified>
</cp:coreProperties>
</file>