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20250" windowHeight="7965" tabRatio="768"/>
  </bookViews>
  <sheets>
    <sheet name="Немецкий-9 2020-2025" sheetId="6" r:id="rId1"/>
    <sheet name="Немецкий-9 2020 расклад" sheetId="3" r:id="rId2"/>
    <sheet name="Немецкий-9 2021 расклад" sheetId="2" r:id="rId3"/>
    <sheet name="Немецкий-9 2022 расклад" sheetId="7" r:id="rId4"/>
    <sheet name="Немецкий-9 2023 расклад" sheetId="8" r:id="rId5"/>
    <sheet name="Немецкий-9 2024 расклад" sheetId="9" r:id="rId6"/>
    <sheet name="Немецкий-9 2025 расклад" sheetId="10" r:id="rId7"/>
  </sheets>
  <calcPr calcId="145621"/>
</workbook>
</file>

<file path=xl/calcChain.xml><?xml version="1.0" encoding="utf-8"?>
<calcChain xmlns="http://schemas.openxmlformats.org/spreadsheetml/2006/main">
  <c r="AG16" i="6" l="1"/>
  <c r="AA16" i="6"/>
  <c r="U16" i="6"/>
  <c r="I16" i="6"/>
  <c r="O16" i="6"/>
  <c r="AA20" i="6"/>
  <c r="AG20" i="6"/>
  <c r="I20" i="6"/>
  <c r="U20" i="6"/>
  <c r="O20" i="6"/>
  <c r="AG6" i="6"/>
  <c r="AA6" i="6"/>
  <c r="U6" i="6"/>
  <c r="O6" i="6"/>
  <c r="I6" i="6"/>
  <c r="M6" i="10"/>
  <c r="O6" i="10"/>
  <c r="N6" i="10"/>
  <c r="L6" i="10"/>
  <c r="I6" i="10"/>
  <c r="H6" i="10"/>
  <c r="G6" i="10"/>
  <c r="F6" i="10"/>
  <c r="E6" i="10"/>
  <c r="D6" i="10"/>
  <c r="K6" i="10" s="1"/>
  <c r="I8" i="10"/>
  <c r="I9" i="10" s="1"/>
  <c r="O8" i="10"/>
  <c r="N8" i="10" s="1"/>
  <c r="N7" i="10" s="1"/>
  <c r="M8" i="10"/>
  <c r="L8" i="10"/>
  <c r="L7" i="10" s="1"/>
  <c r="K8" i="10"/>
  <c r="I7" i="10"/>
  <c r="O7" i="10"/>
  <c r="M7" i="10"/>
  <c r="K7" i="10"/>
  <c r="O6" i="9"/>
  <c r="M6" i="9"/>
  <c r="H6" i="9"/>
  <c r="G6" i="9"/>
  <c r="E6" i="9"/>
  <c r="M9" i="9"/>
  <c r="E6" i="6"/>
  <c r="N119" i="6" l="1"/>
  <c r="H119" i="6"/>
  <c r="H113" i="6"/>
  <c r="N113" i="6"/>
  <c r="T113" i="6"/>
  <c r="T119" i="6"/>
  <c r="AF119" i="6"/>
  <c r="Z119" i="6"/>
  <c r="Z113" i="6"/>
  <c r="AF113" i="6"/>
  <c r="AF104" i="6"/>
  <c r="Z104" i="6"/>
  <c r="T104" i="6"/>
  <c r="N104" i="6"/>
  <c r="H104" i="6"/>
  <c r="N12" i="9"/>
  <c r="N9" i="9"/>
  <c r="N7" i="9"/>
  <c r="L12" i="9"/>
  <c r="L9" i="9"/>
  <c r="L7" i="9"/>
  <c r="L6" i="9"/>
  <c r="N6" i="9"/>
  <c r="N13" i="9"/>
  <c r="N11" i="9"/>
  <c r="N10" i="9"/>
  <c r="N8" i="9"/>
  <c r="L13" i="9"/>
  <c r="L11" i="9"/>
  <c r="L10" i="9"/>
  <c r="L8" i="9"/>
  <c r="O13" i="9"/>
  <c r="O12" i="9"/>
  <c r="O11" i="9"/>
  <c r="O10" i="9"/>
  <c r="O9" i="9"/>
  <c r="O8" i="9"/>
  <c r="O7" i="9"/>
  <c r="M13" i="9"/>
  <c r="M12" i="9"/>
  <c r="M11" i="9"/>
  <c r="M10" i="9"/>
  <c r="M8" i="9"/>
  <c r="M7" i="9"/>
  <c r="I8" i="9"/>
  <c r="I13" i="9"/>
  <c r="I11" i="9"/>
  <c r="I10" i="9"/>
  <c r="F16" i="8"/>
  <c r="T85" i="6"/>
  <c r="Z6" i="6"/>
  <c r="L18" i="8"/>
  <c r="AF85" i="6"/>
  <c r="Z85" i="6"/>
  <c r="N85" i="6"/>
  <c r="H85" i="6"/>
  <c r="AF82" i="6"/>
  <c r="H82" i="6"/>
  <c r="AF49" i="6"/>
  <c r="Z49" i="6"/>
  <c r="T49" i="6"/>
  <c r="N49" i="6"/>
  <c r="H49" i="6"/>
  <c r="AF47" i="6"/>
  <c r="T47" i="6"/>
  <c r="H47" i="6"/>
  <c r="AF6" i="6"/>
  <c r="H6" i="6"/>
  <c r="K13" i="9"/>
  <c r="K12" i="9"/>
  <c r="K11" i="9"/>
  <c r="K10" i="9"/>
  <c r="Z82" i="6"/>
  <c r="K9" i="9"/>
  <c r="K8" i="9"/>
  <c r="Z47" i="6"/>
  <c r="K7" i="9"/>
  <c r="K6" i="9"/>
  <c r="N47" i="6" l="1"/>
  <c r="N82" i="6"/>
  <c r="I12" i="9"/>
  <c r="H12" i="9"/>
  <c r="G12" i="9"/>
  <c r="F12" i="9"/>
  <c r="E12" i="9"/>
  <c r="D12" i="9"/>
  <c r="I9" i="9"/>
  <c r="H9" i="9"/>
  <c r="G9" i="9"/>
  <c r="F9" i="9"/>
  <c r="E9" i="9"/>
  <c r="D9" i="9"/>
  <c r="I14" i="9"/>
  <c r="I7" i="9"/>
  <c r="H7" i="9"/>
  <c r="G7" i="9"/>
  <c r="F7" i="9"/>
  <c r="E7" i="9"/>
  <c r="D7" i="9"/>
  <c r="D6" i="9"/>
  <c r="T82" i="6" l="1"/>
  <c r="Y18" i="6"/>
  <c r="Y16" i="6"/>
  <c r="Y29" i="6"/>
  <c r="Y47" i="6"/>
  <c r="Y67" i="6"/>
  <c r="Y113" i="6"/>
  <c r="Y85" i="6"/>
  <c r="Y82" i="6"/>
  <c r="AE113" i="6"/>
  <c r="AE85" i="6"/>
  <c r="AE82" i="6"/>
  <c r="AE67" i="6"/>
  <c r="AE47" i="6"/>
  <c r="AE29" i="6"/>
  <c r="AE18" i="6"/>
  <c r="AE16" i="6"/>
  <c r="S67" i="6"/>
  <c r="S47" i="6"/>
  <c r="S29" i="6"/>
  <c r="S18" i="6"/>
  <c r="S16" i="6"/>
  <c r="M18" i="6"/>
  <c r="M16" i="6"/>
  <c r="M29" i="6"/>
  <c r="M47" i="6"/>
  <c r="M67" i="6"/>
  <c r="S113" i="6"/>
  <c r="S85" i="6"/>
  <c r="S82" i="6"/>
  <c r="M113" i="6"/>
  <c r="M85" i="6"/>
  <c r="M82" i="6"/>
  <c r="G113" i="6"/>
  <c r="G85" i="6"/>
  <c r="G82" i="6"/>
  <c r="G67" i="6"/>
  <c r="G47" i="6"/>
  <c r="G29" i="6"/>
  <c r="G18" i="6"/>
  <c r="G16" i="6"/>
  <c r="AE7" i="6"/>
  <c r="AE6" i="6"/>
  <c r="Y7" i="6"/>
  <c r="Y6" i="6"/>
  <c r="S7" i="6"/>
  <c r="S6" i="6"/>
  <c r="M7" i="6"/>
  <c r="M6" i="6"/>
  <c r="G7" i="6"/>
  <c r="G6" i="6"/>
  <c r="O85" i="8"/>
  <c r="M85" i="8"/>
  <c r="K85" i="8"/>
  <c r="N85" i="8" s="1"/>
  <c r="N82" i="8" s="1"/>
  <c r="I82" i="8"/>
  <c r="D82" i="8"/>
  <c r="F82" i="8"/>
  <c r="I85" i="8"/>
  <c r="F6" i="8"/>
  <c r="O114" i="8"/>
  <c r="N114" i="8"/>
  <c r="M114" i="8"/>
  <c r="L114" i="8"/>
  <c r="K114" i="8"/>
  <c r="O82" i="8"/>
  <c r="M82" i="8"/>
  <c r="K82" i="8"/>
  <c r="O67" i="8"/>
  <c r="N67" i="8"/>
  <c r="M67" i="8"/>
  <c r="L67" i="8"/>
  <c r="K67" i="8"/>
  <c r="O47" i="8"/>
  <c r="N47" i="8"/>
  <c r="M47" i="8"/>
  <c r="L47" i="8"/>
  <c r="K47" i="8"/>
  <c r="O29" i="8"/>
  <c r="N29" i="8"/>
  <c r="M29" i="8"/>
  <c r="L29" i="8"/>
  <c r="K29" i="8"/>
  <c r="O18" i="8"/>
  <c r="M18" i="8"/>
  <c r="K18" i="8"/>
  <c r="N18" i="8" s="1"/>
  <c r="N16" i="8" s="1"/>
  <c r="I18" i="8"/>
  <c r="I124" i="8" s="1"/>
  <c r="O16" i="8"/>
  <c r="I16" i="8"/>
  <c r="D16" i="8"/>
  <c r="K16" i="8" s="1"/>
  <c r="O7" i="8"/>
  <c r="N7" i="8"/>
  <c r="M7" i="8"/>
  <c r="L7" i="8"/>
  <c r="K7" i="8"/>
  <c r="O6" i="8"/>
  <c r="D6" i="8"/>
  <c r="K6" i="8" s="1"/>
  <c r="T6" i="6" l="1"/>
  <c r="N6" i="6"/>
  <c r="N6" i="8"/>
  <c r="L85" i="8"/>
  <c r="L82" i="8" s="1"/>
  <c r="M6" i="8"/>
  <c r="M16" i="8"/>
  <c r="L16" i="8"/>
  <c r="L6" i="8" s="1"/>
  <c r="I124" i="7" l="1"/>
  <c r="H6" i="7"/>
  <c r="G6" i="7"/>
  <c r="N6" i="7"/>
  <c r="L6" i="7"/>
  <c r="D6" i="7"/>
  <c r="A6" i="6"/>
  <c r="O6" i="7" l="1"/>
  <c r="AD6" i="6" s="1"/>
  <c r="O18" i="7"/>
  <c r="AD18" i="6" s="1"/>
  <c r="M18" i="7"/>
  <c r="R18" i="6" s="1"/>
  <c r="K18" i="7"/>
  <c r="F18" i="6" s="1"/>
  <c r="M6" i="7"/>
  <c r="R6" i="6" s="1"/>
  <c r="H16" i="7"/>
  <c r="G16" i="7"/>
  <c r="D16" i="7"/>
  <c r="I18" i="7"/>
  <c r="I16" i="7" s="1"/>
  <c r="N18" i="7" l="1"/>
  <c r="X18" i="6" s="1"/>
  <c r="L18" i="7"/>
  <c r="L18" i="6" s="1"/>
  <c r="O114" i="7"/>
  <c r="AD113" i="6" s="1"/>
  <c r="N114" i="7"/>
  <c r="X113" i="6" s="1"/>
  <c r="M114" i="7"/>
  <c r="R113" i="6" s="1"/>
  <c r="L114" i="7"/>
  <c r="L113" i="6" s="1"/>
  <c r="K114" i="7"/>
  <c r="F113" i="6" s="1"/>
  <c r="O82" i="7"/>
  <c r="AD82" i="6" s="1"/>
  <c r="N82" i="7"/>
  <c r="X82" i="6" s="1"/>
  <c r="M82" i="7"/>
  <c r="R82" i="6" s="1"/>
  <c r="L82" i="7"/>
  <c r="L82" i="6" s="1"/>
  <c r="K82" i="7"/>
  <c r="F82" i="6" s="1"/>
  <c r="O67" i="7"/>
  <c r="AD67" i="6" s="1"/>
  <c r="N67" i="7"/>
  <c r="X67" i="6" s="1"/>
  <c r="M67" i="7"/>
  <c r="R67" i="6" s="1"/>
  <c r="L67" i="7"/>
  <c r="L67" i="6" s="1"/>
  <c r="K67" i="7"/>
  <c r="F67" i="6" s="1"/>
  <c r="O47" i="7"/>
  <c r="AD47" i="6" s="1"/>
  <c r="N47" i="7"/>
  <c r="X47" i="6" s="1"/>
  <c r="M47" i="7"/>
  <c r="R47" i="6" s="1"/>
  <c r="L47" i="7"/>
  <c r="L47" i="6" s="1"/>
  <c r="K47" i="7"/>
  <c r="F47" i="6" s="1"/>
  <c r="O29" i="7"/>
  <c r="AD29" i="6" s="1"/>
  <c r="N29" i="7"/>
  <c r="X29" i="6" s="1"/>
  <c r="M29" i="7"/>
  <c r="R29" i="6" s="1"/>
  <c r="L29" i="7"/>
  <c r="L29" i="6" s="1"/>
  <c r="K29" i="7"/>
  <c r="F29" i="6" s="1"/>
  <c r="O16" i="7"/>
  <c r="AD16" i="6" s="1"/>
  <c r="N16" i="7"/>
  <c r="X16" i="6" s="1"/>
  <c r="M16" i="7"/>
  <c r="R16" i="6" s="1"/>
  <c r="L16" i="7"/>
  <c r="L16" i="6" s="1"/>
  <c r="K16" i="7"/>
  <c r="F16" i="6" s="1"/>
  <c r="O7" i="7"/>
  <c r="AD7" i="6" s="1"/>
  <c r="N7" i="7"/>
  <c r="X7" i="6" s="1"/>
  <c r="M7" i="7"/>
  <c r="R7" i="6" s="1"/>
  <c r="L7" i="7"/>
  <c r="L7" i="6" s="1"/>
  <c r="K7" i="7"/>
  <c r="F7" i="6" s="1"/>
  <c r="X6" i="6"/>
  <c r="L6" i="6"/>
  <c r="K6" i="7"/>
  <c r="F6" i="6" s="1"/>
  <c r="O115" i="2"/>
  <c r="N115" i="2"/>
  <c r="M115" i="2"/>
  <c r="O83" i="2"/>
  <c r="N83" i="2"/>
  <c r="M83" i="2"/>
  <c r="O68" i="2"/>
  <c r="N68" i="2"/>
  <c r="M68" i="2"/>
  <c r="O48" i="2"/>
  <c r="N48" i="2"/>
  <c r="M48" i="2"/>
  <c r="O30" i="2"/>
  <c r="N30" i="2"/>
  <c r="M30" i="2"/>
  <c r="O17" i="2"/>
  <c r="N17" i="2"/>
  <c r="M17" i="2"/>
  <c r="M8" i="2"/>
  <c r="O8" i="2"/>
  <c r="O115" i="3"/>
  <c r="N115" i="3"/>
  <c r="M115" i="3"/>
  <c r="O83" i="3"/>
  <c r="N83" i="3"/>
  <c r="M83" i="3"/>
  <c r="O68" i="3"/>
  <c r="N68" i="3"/>
  <c r="M68" i="3"/>
  <c r="O48" i="3"/>
  <c r="N48" i="3"/>
  <c r="M48" i="3"/>
  <c r="O30" i="3"/>
  <c r="N30" i="3"/>
  <c r="M30" i="3"/>
  <c r="O17" i="3"/>
  <c r="N17" i="3"/>
  <c r="M17" i="3"/>
  <c r="O8" i="3"/>
  <c r="M8" i="3"/>
  <c r="AC6" i="6" l="1"/>
  <c r="AB6" i="6"/>
  <c r="Q6" i="6"/>
  <c r="P6" i="6"/>
  <c r="K6" i="6"/>
  <c r="J6" i="6"/>
  <c r="D6" i="6"/>
  <c r="D6" i="2" l="1"/>
  <c r="D8" i="3" l="1"/>
  <c r="D17" i="3"/>
  <c r="D30" i="3"/>
  <c r="D48" i="3"/>
  <c r="D68" i="3"/>
  <c r="D83" i="3"/>
  <c r="K83" i="3" s="1"/>
  <c r="D115" i="3"/>
  <c r="K115" i="3" s="1"/>
  <c r="K68" i="3"/>
  <c r="K48" i="3"/>
  <c r="K30" i="3"/>
  <c r="K17" i="3"/>
  <c r="K8" i="3"/>
  <c r="D6" i="3" l="1"/>
  <c r="K6" i="3" s="1"/>
  <c r="L68" i="3" l="1"/>
  <c r="L30" i="3"/>
  <c r="N8" i="3"/>
  <c r="L17" i="3"/>
  <c r="L115" i="3"/>
  <c r="L8" i="3"/>
  <c r="L48" i="3"/>
  <c r="L83" i="3"/>
  <c r="N8" i="2"/>
  <c r="L30" i="2"/>
  <c r="K83" i="2"/>
  <c r="K68" i="2"/>
  <c r="K48" i="2"/>
  <c r="K30" i="2"/>
  <c r="K17" i="2"/>
  <c r="K8" i="2"/>
  <c r="K115" i="2"/>
  <c r="K6" i="2"/>
  <c r="L6" i="3" l="1"/>
  <c r="N6" i="3"/>
  <c r="V6" i="6" s="1"/>
  <c r="L83" i="2"/>
  <c r="L68" i="2"/>
  <c r="L48" i="2"/>
  <c r="L17" i="2"/>
  <c r="L8" i="2"/>
  <c r="L115" i="2"/>
  <c r="N6" i="2" l="1"/>
  <c r="W6" i="6" s="1"/>
  <c r="L6" i="2"/>
</calcChain>
</file>

<file path=xl/sharedStrings.xml><?xml version="1.0" encoding="utf-8"?>
<sst xmlns="http://schemas.openxmlformats.org/spreadsheetml/2006/main" count="719" uniqueCount="153">
  <si>
    <t>№</t>
  </si>
  <si>
    <t>Код ОУ по КИАСУО</t>
  </si>
  <si>
    <t>Наименование ОУ (кратко)</t>
  </si>
  <si>
    <t>Человек</t>
  </si>
  <si>
    <t>распределение баллов в %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</si>
  <si>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</si>
  <si>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</si>
  <si>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</si>
  <si>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</si>
  <si>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</si>
  <si>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</si>
  <si>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</si>
  <si>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</si>
  <si>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</si>
  <si>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</si>
  <si>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</si>
  <si>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</si>
  <si>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</si>
  <si>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</si>
  <si>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</si>
  <si>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</si>
  <si>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</si>
  <si>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</si>
  <si>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</si>
  <si>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</si>
  <si>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</si>
  <si>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</si>
  <si>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</si>
  <si>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</si>
  <si>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</si>
  <si>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</si>
  <si>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</si>
  <si>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</si>
  <si>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</si>
  <si>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</si>
  <si>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</si>
  <si>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</si>
  <si>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</si>
  <si>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</si>
  <si>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Лицей № 1</t>
  </si>
  <si>
    <t>МБОУ СШ № 3</t>
  </si>
  <si>
    <t>МБОУ Лицей № 8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</si>
  <si>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</si>
  <si>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</si>
  <si>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</si>
  <si>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</si>
  <si>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</si>
  <si>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</si>
  <si>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</si>
  <si>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</si>
  <si>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</si>
  <si>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</si>
  <si>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</si>
  <si>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</si>
  <si>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Лицей № 9 "Лидер"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</si>
  <si>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</si>
  <si>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</si>
  <si>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</si>
  <si>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</si>
  <si>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</si>
  <si>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</si>
  <si>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</si>
  <si>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</si>
  <si>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</si>
  <si>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</si>
  <si>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</si>
  <si>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</si>
  <si>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</si>
  <si>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</si>
  <si>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</si>
  <si>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</si>
  <si>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</si>
  <si>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</si>
  <si>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</si>
  <si>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</si>
  <si>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</si>
  <si>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</si>
  <si>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</si>
  <si>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</si>
  <si>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</si>
  <si>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</si>
  <si>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</si>
  <si>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</si>
  <si>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</si>
  <si>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</si>
  <si>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</si>
  <si>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</si>
  <si>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</si>
  <si>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</si>
  <si>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</si>
  <si>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</si>
  <si>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</si>
  <si>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</si>
  <si>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</si>
  <si>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</si>
  <si>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</si>
  <si>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Расчётное среднее значение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</si>
  <si>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</si>
  <si>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</si>
  <si>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</si>
  <si>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</si>
  <si>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</si>
  <si>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</si>
  <si>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МБОУ СШ № 154</t>
  </si>
  <si>
    <t>ЦЕНТРАЛЬНЫЙ РАЙОН</t>
  </si>
  <si>
    <t>МАОУ СШ № 145</t>
  </si>
  <si>
    <t>МАОУ СШ № 143</t>
  </si>
  <si>
    <t>МАОУ СШ № 149</t>
  </si>
  <si>
    <t>МАОУ СШ № 150</t>
  </si>
  <si>
    <t>МАОУ СШ № 152</t>
  </si>
  <si>
    <t>по городу Красноярску</t>
  </si>
  <si>
    <t>средний балл принят</t>
  </si>
  <si>
    <t>МАОУ СШ "Комплекс Покровский"</t>
  </si>
  <si>
    <t>МБОУ СШ № 156</t>
  </si>
  <si>
    <t>МАОУ СШ № 155</t>
  </si>
  <si>
    <t xml:space="preserve">МБОУ СШ № 86 </t>
  </si>
  <si>
    <t>МАОУ Лицей № 6 «Перспектива»</t>
  </si>
  <si>
    <t xml:space="preserve">МАОУ Гимназия № 11 </t>
  </si>
  <si>
    <t>МАОУ «КУГ № 1 – Универс»</t>
  </si>
  <si>
    <t xml:space="preserve">МБОУ Школа-интернат № 1 </t>
  </si>
  <si>
    <t xml:space="preserve">МБОУ СШ № 72 </t>
  </si>
  <si>
    <t xml:space="preserve">МБОУ СШ № 1 </t>
  </si>
  <si>
    <t>МБОУ СШ № 157</t>
  </si>
  <si>
    <t xml:space="preserve">МБОУ СШ № 10 </t>
  </si>
  <si>
    <t>МБОУ Гимназия № 3</t>
  </si>
  <si>
    <t>МАОУ СШ № 158</t>
  </si>
  <si>
    <t>Всего участников</t>
  </si>
  <si>
    <t>Сдали на "4+5", чел.</t>
  </si>
  <si>
    <t>Сдали на "2", чел.</t>
  </si>
  <si>
    <t>Сдали на "2", %</t>
  </si>
  <si>
    <t>МБОУ СШ № 92</t>
  </si>
  <si>
    <t>Сдали на "4+5", %</t>
  </si>
  <si>
    <t>НЕМЕЦКИЙ ЯЗЫК, 9 класс</t>
  </si>
  <si>
    <t>отлично - с 90% по 100% сдали на "4"+"5" и нет сдавших на "2"</t>
  </si>
  <si>
    <t>допустимо - сдали на "4"+"5" с 50% до среднего значения по городу и сдавших на "2" не более 10% или не более 10 чел.</t>
  </si>
  <si>
    <t>хорошо - сдали на "4"+"5"со среднего значения по городу до 90%</t>
  </si>
  <si>
    <t>критично - сдали на "4"+"5" меньше 50% и сдавших на "2" 10% и более или 10 чел. и более</t>
  </si>
  <si>
    <t>Код КИАСУО</t>
  </si>
  <si>
    <t>Сдали на "4+5", %.</t>
  </si>
  <si>
    <t>Сумма (чел.)/Среднее значение по городу (%)</t>
  </si>
  <si>
    <t>МБОУ СШ № 86</t>
  </si>
  <si>
    <t>МБОУ Школа-интернат № 1</t>
  </si>
  <si>
    <t>МАОУ СШ № 3</t>
  </si>
  <si>
    <t>МБОУ СШ № 72</t>
  </si>
  <si>
    <t>МБОУ СШ № 1</t>
  </si>
  <si>
    <t>МАОУ СШ № 158 "Грани"</t>
  </si>
  <si>
    <t>НЕМЕЦКИЙ ЯЗЫК, 9 кл.</t>
  </si>
  <si>
    <t>Чел.</t>
  </si>
  <si>
    <t>отметки по 5 -балльной шкале</t>
  </si>
  <si>
    <t>Код ОУ            (по КИАСУО)</t>
  </si>
  <si>
    <t>МАОУ СШ № 5</t>
  </si>
  <si>
    <t xml:space="preserve">Расчётное среднее значение </t>
  </si>
  <si>
    <t>МАОУ Лицей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</si>
</sst>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[$-419]General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</font>
    <font>
      <sz val="8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6">
    <xf numFmtId="0" fontId="0" fillId="0" borderId="0"/>
    <xf numFmtId="0" fontId="8" fillId="0" borderId="0"/>
    <xf numFmtId="165" fontId="9" fillId="0" borderId="0" applyBorder="0" applyProtection="0"/>
    <xf numFmtId="0" fontId="8" fillId="0" borderId="0"/>
    <xf numFmtId="0" fontId="9" fillId="0" borderId="0"/>
    <xf numFmtId="0" fontId="10" fillId="0" borderId="0"/>
    <xf numFmtId="0" fontId="1" fillId="0" borderId="0"/>
    <xf numFmtId="0" fontId="14" fillId="0" borderId="0"/>
    <xf numFmtId="0" fontId="9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59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0" xfId="0" applyFont="1"/>
    <xf numFmtId="0" fontId="0" fillId="0" borderId="0" xfId="0" applyFont="1" applyAlignment="1"/>
    <xf numFmtId="0" fontId="0" fillId="0" borderId="0" xfId="0" applyFont="1" applyFill="1" applyAlignment="1"/>
    <xf numFmtId="0" fontId="3" fillId="3" borderId="0" xfId="0" applyFont="1" applyFill="1"/>
    <xf numFmtId="0" fontId="5" fillId="2" borderId="12" xfId="0" applyFont="1" applyFill="1" applyBorder="1" applyAlignment="1">
      <alignment wrapText="1"/>
    </xf>
    <xf numFmtId="2" fontId="0" fillId="0" borderId="0" xfId="0" applyNumberFormat="1" applyFont="1" applyAlignment="1"/>
    <xf numFmtId="0" fontId="5" fillId="2" borderId="17" xfId="0" applyFont="1" applyFill="1" applyBorder="1" applyAlignment="1">
      <alignment wrapText="1"/>
    </xf>
    <xf numFmtId="0" fontId="5" fillId="2" borderId="19" xfId="0" applyFont="1" applyFill="1" applyBorder="1" applyAlignment="1">
      <alignment wrapText="1"/>
    </xf>
    <xf numFmtId="0" fontId="5" fillId="2" borderId="22" xfId="0" applyFont="1" applyFill="1" applyBorder="1" applyAlignment="1">
      <alignment wrapText="1"/>
    </xf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7" fillId="2" borderId="0" xfId="0" applyNumberFormat="1" applyFont="1" applyFill="1" applyBorder="1" applyAlignment="1">
      <alignment horizontal="right" wrapText="1"/>
    </xf>
    <xf numFmtId="2" fontId="7" fillId="2" borderId="0" xfId="0" applyNumberFormat="1" applyFont="1" applyFill="1" applyBorder="1" applyAlignment="1">
      <alignment horizontal="center" wrapText="1"/>
    </xf>
    <xf numFmtId="0" fontId="11" fillId="0" borderId="0" xfId="0" applyFont="1" applyBorder="1" applyAlignment="1"/>
    <xf numFmtId="2" fontId="2" fillId="0" borderId="0" xfId="0" applyNumberFormat="1" applyFont="1"/>
    <xf numFmtId="0" fontId="4" fillId="0" borderId="24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5" borderId="0" xfId="0" applyFont="1" applyFill="1"/>
    <xf numFmtId="0" fontId="13" fillId="0" borderId="28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wrapTex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5" fillId="0" borderId="34" xfId="0" applyFont="1" applyBorder="1" applyAlignment="1">
      <alignment horizontal="right" vertical="center"/>
    </xf>
    <xf numFmtId="0" fontId="4" fillId="2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2" fontId="4" fillId="2" borderId="35" xfId="0" applyNumberFormat="1" applyFont="1" applyFill="1" applyBorder="1" applyAlignment="1">
      <alignment horizontal="left" vertical="center" wrapText="1"/>
    </xf>
    <xf numFmtId="2" fontId="4" fillId="2" borderId="36" xfId="0" applyNumberFormat="1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/>
    </xf>
    <xf numFmtId="2" fontId="6" fillId="0" borderId="10" xfId="0" applyNumberFormat="1" applyFont="1" applyBorder="1" applyAlignment="1">
      <alignment vertical="top" wrapText="1"/>
    </xf>
    <xf numFmtId="2" fontId="5" fillId="2" borderId="16" xfId="0" applyNumberFormat="1" applyFont="1" applyFill="1" applyBorder="1" applyAlignment="1">
      <alignment horizontal="right" wrapText="1"/>
    </xf>
    <xf numFmtId="2" fontId="5" fillId="2" borderId="18" xfId="0" applyNumberFormat="1" applyFont="1" applyFill="1" applyBorder="1" applyAlignment="1">
      <alignment horizontal="right" wrapText="1"/>
    </xf>
    <xf numFmtId="0" fontId="7" fillId="0" borderId="35" xfId="0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right" vertical="center" wrapText="1"/>
    </xf>
    <xf numFmtId="0" fontId="1" fillId="0" borderId="10" xfId="6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0" fontId="0" fillId="0" borderId="11" xfId="6" applyFont="1" applyBorder="1" applyAlignment="1">
      <alignment horizontal="center"/>
    </xf>
    <xf numFmtId="0" fontId="1" fillId="0" borderId="11" xfId="6" applyFont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6" xfId="6" applyFont="1" applyFill="1" applyBorder="1" applyAlignment="1">
      <alignment horizontal="center"/>
    </xf>
    <xf numFmtId="0" fontId="1" fillId="0" borderId="8" xfId="6" applyFont="1" applyBorder="1" applyAlignment="1">
      <alignment horizontal="center"/>
    </xf>
    <xf numFmtId="0" fontId="5" fillId="4" borderId="28" xfId="0" applyFont="1" applyFill="1" applyBorder="1" applyAlignment="1">
      <alignment wrapText="1"/>
    </xf>
    <xf numFmtId="0" fontId="5" fillId="4" borderId="37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0" fontId="5" fillId="4" borderId="39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0" fontId="5" fillId="0" borderId="37" xfId="0" applyFont="1" applyFill="1" applyBorder="1" applyAlignment="1">
      <alignment wrapText="1"/>
    </xf>
    <xf numFmtId="0" fontId="1" fillId="0" borderId="35" xfId="6" applyFont="1" applyBorder="1" applyAlignment="1">
      <alignment horizontal="center"/>
    </xf>
    <xf numFmtId="0" fontId="0" fillId="0" borderId="35" xfId="6" applyFont="1" applyBorder="1" applyAlignment="1">
      <alignment horizontal="center"/>
    </xf>
    <xf numFmtId="2" fontId="4" fillId="0" borderId="36" xfId="0" applyNumberFormat="1" applyFont="1" applyBorder="1" applyAlignment="1">
      <alignment horizontal="left" vertical="center" wrapText="1"/>
    </xf>
    <xf numFmtId="2" fontId="4" fillId="0" borderId="35" xfId="0" applyNumberFormat="1" applyFont="1" applyBorder="1" applyAlignment="1">
      <alignment horizontal="left" vertical="center"/>
    </xf>
    <xf numFmtId="2" fontId="0" fillId="0" borderId="0" xfId="0" applyNumberFormat="1"/>
    <xf numFmtId="2" fontId="12" fillId="0" borderId="0" xfId="0" applyNumberFormat="1" applyFont="1" applyAlignment="1"/>
    <xf numFmtId="2" fontId="5" fillId="2" borderId="20" xfId="0" applyNumberFormat="1" applyFont="1" applyFill="1" applyBorder="1" applyAlignment="1">
      <alignment horizontal="right" wrapText="1"/>
    </xf>
    <xf numFmtId="2" fontId="5" fillId="2" borderId="23" xfId="0" applyNumberFormat="1" applyFont="1" applyFill="1" applyBorder="1" applyAlignment="1">
      <alignment horizontal="right" wrapText="1"/>
    </xf>
    <xf numFmtId="0" fontId="5" fillId="2" borderId="29" xfId="0" applyFont="1" applyFill="1" applyBorder="1" applyAlignment="1">
      <alignment wrapText="1"/>
    </xf>
    <xf numFmtId="2" fontId="5" fillId="2" borderId="33" xfId="0" applyNumberFormat="1" applyFont="1" applyFill="1" applyBorder="1" applyAlignment="1">
      <alignment horizontal="right" wrapText="1"/>
    </xf>
    <xf numFmtId="0" fontId="5" fillId="2" borderId="7" xfId="0" applyFont="1" applyFill="1" applyBorder="1" applyAlignment="1">
      <alignment wrapText="1"/>
    </xf>
    <xf numFmtId="2" fontId="5" fillId="2" borderId="42" xfId="0" applyNumberFormat="1" applyFont="1" applyFill="1" applyBorder="1" applyAlignment="1">
      <alignment horizontal="right" wrapText="1"/>
    </xf>
    <xf numFmtId="2" fontId="4" fillId="2" borderId="41" xfId="0" applyNumberFormat="1" applyFont="1" applyFill="1" applyBorder="1" applyAlignment="1">
      <alignment horizontal="left" vertical="center" wrapText="1"/>
    </xf>
    <xf numFmtId="2" fontId="4" fillId="2" borderId="30" xfId="0" applyNumberFormat="1" applyFont="1" applyFill="1" applyBorder="1" applyAlignment="1">
      <alignment horizontal="left" vertical="center" wrapText="1"/>
    </xf>
    <xf numFmtId="2" fontId="4" fillId="2" borderId="40" xfId="0" applyNumberFormat="1" applyFont="1" applyFill="1" applyBorder="1" applyAlignment="1">
      <alignment horizontal="left" vertical="center" wrapText="1"/>
    </xf>
    <xf numFmtId="2" fontId="0" fillId="0" borderId="44" xfId="0" applyNumberFormat="1" applyBorder="1"/>
    <xf numFmtId="2" fontId="0" fillId="0" borderId="43" xfId="0" applyNumberFormat="1" applyBorder="1"/>
    <xf numFmtId="2" fontId="0" fillId="0" borderId="45" xfId="0" applyNumberFormat="1" applyBorder="1"/>
    <xf numFmtId="2" fontId="0" fillId="0" borderId="46" xfId="0" applyNumberFormat="1" applyBorder="1"/>
    <xf numFmtId="2" fontId="0" fillId="0" borderId="47" xfId="0" applyNumberFormat="1" applyBorder="1"/>
    <xf numFmtId="0" fontId="5" fillId="6" borderId="4" xfId="0" applyFont="1" applyFill="1" applyBorder="1" applyAlignment="1">
      <alignment wrapText="1"/>
    </xf>
    <xf numFmtId="0" fontId="5" fillId="6" borderId="27" xfId="0" applyFont="1" applyFill="1" applyBorder="1" applyAlignment="1">
      <alignment wrapText="1"/>
    </xf>
    <xf numFmtId="0" fontId="5" fillId="6" borderId="25" xfId="0" applyFont="1" applyFill="1" applyBorder="1" applyAlignment="1">
      <alignment wrapText="1"/>
    </xf>
    <xf numFmtId="0" fontId="5" fillId="6" borderId="26" xfId="0" applyFont="1" applyFill="1" applyBorder="1" applyAlignment="1">
      <alignment wrapText="1"/>
    </xf>
    <xf numFmtId="0" fontId="0" fillId="0" borderId="49" xfId="0" applyBorder="1"/>
    <xf numFmtId="0" fontId="1" fillId="0" borderId="3" xfId="6" applyFont="1" applyBorder="1" applyAlignment="1">
      <alignment horizontal="center"/>
    </xf>
    <xf numFmtId="2" fontId="0" fillId="0" borderId="52" xfId="0" applyNumberFormat="1" applyBorder="1"/>
    <xf numFmtId="2" fontId="13" fillId="0" borderId="53" xfId="0" applyNumberFormat="1" applyFont="1" applyBorder="1" applyAlignment="1">
      <alignment horizontal="center"/>
    </xf>
    <xf numFmtId="2" fontId="13" fillId="0" borderId="54" xfId="0" applyNumberFormat="1" applyFont="1" applyBorder="1" applyAlignment="1">
      <alignment horizontal="center"/>
    </xf>
    <xf numFmtId="2" fontId="13" fillId="0" borderId="55" xfId="0" applyNumberFormat="1" applyFont="1" applyBorder="1" applyAlignment="1">
      <alignment horizontal="center"/>
    </xf>
    <xf numFmtId="2" fontId="0" fillId="0" borderId="57" xfId="0" applyNumberFormat="1" applyBorder="1"/>
    <xf numFmtId="2" fontId="0" fillId="0" borderId="58" xfId="0" applyNumberFormat="1" applyBorder="1"/>
    <xf numFmtId="2" fontId="1" fillId="2" borderId="6" xfId="0" applyNumberFormat="1" applyFont="1" applyFill="1" applyBorder="1" applyAlignment="1">
      <alignment horizontal="right" vertical="center"/>
    </xf>
    <xf numFmtId="2" fontId="0" fillId="2" borderId="6" xfId="0" applyNumberFormat="1" applyFill="1" applyBorder="1" applyAlignment="1">
      <alignment horizontal="right" vertical="center"/>
    </xf>
    <xf numFmtId="2" fontId="0" fillId="0" borderId="43" xfId="0" applyNumberForma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0" fillId="0" borderId="29" xfId="0" applyNumberFormat="1" applyBorder="1"/>
    <xf numFmtId="3" fontId="0" fillId="0" borderId="32" xfId="0" applyNumberFormat="1" applyBorder="1"/>
    <xf numFmtId="2" fontId="0" fillId="0" borderId="32" xfId="0" applyNumberFormat="1" applyBorder="1"/>
    <xf numFmtId="2" fontId="0" fillId="0" borderId="33" xfId="0" applyNumberFormat="1" applyBorder="1"/>
    <xf numFmtId="3" fontId="0" fillId="0" borderId="22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3" xfId="0" applyNumberFormat="1" applyBorder="1"/>
    <xf numFmtId="3" fontId="0" fillId="0" borderId="17" xfId="0" applyNumberFormat="1" applyBorder="1"/>
    <xf numFmtId="3" fontId="0" fillId="0" borderId="6" xfId="0" applyNumberFormat="1" applyBorder="1"/>
    <xf numFmtId="2" fontId="0" fillId="0" borderId="6" xfId="0" applyNumberFormat="1" applyBorder="1"/>
    <xf numFmtId="2" fontId="0" fillId="0" borderId="18" xfId="0" applyNumberFormat="1" applyBorder="1"/>
    <xf numFmtId="3" fontId="0" fillId="0" borderId="19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0" xfId="0" applyNumberFormat="1" applyBorder="1"/>
    <xf numFmtId="3" fontId="0" fillId="0" borderId="14" xfId="0" applyNumberFormat="1" applyBorder="1"/>
    <xf numFmtId="3" fontId="0" fillId="0" borderId="9" xfId="0" applyNumberFormat="1" applyBorder="1"/>
    <xf numFmtId="2" fontId="0" fillId="0" borderId="9" xfId="0" applyNumberFormat="1" applyBorder="1"/>
    <xf numFmtId="2" fontId="0" fillId="0" borderId="21" xfId="0" applyNumberFormat="1" applyBorder="1"/>
    <xf numFmtId="3" fontId="0" fillId="2" borderId="6" xfId="0" applyNumberFormat="1" applyFill="1" applyBorder="1"/>
    <xf numFmtId="2" fontId="0" fillId="0" borderId="43" xfId="0" applyNumberFormat="1" applyBorder="1"/>
    <xf numFmtId="0" fontId="0" fillId="0" borderId="48" xfId="0" applyBorder="1"/>
    <xf numFmtId="0" fontId="1" fillId="0" borderId="10" xfId="6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0" fontId="5" fillId="4" borderId="37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2" fontId="0" fillId="0" borderId="44" xfId="0" applyNumberFormat="1" applyBorder="1"/>
    <xf numFmtId="2" fontId="0" fillId="0" borderId="43" xfId="0" applyNumberFormat="1" applyBorder="1"/>
    <xf numFmtId="2" fontId="0" fillId="0" borderId="45" xfId="0" applyNumberFormat="1" applyBorder="1"/>
    <xf numFmtId="2" fontId="0" fillId="0" borderId="46" xfId="0" applyNumberFormat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1" fillId="0" borderId="10" xfId="6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5" fillId="4" borderId="37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2" fontId="0" fillId="0" borderId="43" xfId="0" applyNumberFormat="1" applyBorder="1"/>
    <xf numFmtId="2" fontId="0" fillId="0" borderId="45" xfId="0" applyNumberFormat="1" applyBorder="1"/>
    <xf numFmtId="2" fontId="0" fillId="0" borderId="46" xfId="0" applyNumberFormat="1" applyBorder="1"/>
    <xf numFmtId="0" fontId="0" fillId="0" borderId="48" xfId="0" applyBorder="1"/>
    <xf numFmtId="0" fontId="0" fillId="0" borderId="49" xfId="0" applyBorder="1"/>
    <xf numFmtId="2" fontId="0" fillId="0" borderId="43" xfId="0" applyNumberFormat="1" applyBorder="1"/>
    <xf numFmtId="0" fontId="0" fillId="0" borderId="48" xfId="0" applyBorder="1"/>
    <xf numFmtId="0" fontId="1" fillId="0" borderId="10" xfId="6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0" fontId="1" fillId="0" borderId="11" xfId="6" applyFont="1" applyBorder="1" applyAlignment="1">
      <alignment horizontal="center"/>
    </xf>
    <xf numFmtId="0" fontId="5" fillId="4" borderId="37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2" fontId="0" fillId="0" borderId="43" xfId="0" applyNumberFormat="1" applyBorder="1"/>
    <xf numFmtId="2" fontId="0" fillId="0" borderId="45" xfId="0" applyNumberFormat="1" applyBorder="1"/>
    <xf numFmtId="2" fontId="0" fillId="0" borderId="46" xfId="0" applyNumberFormat="1" applyBorder="1"/>
    <xf numFmtId="0" fontId="0" fillId="0" borderId="48" xfId="0" applyBorder="1"/>
    <xf numFmtId="0" fontId="0" fillId="0" borderId="49" xfId="0" applyBorder="1"/>
    <xf numFmtId="0" fontId="5" fillId="4" borderId="0" xfId="0" applyFont="1" applyFill="1" applyBorder="1" applyAlignment="1">
      <alignment wrapText="1"/>
    </xf>
    <xf numFmtId="0" fontId="1" fillId="0" borderId="10" xfId="6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0" fontId="1" fillId="0" borderId="8" xfId="6" applyFont="1" applyBorder="1" applyAlignment="1">
      <alignment horizontal="center"/>
    </xf>
    <xf numFmtId="0" fontId="5" fillId="4" borderId="37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2" fontId="0" fillId="0" borderId="44" xfId="0" applyNumberFormat="1" applyBorder="1"/>
    <xf numFmtId="2" fontId="0" fillId="0" borderId="43" xfId="0" applyNumberFormat="1" applyBorder="1"/>
    <xf numFmtId="0" fontId="0" fillId="0" borderId="48" xfId="0" applyBorder="1"/>
    <xf numFmtId="0" fontId="0" fillId="0" borderId="50" xfId="0" applyBorder="1"/>
    <xf numFmtId="0" fontId="1" fillId="0" borderId="6" xfId="6" applyFont="1" applyBorder="1" applyAlignment="1">
      <alignment horizontal="center"/>
    </xf>
    <xf numFmtId="0" fontId="1" fillId="0" borderId="6" xfId="6" applyFont="1" applyFill="1" applyBorder="1" applyAlignment="1">
      <alignment horizontal="center"/>
    </xf>
    <xf numFmtId="0" fontId="1" fillId="0" borderId="8" xfId="6" applyFont="1" applyBorder="1" applyAlignment="1">
      <alignment horizontal="center"/>
    </xf>
    <xf numFmtId="2" fontId="0" fillId="0" borderId="43" xfId="0" applyNumberFormat="1" applyBorder="1"/>
    <xf numFmtId="0" fontId="5" fillId="6" borderId="4" xfId="0" applyFont="1" applyFill="1" applyBorder="1" applyAlignment="1">
      <alignment wrapText="1"/>
    </xf>
    <xf numFmtId="0" fontId="5" fillId="6" borderId="25" xfId="0" applyFont="1" applyFill="1" applyBorder="1" applyAlignment="1">
      <alignment wrapText="1"/>
    </xf>
    <xf numFmtId="0" fontId="5" fillId="6" borderId="26" xfId="0" applyFont="1" applyFill="1" applyBorder="1" applyAlignment="1">
      <alignment wrapText="1"/>
    </xf>
    <xf numFmtId="0" fontId="0" fillId="0" borderId="48" xfId="0" applyBorder="1"/>
    <xf numFmtId="0" fontId="1" fillId="0" borderId="3" xfId="6" applyFont="1" applyBorder="1" applyAlignment="1">
      <alignment horizontal="center"/>
    </xf>
    <xf numFmtId="0" fontId="0" fillId="0" borderId="51" xfId="0" applyBorder="1"/>
    <xf numFmtId="2" fontId="0" fillId="0" borderId="52" xfId="0" applyNumberFormat="1" applyBorder="1"/>
    <xf numFmtId="0" fontId="3" fillId="7" borderId="0" xfId="0" applyFont="1" applyFill="1"/>
    <xf numFmtId="3" fontId="0" fillId="2" borderId="9" xfId="0" applyNumberFormat="1" applyFill="1" applyBorder="1"/>
    <xf numFmtId="0" fontId="3" fillId="9" borderId="0" xfId="0" applyFont="1" applyFill="1"/>
    <xf numFmtId="1" fontId="0" fillId="0" borderId="48" xfId="0" applyNumberFormat="1" applyBorder="1"/>
    <xf numFmtId="1" fontId="4" fillId="0" borderId="35" xfId="0" applyNumberFormat="1" applyFont="1" applyBorder="1" applyAlignment="1">
      <alignment horizontal="left" vertical="center"/>
    </xf>
    <xf numFmtId="1" fontId="0" fillId="0" borderId="49" xfId="0" applyNumberFormat="1" applyBorder="1"/>
    <xf numFmtId="1" fontId="4" fillId="2" borderId="35" xfId="0" applyNumberFormat="1" applyFont="1" applyFill="1" applyBorder="1" applyAlignment="1">
      <alignment horizontal="left" vertical="center" wrapText="1"/>
    </xf>
    <xf numFmtId="1" fontId="0" fillId="0" borderId="50" xfId="0" applyNumberFormat="1" applyBorder="1"/>
    <xf numFmtId="1" fontId="0" fillId="0" borderId="56" xfId="0" applyNumberFormat="1" applyBorder="1"/>
    <xf numFmtId="1" fontId="1" fillId="2" borderId="6" xfId="0" applyNumberFormat="1" applyFont="1" applyFill="1" applyBorder="1" applyAlignment="1">
      <alignment horizontal="right"/>
    </xf>
    <xf numFmtId="1" fontId="0" fillId="0" borderId="48" xfId="0" applyNumberFormat="1" applyBorder="1" applyAlignment="1">
      <alignment horizontal="right"/>
    </xf>
    <xf numFmtId="1" fontId="0" fillId="0" borderId="51" xfId="0" applyNumberFormat="1" applyBorder="1"/>
    <xf numFmtId="1" fontId="7" fillId="0" borderId="35" xfId="0" applyNumberFormat="1" applyFont="1" applyBorder="1" applyAlignment="1">
      <alignment horizontal="center" vertical="center"/>
    </xf>
    <xf numFmtId="2" fontId="7" fillId="0" borderId="36" xfId="0" applyNumberFormat="1" applyFont="1" applyBorder="1" applyAlignment="1">
      <alignment horizontal="center" vertical="center" wrapText="1"/>
    </xf>
    <xf numFmtId="3" fontId="0" fillId="2" borderId="11" xfId="0" applyNumberFormat="1" applyFill="1" applyBorder="1"/>
    <xf numFmtId="3" fontId="0" fillId="2" borderId="32" xfId="0" applyNumberFormat="1" applyFill="1" applyBorder="1"/>
    <xf numFmtId="2" fontId="5" fillId="0" borderId="42" xfId="0" applyNumberFormat="1" applyFont="1" applyBorder="1" applyAlignment="1">
      <alignment horizontal="right" vertical="center" wrapText="1"/>
    </xf>
    <xf numFmtId="2" fontId="7" fillId="0" borderId="40" xfId="5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4" borderId="60" xfId="0" applyFont="1" applyFill="1" applyBorder="1" applyAlignment="1">
      <alignment wrapText="1"/>
    </xf>
    <xf numFmtId="0" fontId="0" fillId="0" borderId="61" xfId="0" applyBorder="1"/>
    <xf numFmtId="2" fontId="5" fillId="0" borderId="10" xfId="4" applyNumberFormat="1" applyFont="1" applyFill="1" applyBorder="1" applyAlignment="1">
      <alignment horizontal="right"/>
    </xf>
    <xf numFmtId="0" fontId="1" fillId="2" borderId="6" xfId="6" applyFont="1" applyFill="1" applyBorder="1" applyAlignment="1">
      <alignment horizontal="right" wrapText="1"/>
    </xf>
    <xf numFmtId="0" fontId="9" fillId="0" borderId="43" xfId="19" applyBorder="1"/>
    <xf numFmtId="2" fontId="9" fillId="0" borderId="43" xfId="19" applyNumberFormat="1" applyBorder="1"/>
    <xf numFmtId="2" fontId="9" fillId="0" borderId="43" xfId="20" applyNumberFormat="1" applyBorder="1"/>
    <xf numFmtId="0" fontId="9" fillId="0" borderId="43" xfId="20" applyBorder="1"/>
    <xf numFmtId="2" fontId="9" fillId="0" borderId="43" xfId="20" applyNumberFormat="1" applyBorder="1"/>
    <xf numFmtId="0" fontId="9" fillId="0" borderId="43" xfId="20" applyBorder="1"/>
    <xf numFmtId="0" fontId="9" fillId="0" borderId="43" xfId="19" applyBorder="1"/>
    <xf numFmtId="2" fontId="9" fillId="0" borderId="43" xfId="19" applyNumberFormat="1" applyBorder="1"/>
    <xf numFmtId="2" fontId="9" fillId="0" borderId="43" xfId="20" applyNumberFormat="1" applyBorder="1"/>
    <xf numFmtId="0" fontId="9" fillId="0" borderId="43" xfId="20" applyBorder="1"/>
    <xf numFmtId="2" fontId="1" fillId="0" borderId="6" xfId="6" applyNumberFormat="1" applyFont="1" applyBorder="1" applyAlignment="1">
      <alignment horizontal="right"/>
    </xf>
    <xf numFmtId="2" fontId="9" fillId="0" borderId="43" xfId="20" applyNumberFormat="1" applyBorder="1"/>
    <xf numFmtId="0" fontId="9" fillId="0" borderId="43" xfId="20" applyBorder="1"/>
    <xf numFmtId="2" fontId="0" fillId="0" borderId="62" xfId="0" applyNumberFormat="1" applyBorder="1"/>
    <xf numFmtId="2" fontId="0" fillId="0" borderId="63" xfId="0" applyNumberFormat="1" applyBorder="1"/>
    <xf numFmtId="0" fontId="9" fillId="0" borderId="43" xfId="19" applyBorder="1"/>
    <xf numFmtId="2" fontId="9" fillId="0" borderId="43" xfId="19" applyNumberFormat="1" applyBorder="1"/>
    <xf numFmtId="0" fontId="9" fillId="0" borderId="43" xfId="19" applyBorder="1"/>
    <xf numFmtId="2" fontId="1" fillId="0" borderId="6" xfId="6" applyNumberFormat="1" applyFont="1" applyFill="1" applyBorder="1" applyAlignment="1">
      <alignment horizontal="right"/>
    </xf>
    <xf numFmtId="2" fontId="9" fillId="0" borderId="43" xfId="19" applyNumberFormat="1" applyBorder="1"/>
    <xf numFmtId="0" fontId="9" fillId="0" borderId="43" xfId="19" applyBorder="1"/>
    <xf numFmtId="2" fontId="9" fillId="0" borderId="43" xfId="19" applyNumberFormat="1" applyBorder="1"/>
    <xf numFmtId="2" fontId="9" fillId="0" borderId="43" xfId="20" applyNumberFormat="1" applyBorder="1"/>
    <xf numFmtId="0" fontId="9" fillId="0" borderId="43" xfId="20" applyBorder="1"/>
    <xf numFmtId="2" fontId="9" fillId="0" borderId="43" xfId="20" applyNumberFormat="1" applyBorder="1"/>
    <xf numFmtId="0" fontId="9" fillId="0" borderId="43" xfId="20" applyBorder="1"/>
    <xf numFmtId="2" fontId="9" fillId="0" borderId="43" xfId="20" applyNumberFormat="1" applyBorder="1"/>
    <xf numFmtId="0" fontId="9" fillId="0" borderId="43" xfId="20" applyBorder="1"/>
    <xf numFmtId="2" fontId="9" fillId="0" borderId="43" xfId="20" applyNumberFormat="1" applyBorder="1"/>
    <xf numFmtId="0" fontId="9" fillId="0" borderId="43" xfId="20" applyBorder="1"/>
    <xf numFmtId="0" fontId="9" fillId="0" borderId="43" xfId="19" applyBorder="1"/>
    <xf numFmtId="2" fontId="9" fillId="0" borderId="43" xfId="19" applyNumberFormat="1" applyBorder="1"/>
    <xf numFmtId="0" fontId="9" fillId="0" borderId="43" xfId="19" applyBorder="1"/>
    <xf numFmtId="2" fontId="9" fillId="0" borderId="43" xfId="19" applyNumberFormat="1" applyBorder="1"/>
    <xf numFmtId="0" fontId="9" fillId="0" borderId="43" xfId="19" applyBorder="1"/>
    <xf numFmtId="2" fontId="9" fillId="0" borderId="43" xfId="19" applyNumberFormat="1" applyBorder="1"/>
    <xf numFmtId="2" fontId="1" fillId="0" borderId="6" xfId="6" applyNumberFormat="1" applyFont="1" applyFill="1" applyBorder="1" applyAlignment="1">
      <alignment horizontal="right"/>
    </xf>
    <xf numFmtId="2" fontId="9" fillId="0" borderId="43" xfId="20" applyNumberFormat="1" applyBorder="1"/>
    <xf numFmtId="0" fontId="9" fillId="0" borderId="43" xfId="20" applyBorder="1"/>
    <xf numFmtId="2" fontId="1" fillId="0" borderId="6" xfId="6" applyNumberFormat="1" applyFont="1" applyFill="1" applyBorder="1" applyAlignment="1">
      <alignment horizontal="right"/>
    </xf>
    <xf numFmtId="2" fontId="9" fillId="0" borderId="43" xfId="20" applyNumberFormat="1" applyBorder="1"/>
    <xf numFmtId="0" fontId="9" fillId="0" borderId="43" xfId="20" applyBorder="1"/>
    <xf numFmtId="2" fontId="9" fillId="0" borderId="43" xfId="20" applyNumberFormat="1" applyBorder="1"/>
    <xf numFmtId="0" fontId="9" fillId="0" borderId="43" xfId="20" applyBorder="1"/>
    <xf numFmtId="0" fontId="9" fillId="0" borderId="43" xfId="19" applyBorder="1"/>
    <xf numFmtId="2" fontId="9" fillId="0" borderId="43" xfId="19" applyNumberFormat="1" applyBorder="1"/>
    <xf numFmtId="0" fontId="9" fillId="0" borderId="43" xfId="19" applyBorder="1"/>
    <xf numFmtId="2" fontId="1" fillId="0" borderId="6" xfId="6" applyNumberFormat="1" applyFont="1" applyFill="1" applyBorder="1" applyAlignment="1">
      <alignment horizontal="right"/>
    </xf>
    <xf numFmtId="2" fontId="9" fillId="0" borderId="43" xfId="19" applyNumberFormat="1" applyBorder="1"/>
    <xf numFmtId="0" fontId="9" fillId="0" borderId="43" xfId="19" applyBorder="1"/>
    <xf numFmtId="2" fontId="1" fillId="0" borderId="6" xfId="6" applyNumberFormat="1" applyFont="1" applyFill="1" applyBorder="1" applyAlignment="1">
      <alignment horizontal="right"/>
    </xf>
    <xf numFmtId="2" fontId="9" fillId="0" borderId="43" xfId="19" applyNumberFormat="1" applyBorder="1"/>
    <xf numFmtId="2" fontId="9" fillId="0" borderId="43" xfId="20" applyNumberFormat="1" applyBorder="1"/>
    <xf numFmtId="0" fontId="9" fillId="0" borderId="43" xfId="20" applyBorder="1"/>
    <xf numFmtId="2" fontId="9" fillId="0" borderId="43" xfId="20" applyNumberFormat="1" applyBorder="1"/>
    <xf numFmtId="0" fontId="9" fillId="0" borderId="43" xfId="20" applyBorder="1"/>
    <xf numFmtId="2" fontId="1" fillId="2" borderId="6" xfId="6" applyNumberFormat="1" applyFont="1" applyFill="1" applyBorder="1" applyAlignment="1">
      <alignment horizontal="right"/>
    </xf>
    <xf numFmtId="2" fontId="1" fillId="2" borderId="6" xfId="5" applyNumberFormat="1" applyFont="1" applyFill="1" applyBorder="1" applyAlignment="1">
      <alignment horizontal="right" vertical="center"/>
    </xf>
    <xf numFmtId="2" fontId="9" fillId="0" borderId="43" xfId="20" applyNumberFormat="1" applyBorder="1"/>
    <xf numFmtId="0" fontId="9" fillId="0" borderId="43" xfId="20" applyBorder="1"/>
    <xf numFmtId="2" fontId="9" fillId="0" borderId="47" xfId="20" applyNumberFormat="1" applyBorder="1"/>
    <xf numFmtId="2" fontId="9" fillId="0" borderId="43" xfId="20" applyNumberFormat="1" applyBorder="1"/>
    <xf numFmtId="0" fontId="9" fillId="0" borderId="43" xfId="20" applyBorder="1"/>
    <xf numFmtId="2" fontId="9" fillId="0" borderId="47" xfId="20" applyNumberFormat="1" applyBorder="1"/>
    <xf numFmtId="2" fontId="9" fillId="0" borderId="43" xfId="20" applyNumberFormat="1" applyBorder="1"/>
    <xf numFmtId="0" fontId="9" fillId="0" borderId="43" xfId="20" applyBorder="1"/>
    <xf numFmtId="2" fontId="9" fillId="0" borderId="43" xfId="20" applyNumberFormat="1" applyBorder="1"/>
    <xf numFmtId="0" fontId="9" fillId="0" borderId="43" xfId="20" applyBorder="1"/>
    <xf numFmtId="2" fontId="9" fillId="0" borderId="43" xfId="20" applyNumberFormat="1" applyBorder="1"/>
    <xf numFmtId="0" fontId="9" fillId="0" borderId="43" xfId="20" applyBorder="1"/>
    <xf numFmtId="2" fontId="1" fillId="2" borderId="6" xfId="6" applyNumberFormat="1" applyFont="1" applyFill="1" applyBorder="1" applyAlignment="1">
      <alignment horizontal="right"/>
    </xf>
    <xf numFmtId="2" fontId="9" fillId="0" borderId="43" xfId="20" applyNumberFormat="1" applyBorder="1"/>
    <xf numFmtId="0" fontId="9" fillId="0" borderId="43" xfId="20" applyBorder="1"/>
    <xf numFmtId="0" fontId="1" fillId="2" borderId="6" xfId="6" applyFont="1" applyFill="1" applyBorder="1" applyAlignment="1">
      <alignment horizontal="right" wrapText="1"/>
    </xf>
    <xf numFmtId="0" fontId="1" fillId="2" borderId="9" xfId="6" applyFont="1" applyFill="1" applyBorder="1" applyAlignment="1">
      <alignment horizontal="right" wrapText="1"/>
    </xf>
    <xf numFmtId="0" fontId="1" fillId="2" borderId="10" xfId="6" applyFont="1" applyFill="1" applyBorder="1" applyAlignment="1">
      <alignment horizontal="right" wrapText="1"/>
    </xf>
    <xf numFmtId="2" fontId="1" fillId="0" borderId="6" xfId="6" applyNumberFormat="1" applyFont="1" applyFill="1" applyBorder="1" applyAlignment="1">
      <alignment horizontal="right"/>
    </xf>
    <xf numFmtId="2" fontId="1" fillId="0" borderId="9" xfId="6" applyNumberFormat="1" applyFont="1" applyFill="1" applyBorder="1" applyAlignment="1">
      <alignment horizontal="right"/>
    </xf>
    <xf numFmtId="0" fontId="1" fillId="0" borderId="10" xfId="6" applyFont="1" applyBorder="1" applyAlignment="1">
      <alignment horizontal="center"/>
    </xf>
    <xf numFmtId="0" fontId="3" fillId="0" borderId="0" xfId="0" applyFont="1" applyFill="1"/>
    <xf numFmtId="0" fontId="7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wrapText="1"/>
    </xf>
    <xf numFmtId="3" fontId="0" fillId="0" borderId="22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5" fillId="4" borderId="25" xfId="0" applyFont="1" applyFill="1" applyBorder="1" applyAlignment="1">
      <alignment wrapText="1"/>
    </xf>
    <xf numFmtId="3" fontId="0" fillId="0" borderId="17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0" fontId="5" fillId="2" borderId="11" xfId="0" applyFont="1" applyFill="1" applyBorder="1" applyAlignment="1">
      <alignment horizontal="center" wrapText="1"/>
    </xf>
    <xf numFmtId="0" fontId="5" fillId="4" borderId="64" xfId="0" applyFont="1" applyFill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5" fillId="2" borderId="9" xfId="0" applyFont="1" applyFill="1" applyBorder="1" applyAlignment="1">
      <alignment horizontal="center" wrapText="1"/>
    </xf>
    <xf numFmtId="0" fontId="5" fillId="4" borderId="26" xfId="0" applyFont="1" applyFill="1" applyBorder="1" applyAlignment="1">
      <alignment wrapText="1"/>
    </xf>
    <xf numFmtId="3" fontId="0" fillId="0" borderId="19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4" fontId="0" fillId="0" borderId="64" xfId="0" applyNumberFormat="1" applyBorder="1" applyAlignment="1">
      <alignment horizontal="center"/>
    </xf>
    <xf numFmtId="0" fontId="4" fillId="2" borderId="35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wrapText="1"/>
    </xf>
    <xf numFmtId="0" fontId="5" fillId="4" borderId="22" xfId="0" applyFont="1" applyFill="1" applyBorder="1" applyAlignment="1">
      <alignment wrapText="1"/>
    </xf>
    <xf numFmtId="0" fontId="5" fillId="4" borderId="7" xfId="0" applyFont="1" applyFill="1" applyBorder="1" applyAlignment="1">
      <alignment wrapText="1"/>
    </xf>
    <xf numFmtId="0" fontId="5" fillId="2" borderId="32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5" fillId="4" borderId="27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2" fontId="0" fillId="2" borderId="18" xfId="0" applyNumberFormat="1" applyFill="1" applyBorder="1"/>
    <xf numFmtId="2" fontId="0" fillId="2" borderId="6" xfId="0" applyNumberFormat="1" applyFill="1" applyBorder="1"/>
    <xf numFmtId="2" fontId="0" fillId="2" borderId="11" xfId="0" applyNumberFormat="1" applyFill="1" applyBorder="1"/>
    <xf numFmtId="2" fontId="0" fillId="2" borderId="20" xfId="0" applyNumberFormat="1" applyFill="1" applyBorder="1"/>
    <xf numFmtId="2" fontId="0" fillId="2" borderId="10" xfId="0" applyNumberFormat="1" applyFill="1" applyBorder="1"/>
    <xf numFmtId="3" fontId="0" fillId="2" borderId="10" xfId="0" applyNumberFormat="1" applyFill="1" applyBorder="1"/>
    <xf numFmtId="2" fontId="0" fillId="2" borderId="23" xfId="0" applyNumberFormat="1" applyFill="1" applyBorder="1"/>
    <xf numFmtId="3" fontId="0" fillId="0" borderId="38" xfId="0" applyNumberForma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2" fillId="0" borderId="3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2" fontId="0" fillId="0" borderId="18" xfId="0" applyNumberFormat="1" applyBorder="1" applyAlignment="1">
      <alignment horizontal="center"/>
    </xf>
    <xf numFmtId="3" fontId="2" fillId="0" borderId="34" xfId="0" applyNumberFormat="1" applyFont="1" applyBorder="1" applyAlignment="1">
      <alignment horizontal="left"/>
    </xf>
    <xf numFmtId="3" fontId="2" fillId="0" borderId="35" xfId="0" applyNumberFormat="1" applyFont="1" applyBorder="1" applyAlignment="1">
      <alignment horizontal="left"/>
    </xf>
    <xf numFmtId="2" fontId="2" fillId="0" borderId="35" xfId="0" applyNumberFormat="1" applyFont="1" applyBorder="1" applyAlignment="1">
      <alignment horizontal="left"/>
    </xf>
    <xf numFmtId="2" fontId="2" fillId="0" borderId="36" xfId="0" applyNumberFormat="1" applyFont="1" applyBorder="1" applyAlignment="1">
      <alignment horizontal="left"/>
    </xf>
    <xf numFmtId="3" fontId="13" fillId="0" borderId="34" xfId="0" applyNumberFormat="1" applyFont="1" applyBorder="1" applyAlignment="1">
      <alignment horizontal="center"/>
    </xf>
    <xf numFmtId="3" fontId="13" fillId="0" borderId="35" xfId="0" applyNumberFormat="1" applyFont="1" applyBorder="1" applyAlignment="1">
      <alignment horizontal="center"/>
    </xf>
    <xf numFmtId="2" fontId="13" fillId="0" borderId="35" xfId="0" applyNumberFormat="1" applyFont="1" applyBorder="1" applyAlignment="1">
      <alignment horizontal="center"/>
    </xf>
    <xf numFmtId="2" fontId="13" fillId="0" borderId="36" xfId="0" applyNumberFormat="1" applyFont="1" applyBorder="1" applyAlignment="1">
      <alignment horizontal="center"/>
    </xf>
    <xf numFmtId="2" fontId="2" fillId="2" borderId="35" xfId="0" applyNumberFormat="1" applyFont="1" applyFill="1" applyBorder="1" applyAlignment="1">
      <alignment horizontal="left"/>
    </xf>
    <xf numFmtId="3" fontId="2" fillId="2" borderId="35" xfId="0" applyNumberFormat="1" applyFont="1" applyFill="1" applyBorder="1" applyAlignment="1">
      <alignment horizontal="left"/>
    </xf>
    <xf numFmtId="2" fontId="2" fillId="2" borderId="36" xfId="0" applyNumberFormat="1" applyFont="1" applyFill="1" applyBorder="1" applyAlignment="1">
      <alignment horizontal="left"/>
    </xf>
    <xf numFmtId="2" fontId="0" fillId="0" borderId="6" xfId="0" applyNumberForma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4" fontId="2" fillId="0" borderId="34" xfId="0" applyNumberFormat="1" applyFont="1" applyBorder="1" applyAlignment="1">
      <alignment horizontal="left"/>
    </xf>
    <xf numFmtId="4" fontId="2" fillId="0" borderId="41" xfId="0" applyNumberFormat="1" applyFont="1" applyBorder="1" applyAlignment="1">
      <alignment horizontal="left"/>
    </xf>
    <xf numFmtId="3" fontId="13" fillId="0" borderId="28" xfId="0" applyNumberFormat="1" applyFont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2" fontId="2" fillId="0" borderId="41" xfId="0" applyNumberFormat="1" applyFont="1" applyBorder="1" applyAlignment="1">
      <alignment horizontal="left"/>
    </xf>
    <xf numFmtId="2" fontId="0" fillId="0" borderId="27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64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0" fontId="0" fillId="0" borderId="0" xfId="0" applyBorder="1"/>
    <xf numFmtId="0" fontId="15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16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 wrapText="1"/>
    </xf>
    <xf numFmtId="1" fontId="13" fillId="0" borderId="32" xfId="0" applyNumberFormat="1" applyFont="1" applyBorder="1" applyAlignment="1">
      <alignment horizontal="center" vertical="center"/>
    </xf>
    <xf numFmtId="2" fontId="13" fillId="0" borderId="33" xfId="0" applyNumberFormat="1" applyFont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 wrapText="1"/>
    </xf>
    <xf numFmtId="2" fontId="2" fillId="2" borderId="36" xfId="0" applyNumberFormat="1" applyFont="1" applyFill="1" applyBorder="1" applyAlignment="1">
      <alignment horizontal="left" vertical="center"/>
    </xf>
    <xf numFmtId="0" fontId="15" fillId="0" borderId="0" xfId="0" applyFont="1"/>
    <xf numFmtId="0" fontId="0" fillId="0" borderId="29" xfId="0" applyFont="1" applyFill="1" applyBorder="1"/>
    <xf numFmtId="0" fontId="0" fillId="0" borderId="32" xfId="0" applyFont="1" applyFill="1" applyBorder="1" applyAlignment="1" applyProtection="1">
      <alignment horizontal="center" vertical="center"/>
      <protection locked="0"/>
    </xf>
    <xf numFmtId="0" fontId="0" fillId="0" borderId="32" xfId="0" applyFont="1" applyFill="1" applyBorder="1" applyAlignment="1" applyProtection="1">
      <alignment horizontal="left" vertical="top" wrapText="1"/>
      <protection locked="0"/>
    </xf>
    <xf numFmtId="0" fontId="0" fillId="2" borderId="32" xfId="0" applyFont="1" applyFill="1" applyBorder="1" applyAlignment="1">
      <alignment horizontal="right" vertical="center" wrapText="1"/>
    </xf>
    <xf numFmtId="2" fontId="0" fillId="2" borderId="33" xfId="0" applyNumberFormat="1" applyFont="1" applyFill="1" applyBorder="1" applyAlignment="1">
      <alignment horizontal="right" vertical="center"/>
    </xf>
    <xf numFmtId="0" fontId="0" fillId="0" borderId="34" xfId="0" applyFont="1" applyFill="1" applyBorder="1"/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35" xfId="0" applyFont="1" applyFill="1" applyBorder="1" applyAlignment="1" applyProtection="1">
      <alignment horizontal="left" vertical="top" wrapText="1"/>
      <protection locked="0"/>
    </xf>
    <xf numFmtId="0" fontId="0" fillId="0" borderId="12" xfId="0" applyFont="1" applyFill="1" applyBorder="1"/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 applyProtection="1">
      <alignment horizontal="left" vertical="top" wrapText="1"/>
      <protection locked="0"/>
    </xf>
    <xf numFmtId="0" fontId="0" fillId="2" borderId="3" xfId="0" applyFont="1" applyFill="1" applyBorder="1" applyAlignment="1">
      <alignment horizontal="right" vertical="center" wrapText="1"/>
    </xf>
    <xf numFmtId="2" fontId="0" fillId="2" borderId="16" xfId="0" applyNumberFormat="1" applyFont="1" applyFill="1" applyBorder="1" applyAlignment="1">
      <alignment horizontal="right" vertical="center"/>
    </xf>
    <xf numFmtId="1" fontId="2" fillId="2" borderId="35" xfId="0" applyNumberFormat="1" applyFont="1" applyFill="1" applyBorder="1" applyAlignment="1">
      <alignment horizontal="left" vertical="center" wrapText="1"/>
    </xf>
    <xf numFmtId="0" fontId="0" fillId="0" borderId="35" xfId="0" applyFont="1" applyFill="1" applyBorder="1" applyAlignment="1" applyProtection="1">
      <alignment horizontal="center" vertical="center"/>
      <protection locked="0"/>
    </xf>
    <xf numFmtId="0" fontId="0" fillId="0" borderId="35" xfId="0" applyFont="1" applyFill="1" applyBorder="1" applyAlignment="1" applyProtection="1">
      <alignment horizontal="left" vertical="top" wrapText="1"/>
      <protection locked="0"/>
    </xf>
    <xf numFmtId="0" fontId="0" fillId="2" borderId="35" xfId="0" applyFont="1" applyFill="1" applyBorder="1" applyAlignment="1">
      <alignment horizontal="right" vertical="center" wrapText="1"/>
    </xf>
    <xf numFmtId="2" fontId="0" fillId="2" borderId="36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2" fontId="6" fillId="0" borderId="10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2" fontId="2" fillId="0" borderId="15" xfId="0" applyNumberFormat="1" applyFont="1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2" xfId="0" applyBorder="1"/>
    <xf numFmtId="0" fontId="0" fillId="0" borderId="10" xfId="0" applyBorder="1"/>
    <xf numFmtId="0" fontId="0" fillId="0" borderId="34" xfId="0" applyBorder="1"/>
    <xf numFmtId="0" fontId="0" fillId="0" borderId="35" xfId="0" applyBorder="1"/>
    <xf numFmtId="0" fontId="0" fillId="0" borderId="19" xfId="0" applyBorder="1"/>
    <xf numFmtId="0" fontId="0" fillId="0" borderId="11" xfId="0" applyBorder="1"/>
    <xf numFmtId="2" fontId="0" fillId="0" borderId="2" xfId="0" applyNumberFormat="1" applyBorder="1"/>
    <xf numFmtId="2" fontId="0" fillId="0" borderId="35" xfId="0" applyNumberFormat="1" applyBorder="1"/>
    <xf numFmtId="2" fontId="0" fillId="0" borderId="15" xfId="0" applyNumberFormat="1" applyBorder="1"/>
    <xf numFmtId="2" fontId="0" fillId="0" borderId="36" xfId="0" applyNumberFormat="1" applyBorder="1"/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3" fillId="2" borderId="0" xfId="0" applyFont="1" applyFill="1"/>
    <xf numFmtId="2" fontId="13" fillId="0" borderId="34" xfId="0" applyNumberFormat="1" applyFont="1" applyBorder="1" applyAlignment="1">
      <alignment horizontal="center"/>
    </xf>
    <xf numFmtId="2" fontId="13" fillId="0" borderId="28" xfId="0" applyNumberFormat="1" applyFont="1" applyBorder="1" applyAlignment="1">
      <alignment horizontal="center"/>
    </xf>
    <xf numFmtId="2" fontId="2" fillId="0" borderId="34" xfId="0" applyNumberFormat="1" applyFont="1" applyBorder="1" applyAlignment="1">
      <alignment horizontal="left"/>
    </xf>
    <xf numFmtId="2" fontId="2" fillId="0" borderId="28" xfId="0" applyNumberFormat="1" applyFont="1" applyBorder="1" applyAlignment="1">
      <alignment horizontal="left"/>
    </xf>
    <xf numFmtId="2" fontId="0" fillId="0" borderId="17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65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31" xfId="0" applyNumberFormat="1" applyFont="1" applyBorder="1" applyAlignment="1">
      <alignment horizontal="center" vertical="center" wrapText="1"/>
    </xf>
    <xf numFmtId="1" fontId="2" fillId="0" borderId="28" xfId="0" applyNumberFormat="1" applyFont="1" applyBorder="1" applyAlignment="1">
      <alignment horizontal="center" vertical="center" wrapText="1"/>
    </xf>
    <xf numFmtId="1" fontId="13" fillId="0" borderId="34" xfId="0" applyNumberFormat="1" applyFont="1" applyBorder="1" applyAlignment="1">
      <alignment horizontal="center"/>
    </xf>
    <xf numFmtId="1" fontId="13" fillId="0" borderId="35" xfId="0" applyNumberFormat="1" applyFont="1" applyBorder="1" applyAlignment="1">
      <alignment horizontal="center"/>
    </xf>
    <xf numFmtId="1" fontId="13" fillId="0" borderId="28" xfId="0" applyNumberFormat="1" applyFont="1" applyBorder="1" applyAlignment="1">
      <alignment horizontal="center"/>
    </xf>
    <xf numFmtId="1" fontId="2" fillId="0" borderId="34" xfId="0" applyNumberFormat="1" applyFont="1" applyBorder="1" applyAlignment="1">
      <alignment horizontal="left"/>
    </xf>
    <xf numFmtId="1" fontId="2" fillId="0" borderId="35" xfId="0" applyNumberFormat="1" applyFont="1" applyBorder="1" applyAlignment="1">
      <alignment horizontal="left"/>
    </xf>
    <xf numFmtId="1" fontId="2" fillId="0" borderId="28" xfId="0" applyNumberFormat="1" applyFont="1" applyBorder="1" applyAlignment="1">
      <alignment horizontal="left"/>
    </xf>
    <xf numFmtId="1" fontId="0" fillId="0" borderId="17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65" xfId="0" applyNumberFormat="1" applyBorder="1" applyAlignment="1">
      <alignment horizontal="center"/>
    </xf>
    <xf numFmtId="0" fontId="2" fillId="0" borderId="41" xfId="0" applyFont="1" applyBorder="1" applyAlignment="1">
      <alignment horizontal="center"/>
    </xf>
    <xf numFmtId="2" fontId="0" fillId="0" borderId="27" xfId="0" applyNumberFormat="1" applyBorder="1" applyAlignment="1"/>
    <xf numFmtId="2" fontId="0" fillId="0" borderId="25" xfId="0" applyNumberFormat="1" applyBorder="1" applyAlignment="1"/>
    <xf numFmtId="2" fontId="0" fillId="0" borderId="64" xfId="0" applyNumberFormat="1" applyBorder="1" applyAlignment="1"/>
    <xf numFmtId="2" fontId="0" fillId="0" borderId="26" xfId="0" applyNumberFormat="1" applyBorder="1" applyAlignment="1"/>
    <xf numFmtId="2" fontId="7" fillId="0" borderId="24" xfId="0" applyNumberFormat="1" applyFont="1" applyBorder="1" applyAlignment="1">
      <alignment horizontal="center" vertical="center"/>
    </xf>
    <xf numFmtId="2" fontId="2" fillId="2" borderId="35" xfId="0" applyNumberFormat="1" applyFont="1" applyFill="1" applyBorder="1" applyAlignment="1">
      <alignment horizontal="left" vertical="center"/>
    </xf>
    <xf numFmtId="2" fontId="0" fillId="2" borderId="32" xfId="0" applyNumberFormat="1" applyFont="1" applyFill="1" applyBorder="1" applyAlignment="1">
      <alignment horizontal="right" vertical="center"/>
    </xf>
    <xf numFmtId="2" fontId="0" fillId="2" borderId="3" xfId="0" applyNumberFormat="1" applyFont="1" applyFill="1" applyBorder="1" applyAlignment="1">
      <alignment horizontal="right" vertical="center"/>
    </xf>
    <xf numFmtId="2" fontId="0" fillId="2" borderId="35" xfId="0" applyNumberFormat="1" applyFont="1" applyFill="1" applyBorder="1" applyAlignment="1">
      <alignment horizontal="right" vertical="center"/>
    </xf>
    <xf numFmtId="2" fontId="0" fillId="8" borderId="18" xfId="0" applyNumberFormat="1" applyFill="1" applyBorder="1" applyAlignment="1">
      <alignment horizontal="center"/>
    </xf>
    <xf numFmtId="2" fontId="2" fillId="8" borderId="36" xfId="0" applyNumberFormat="1" applyFont="1" applyFill="1" applyBorder="1" applyAlignment="1">
      <alignment horizontal="left"/>
    </xf>
    <xf numFmtId="2" fontId="0" fillId="10" borderId="18" xfId="0" applyNumberFormat="1" applyFill="1" applyBorder="1" applyAlignment="1">
      <alignment horizontal="center"/>
    </xf>
    <xf numFmtId="2" fontId="2" fillId="10" borderId="36" xfId="0" applyNumberFormat="1" applyFont="1" applyFill="1" applyBorder="1" applyAlignment="1">
      <alignment horizontal="left"/>
    </xf>
    <xf numFmtId="0" fontId="2" fillId="0" borderId="6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2" fontId="2" fillId="0" borderId="66" xfId="0" applyNumberFormat="1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1" fontId="2" fillId="0" borderId="66" xfId="0" applyNumberFormat="1" applyFont="1" applyBorder="1" applyAlignment="1">
      <alignment horizontal="center" vertical="center" wrapText="1"/>
    </xf>
    <xf numFmtId="1" fontId="2" fillId="0" borderId="28" xfId="0" applyNumberFormat="1" applyFont="1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7" fillId="0" borderId="41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right" vertical="top" wrapText="1"/>
    </xf>
    <xf numFmtId="0" fontId="6" fillId="0" borderId="59" xfId="0" applyFont="1" applyBorder="1" applyAlignment="1">
      <alignment horizontal="right" vertical="top" wrapText="1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Fill="1" applyBorder="1" applyAlignment="1" applyProtection="1">
      <alignment horizontal="left" vertical="center"/>
      <protection locked="0"/>
    </xf>
    <xf numFmtId="0" fontId="2" fillId="0" borderId="4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right" vertical="top" wrapText="1"/>
    </xf>
    <xf numFmtId="0" fontId="0" fillId="0" borderId="0" xfId="0" applyBorder="1" applyAlignment="1">
      <alignment horizontal="right" vertical="top" wrapText="1"/>
    </xf>
    <xf numFmtId="0" fontId="0" fillId="0" borderId="24" xfId="0" applyBorder="1" applyAlignment="1">
      <alignment horizontal="right" vertical="top" wrapText="1"/>
    </xf>
    <xf numFmtId="0" fontId="16" fillId="0" borderId="0" xfId="0" applyFont="1" applyAlignment="1">
      <alignment horizontal="center"/>
    </xf>
    <xf numFmtId="2" fontId="2" fillId="8" borderId="28" xfId="0" applyNumberFormat="1" applyFont="1" applyFill="1" applyBorder="1" applyAlignment="1">
      <alignment horizontal="left"/>
    </xf>
    <xf numFmtId="2" fontId="0" fillId="8" borderId="38" xfId="0" applyNumberFormat="1" applyFill="1" applyBorder="1" applyAlignment="1">
      <alignment horizontal="center"/>
    </xf>
    <xf numFmtId="2" fontId="2" fillId="10" borderId="28" xfId="0" applyNumberFormat="1" applyFont="1" applyFill="1" applyBorder="1" applyAlignment="1">
      <alignment horizontal="left"/>
    </xf>
    <xf numFmtId="2" fontId="0" fillId="10" borderId="38" xfId="0" applyNumberFormat="1" applyFill="1" applyBorder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3" fontId="13" fillId="0" borderId="36" xfId="0" applyNumberFormat="1" applyFont="1" applyBorder="1" applyAlignment="1">
      <alignment horizontal="center"/>
    </xf>
    <xf numFmtId="3" fontId="2" fillId="0" borderId="36" xfId="0" applyNumberFormat="1" applyFont="1" applyBorder="1" applyAlignment="1">
      <alignment horizontal="left"/>
    </xf>
    <xf numFmtId="3" fontId="0" fillId="0" borderId="18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1" fontId="13" fillId="0" borderId="36" xfId="0" applyNumberFormat="1" applyFont="1" applyBorder="1" applyAlignment="1">
      <alignment horizontal="center"/>
    </xf>
    <xf numFmtId="1" fontId="2" fillId="0" borderId="36" xfId="0" applyNumberFormat="1" applyFont="1" applyBorder="1" applyAlignment="1">
      <alignment horizontal="left"/>
    </xf>
    <xf numFmtId="1" fontId="0" fillId="0" borderId="1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1" fontId="2" fillId="10" borderId="28" xfId="0" applyNumberFormat="1" applyFont="1" applyFill="1" applyBorder="1" applyAlignment="1">
      <alignment horizontal="left"/>
    </xf>
    <xf numFmtId="1" fontId="0" fillId="10" borderId="38" xfId="0" applyNumberFormat="1" applyFill="1" applyBorder="1" applyAlignment="1">
      <alignment horizontal="center"/>
    </xf>
    <xf numFmtId="1" fontId="2" fillId="11" borderId="28" xfId="0" applyNumberFormat="1" applyFont="1" applyFill="1" applyBorder="1" applyAlignment="1">
      <alignment horizontal="left"/>
    </xf>
    <xf numFmtId="1" fontId="0" fillId="11" borderId="38" xfId="0" applyNumberFormat="1" applyFill="1" applyBorder="1" applyAlignment="1">
      <alignment horizontal="center"/>
    </xf>
    <xf numFmtId="1" fontId="2" fillId="0" borderId="36" xfId="0" applyNumberFormat="1" applyFont="1" applyBorder="1" applyAlignment="1">
      <alignment horizontal="center" vertical="center" wrapText="1"/>
    </xf>
    <xf numFmtId="1" fontId="13" fillId="0" borderId="33" xfId="0" applyNumberFormat="1" applyFont="1" applyBorder="1" applyAlignment="1">
      <alignment horizontal="center"/>
    </xf>
    <xf numFmtId="1" fontId="2" fillId="10" borderId="36" xfId="0" applyNumberFormat="1" applyFont="1" applyFill="1" applyBorder="1" applyAlignment="1">
      <alignment horizontal="left"/>
    </xf>
    <xf numFmtId="1" fontId="0" fillId="10" borderId="18" xfId="0" applyNumberFormat="1" applyFill="1" applyBorder="1" applyAlignment="1">
      <alignment horizontal="center"/>
    </xf>
    <xf numFmtId="1" fontId="2" fillId="11" borderId="36" xfId="0" applyNumberFormat="1" applyFont="1" applyFill="1" applyBorder="1" applyAlignment="1">
      <alignment horizontal="left"/>
    </xf>
    <xf numFmtId="1" fontId="0" fillId="11" borderId="18" xfId="0" applyNumberFormat="1" applyFill="1" applyBorder="1" applyAlignment="1">
      <alignment horizontal="center"/>
    </xf>
    <xf numFmtId="1" fontId="2" fillId="0" borderId="41" xfId="0" applyNumberFormat="1" applyFont="1" applyBorder="1" applyAlignment="1">
      <alignment horizontal="center"/>
    </xf>
    <xf numFmtId="2" fontId="2" fillId="10" borderId="41" xfId="0" applyNumberFormat="1" applyFont="1" applyFill="1" applyBorder="1" applyAlignment="1">
      <alignment horizontal="left"/>
    </xf>
    <xf numFmtId="2" fontId="0" fillId="10" borderId="25" xfId="0" applyNumberFormat="1" applyFill="1" applyBorder="1" applyAlignment="1">
      <alignment horizontal="center"/>
    </xf>
    <xf numFmtId="2" fontId="2" fillId="8" borderId="41" xfId="0" applyNumberFormat="1" applyFont="1" applyFill="1" applyBorder="1" applyAlignment="1">
      <alignment horizontal="left"/>
    </xf>
    <xf numFmtId="2" fontId="0" fillId="8" borderId="25" xfId="0" applyNumberFormat="1" applyFill="1" applyBorder="1" applyAlignment="1">
      <alignment horizontal="center"/>
    </xf>
    <xf numFmtId="0" fontId="2" fillId="0" borderId="7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/>
    </xf>
    <xf numFmtId="4" fontId="13" fillId="0" borderId="29" xfId="0" applyNumberFormat="1" applyFont="1" applyBorder="1" applyAlignment="1">
      <alignment horizontal="center"/>
    </xf>
    <xf numFmtId="4" fontId="13" fillId="0" borderId="72" xfId="0" applyNumberFormat="1" applyFont="1" applyBorder="1" applyAlignment="1">
      <alignment horizontal="center"/>
    </xf>
    <xf numFmtId="2" fontId="13" fillId="0" borderId="72" xfId="0" applyNumberFormat="1" applyFont="1" applyBorder="1" applyAlignment="1">
      <alignment horizontal="center"/>
    </xf>
    <xf numFmtId="2" fontId="13" fillId="0" borderId="33" xfId="0" applyNumberFormat="1" applyFont="1" applyBorder="1" applyAlignment="1">
      <alignment horizontal="center"/>
    </xf>
    <xf numFmtId="0" fontId="2" fillId="2" borderId="35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/>
    </xf>
    <xf numFmtId="2" fontId="2" fillId="2" borderId="36" xfId="0" applyNumberFormat="1" applyFont="1" applyFill="1" applyBorder="1" applyAlignment="1">
      <alignment horizontal="left" vertical="center"/>
    </xf>
    <xf numFmtId="1" fontId="7" fillId="0" borderId="24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right" vertical="top" wrapText="1"/>
    </xf>
    <xf numFmtId="2" fontId="13" fillId="0" borderId="33" xfId="0" applyNumberFormat="1" applyFont="1" applyBorder="1" applyAlignment="1">
      <alignment horizontal="center" vertical="center" wrapText="1"/>
    </xf>
    <xf numFmtId="0" fontId="0" fillId="0" borderId="34" xfId="0" applyFont="1" applyFill="1" applyBorder="1"/>
    <xf numFmtId="0" fontId="0" fillId="0" borderId="35" xfId="0" applyFont="1" applyFill="1" applyBorder="1" applyAlignment="1" applyProtection="1">
      <alignment horizontal="center" vertical="center"/>
      <protection locked="0"/>
    </xf>
    <xf numFmtId="0" fontId="0" fillId="0" borderId="35" xfId="0" applyFont="1" applyFill="1" applyBorder="1" applyAlignment="1" applyProtection="1">
      <alignment horizontal="left" vertical="top" wrapText="1"/>
      <protection locked="0"/>
    </xf>
    <xf numFmtId="0" fontId="0" fillId="2" borderId="35" xfId="0" applyFont="1" applyFill="1" applyBorder="1" applyAlignment="1">
      <alignment horizontal="right" vertical="center" wrapText="1"/>
    </xf>
    <xf numFmtId="0" fontId="0" fillId="2" borderId="35" xfId="0" applyFont="1" applyFill="1" applyBorder="1" applyAlignment="1">
      <alignment horizontal="right" vertical="center"/>
    </xf>
    <xf numFmtId="2" fontId="0" fillId="2" borderId="36" xfId="0" applyNumberFormat="1" applyFont="1" applyFill="1" applyBorder="1" applyAlignment="1">
      <alignment horizontal="right" vertical="center"/>
    </xf>
  </cellXfs>
  <cellStyles count="26">
    <cellStyle name="Excel Built-in Normal" xfId="1"/>
    <cellStyle name="Excel Built-in Normal 1" xfId="2"/>
    <cellStyle name="Excel Built-in Normal 2" xfId="3"/>
    <cellStyle name="TableStyleLight1" xfId="4"/>
    <cellStyle name="Денежный 2" xfId="10"/>
    <cellStyle name="Обычный" xfId="0" builtinId="0"/>
    <cellStyle name="Обычный 2" xfId="5"/>
    <cellStyle name="Обычный 2 2" xfId="6"/>
    <cellStyle name="Обычный 2 3" xfId="15"/>
    <cellStyle name="Обычный 2 4" xfId="16"/>
    <cellStyle name="Обычный 2 5" xfId="9"/>
    <cellStyle name="Обычный 3" xfId="7"/>
    <cellStyle name="Обычный 3 2" xfId="8"/>
    <cellStyle name="Обычный 3 3" xfId="11"/>
    <cellStyle name="Обычный 4" xfId="12"/>
    <cellStyle name="Обычный 4 2" xfId="22"/>
    <cellStyle name="Обычный 4 3" xfId="23"/>
    <cellStyle name="Обычный 4 4" xfId="24"/>
    <cellStyle name="Обычный 4 5" xfId="21"/>
    <cellStyle name="Обычный 5" xfId="13"/>
    <cellStyle name="Обычный 5 2" xfId="17"/>
    <cellStyle name="Обычный 6" xfId="14"/>
    <cellStyle name="Обычный 6 2" xfId="18"/>
    <cellStyle name="Обычный 7" xfId="19"/>
    <cellStyle name="Обычный 7 2" xfId="25"/>
    <cellStyle name="Обычный 8" xfId="20"/>
  </cellStyles>
  <dxfs count="96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66"/>
      <color rgb="FFFFCCCC"/>
      <color rgb="FFCCFF99"/>
      <color rgb="FFA5AAA0"/>
      <color rgb="FFEE1CEC"/>
      <color rgb="FFFF990D"/>
      <color rgb="FFEE6CF8"/>
      <color rgb="FF960BAD"/>
      <color rgb="FFFCB70C"/>
      <color rgb="FF9D01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4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6.7109375" defaultRowHeight="15" x14ac:dyDescent="0.25"/>
  <cols>
    <col min="1" max="1" width="4.7109375" customWidth="1"/>
    <col min="2" max="2" width="9.7109375" customWidth="1"/>
    <col min="3" max="3" width="33.42578125" customWidth="1"/>
    <col min="4" max="9" width="7.7109375" customWidth="1"/>
    <col min="10" max="15" width="6.7109375" customWidth="1"/>
    <col min="16" max="21" width="7.7109375" customWidth="1"/>
    <col min="22" max="31" width="6.7109375" customWidth="1"/>
    <col min="32" max="32" width="7.140625" customWidth="1"/>
  </cols>
  <sheetData>
    <row r="1" spans="1:33" ht="18" customHeight="1" x14ac:dyDescent="0.25">
      <c r="D1" s="270"/>
      <c r="E1" s="168"/>
      <c r="F1" s="3" t="s">
        <v>133</v>
      </c>
      <c r="G1" s="270"/>
      <c r="H1" s="3"/>
      <c r="I1" s="3"/>
      <c r="J1" s="3"/>
      <c r="N1" s="405"/>
      <c r="O1" s="405"/>
      <c r="Q1" s="170"/>
      <c r="R1" s="3" t="s">
        <v>134</v>
      </c>
    </row>
    <row r="2" spans="1:33" ht="18" customHeight="1" x14ac:dyDescent="0.25">
      <c r="A2" s="4"/>
      <c r="B2" s="469" t="s">
        <v>132</v>
      </c>
      <c r="C2" s="469"/>
      <c r="D2" s="270"/>
      <c r="E2" s="20"/>
      <c r="F2" s="3" t="s">
        <v>135</v>
      </c>
      <c r="G2" s="270"/>
      <c r="H2" s="3"/>
      <c r="I2" s="3"/>
      <c r="J2" s="3"/>
      <c r="N2" s="405"/>
      <c r="O2" s="405"/>
      <c r="Q2" s="6"/>
      <c r="R2" s="3" t="s">
        <v>136</v>
      </c>
    </row>
    <row r="3" spans="1:33" ht="18" customHeight="1" thickBot="1" x14ac:dyDescent="0.3">
      <c r="A3" s="4"/>
      <c r="B3" s="4"/>
      <c r="C3" s="4"/>
    </row>
    <row r="4" spans="1:33" ht="18" customHeight="1" thickBot="1" x14ac:dyDescent="0.3">
      <c r="A4" s="472" t="s">
        <v>0</v>
      </c>
      <c r="B4" s="474" t="s">
        <v>137</v>
      </c>
      <c r="C4" s="476" t="s">
        <v>2</v>
      </c>
      <c r="D4" s="460" t="s">
        <v>126</v>
      </c>
      <c r="E4" s="461"/>
      <c r="F4" s="461"/>
      <c r="G4" s="461"/>
      <c r="H4" s="461"/>
      <c r="I4" s="462"/>
      <c r="J4" s="460" t="s">
        <v>127</v>
      </c>
      <c r="K4" s="461"/>
      <c r="L4" s="461"/>
      <c r="M4" s="461"/>
      <c r="N4" s="461"/>
      <c r="O4" s="462"/>
      <c r="P4" s="463" t="s">
        <v>138</v>
      </c>
      <c r="Q4" s="464"/>
      <c r="R4" s="464"/>
      <c r="S4" s="464"/>
      <c r="T4" s="464"/>
      <c r="U4" s="465"/>
      <c r="V4" s="466" t="s">
        <v>128</v>
      </c>
      <c r="W4" s="467"/>
      <c r="X4" s="467"/>
      <c r="Y4" s="467"/>
      <c r="Z4" s="467"/>
      <c r="AA4" s="468"/>
      <c r="AB4" s="539" t="s">
        <v>129</v>
      </c>
      <c r="AC4" s="540"/>
      <c r="AD4" s="540"/>
      <c r="AE4" s="540"/>
      <c r="AF4" s="540"/>
      <c r="AG4" s="541"/>
    </row>
    <row r="5" spans="1:33" ht="15" customHeight="1" thickBot="1" x14ac:dyDescent="0.3">
      <c r="A5" s="473"/>
      <c r="B5" s="475"/>
      <c r="C5" s="477"/>
      <c r="D5" s="86">
        <v>2020</v>
      </c>
      <c r="E5" s="353">
        <v>2021</v>
      </c>
      <c r="F5" s="306">
        <v>2022</v>
      </c>
      <c r="G5" s="353">
        <v>2023</v>
      </c>
      <c r="H5" s="306">
        <v>2024</v>
      </c>
      <c r="I5" s="385">
        <v>2025</v>
      </c>
      <c r="J5" s="86">
        <v>2020</v>
      </c>
      <c r="K5" s="353">
        <v>2021</v>
      </c>
      <c r="L5" s="306">
        <v>2022</v>
      </c>
      <c r="M5" s="353">
        <v>2023</v>
      </c>
      <c r="N5" s="306">
        <v>2024</v>
      </c>
      <c r="O5" s="385">
        <v>2025</v>
      </c>
      <c r="P5" s="424">
        <v>2020</v>
      </c>
      <c r="Q5" s="425">
        <v>2021</v>
      </c>
      <c r="R5" s="426">
        <v>2022</v>
      </c>
      <c r="S5" s="425">
        <v>2023</v>
      </c>
      <c r="T5" s="426">
        <v>2024</v>
      </c>
      <c r="U5" s="510">
        <v>2025</v>
      </c>
      <c r="V5" s="424">
        <v>2020</v>
      </c>
      <c r="W5" s="425">
        <v>2021</v>
      </c>
      <c r="X5" s="426">
        <v>2022</v>
      </c>
      <c r="Y5" s="425">
        <v>2023</v>
      </c>
      <c r="Z5" s="427">
        <v>2024</v>
      </c>
      <c r="AA5" s="528">
        <v>2025</v>
      </c>
      <c r="AB5" s="322">
        <v>2020</v>
      </c>
      <c r="AC5" s="323">
        <v>2021</v>
      </c>
      <c r="AD5" s="341">
        <v>2022</v>
      </c>
      <c r="AE5" s="446">
        <v>2023</v>
      </c>
      <c r="AF5" s="534">
        <v>2024</v>
      </c>
      <c r="AG5" s="542">
        <v>2025</v>
      </c>
    </row>
    <row r="6" spans="1:33" ht="15" customHeight="1" thickBot="1" x14ac:dyDescent="0.3">
      <c r="A6" s="271">
        <f>A15+A28+A46+A66+A81+A112+A122</f>
        <v>109</v>
      </c>
      <c r="B6" s="470" t="s">
        <v>139</v>
      </c>
      <c r="C6" s="471"/>
      <c r="D6" s="329">
        <f>'Немецкий-9 2020 расклад'!K6</f>
        <v>0</v>
      </c>
      <c r="E6" s="330">
        <f>'Немецкий-9 2021 расклад'!K6</f>
        <v>0</v>
      </c>
      <c r="F6" s="340">
        <f>'Немецкий-9 2022 расклад'!K6</f>
        <v>2</v>
      </c>
      <c r="G6" s="330">
        <f>'Немецкий-9 2023 расклад'!K6</f>
        <v>2</v>
      </c>
      <c r="H6" s="340">
        <f>'Немецкий-9 2024 расклад'!K6</f>
        <v>4</v>
      </c>
      <c r="I6" s="511">
        <f>'Немецкий-9 2025 расклад'!K6</f>
        <v>1</v>
      </c>
      <c r="J6" s="329">
        <f>'Немецкий-9 2020 расклад'!L6</f>
        <v>0</v>
      </c>
      <c r="K6" s="330">
        <f>'Немецкий-9 2021 расклад'!L6</f>
        <v>0</v>
      </c>
      <c r="L6" s="340">
        <f>'Немецкий-9 2022 расклад'!L6</f>
        <v>2</v>
      </c>
      <c r="M6" s="330">
        <f>'Немецкий-9 2023 расклад'!L6</f>
        <v>0</v>
      </c>
      <c r="N6" s="430">
        <f>'Немецкий-9 2024 расклад'!L6</f>
        <v>1</v>
      </c>
      <c r="O6" s="517">
        <f>'Немецкий-9 2025 расклад'!L6</f>
        <v>0</v>
      </c>
      <c r="P6" s="406">
        <f>'Немецкий-9 2020 расклад'!M6</f>
        <v>0</v>
      </c>
      <c r="Q6" s="331">
        <f>'Немецкий-9 2021 расклад'!M6</f>
        <v>0</v>
      </c>
      <c r="R6" s="407">
        <f>'Немецкий-9 2022 расклад'!M6</f>
        <v>100</v>
      </c>
      <c r="S6" s="331">
        <f>'Немецкий-9 2023 расклад'!M6</f>
        <v>0</v>
      </c>
      <c r="T6" s="407">
        <f>'Немецкий-9 2024 расклад'!M6</f>
        <v>25</v>
      </c>
      <c r="U6" s="332">
        <f>'Немецкий-9 2025 расклад'!M6</f>
        <v>0</v>
      </c>
      <c r="V6" s="428">
        <f>'Немецкий-9 2020 расклад'!N6</f>
        <v>0</v>
      </c>
      <c r="W6" s="429">
        <f>'Немецкий-9 2021 расклад'!N6</f>
        <v>0</v>
      </c>
      <c r="X6" s="430">
        <f>'Немецкий-9 2022 расклад'!N6</f>
        <v>0</v>
      </c>
      <c r="Y6" s="429">
        <f>'Немецкий-9 2023 расклад'!N6</f>
        <v>0</v>
      </c>
      <c r="Z6" s="523">
        <f>'Немецкий-9 2024 расклад'!N6</f>
        <v>1</v>
      </c>
      <c r="AA6" s="529">
        <f>'Немецкий-9 2025 расклад'!N6</f>
        <v>0</v>
      </c>
      <c r="AB6" s="543">
        <f>'Немецкий-9 2020 расклад'!O6</f>
        <v>0</v>
      </c>
      <c r="AC6" s="544">
        <f>'Немецкий-9 2021 расклад'!O6</f>
        <v>0</v>
      </c>
      <c r="AD6" s="545">
        <f>'Немецкий-9 2022 расклад'!O6</f>
        <v>0</v>
      </c>
      <c r="AE6" s="545">
        <f>'Немецкий-9 2023 расклад'!O6</f>
        <v>0</v>
      </c>
      <c r="AF6" s="545">
        <f>'Немецкий-9 2024 расклад'!O6</f>
        <v>25</v>
      </c>
      <c r="AG6" s="546">
        <f>'Немецкий-9 2025 расклад'!O6</f>
        <v>0</v>
      </c>
    </row>
    <row r="7" spans="1:33" ht="15" customHeight="1" thickBot="1" x14ac:dyDescent="0.3">
      <c r="A7" s="272"/>
      <c r="B7" s="24"/>
      <c r="C7" s="273" t="s">
        <v>97</v>
      </c>
      <c r="D7" s="325"/>
      <c r="E7" s="326"/>
      <c r="F7" s="337">
        <f>'Немецкий-9 2022 расклад'!K7</f>
        <v>0</v>
      </c>
      <c r="G7" s="326">
        <f>'Немецкий-9 2023 расклад'!K7</f>
        <v>0</v>
      </c>
      <c r="H7" s="337"/>
      <c r="I7" s="512"/>
      <c r="J7" s="325"/>
      <c r="K7" s="326"/>
      <c r="L7" s="337">
        <f>'Немецкий-9 2022 расклад'!L7</f>
        <v>0</v>
      </c>
      <c r="M7" s="326">
        <f>'Немецкий-9 2023 расклад'!L7</f>
        <v>0</v>
      </c>
      <c r="N7" s="433"/>
      <c r="O7" s="518"/>
      <c r="P7" s="408"/>
      <c r="Q7" s="327"/>
      <c r="R7" s="409">
        <f>'Немецкий-9 2022 расклад'!M7</f>
        <v>0</v>
      </c>
      <c r="S7" s="327">
        <f>'Немецкий-9 2023 расклад'!M7</f>
        <v>0</v>
      </c>
      <c r="T7" s="409"/>
      <c r="U7" s="328"/>
      <c r="V7" s="431"/>
      <c r="W7" s="432"/>
      <c r="X7" s="433">
        <f>'Немецкий-9 2022 расклад'!N7</f>
        <v>0</v>
      </c>
      <c r="Y7" s="432">
        <f>'Немецкий-9 2023 расклад'!N7</f>
        <v>0</v>
      </c>
      <c r="Z7" s="433"/>
      <c r="AA7" s="518"/>
      <c r="AB7" s="338"/>
      <c r="AC7" s="339"/>
      <c r="AD7" s="342">
        <f>'Немецкий-9 2022 расклад'!O7</f>
        <v>0</v>
      </c>
      <c r="AE7" s="342">
        <f>'Немецкий-9 2023 расклад'!O7</f>
        <v>0</v>
      </c>
      <c r="AF7" s="342"/>
      <c r="AG7" s="328"/>
    </row>
    <row r="8" spans="1:33" s="1" customFormat="1" ht="15" customHeight="1" x14ac:dyDescent="0.25">
      <c r="A8" s="9">
        <v>1</v>
      </c>
      <c r="B8" s="279">
        <v>10002</v>
      </c>
      <c r="C8" s="280" t="s">
        <v>6</v>
      </c>
      <c r="D8" s="281"/>
      <c r="E8" s="282"/>
      <c r="F8" s="314"/>
      <c r="G8" s="282"/>
      <c r="H8" s="314"/>
      <c r="I8" s="513"/>
      <c r="J8" s="281"/>
      <c r="K8" s="282"/>
      <c r="L8" s="314"/>
      <c r="M8" s="282"/>
      <c r="N8" s="436"/>
      <c r="O8" s="519"/>
      <c r="P8" s="410"/>
      <c r="Q8" s="336"/>
      <c r="R8" s="411"/>
      <c r="S8" s="336"/>
      <c r="T8" s="411"/>
      <c r="U8" s="324"/>
      <c r="V8" s="434"/>
      <c r="W8" s="435"/>
      <c r="X8" s="436"/>
      <c r="Y8" s="441"/>
      <c r="Z8" s="442"/>
      <c r="AA8" s="521"/>
      <c r="AB8" s="320"/>
      <c r="AC8" s="278"/>
      <c r="AD8" s="343"/>
      <c r="AE8" s="447"/>
      <c r="AF8" s="343"/>
      <c r="AG8" s="419"/>
    </row>
    <row r="9" spans="1:33" s="1" customFormat="1" ht="15" customHeight="1" x14ac:dyDescent="0.25">
      <c r="A9" s="9">
        <v>2</v>
      </c>
      <c r="B9" s="279">
        <v>10090</v>
      </c>
      <c r="C9" s="280" t="s">
        <v>8</v>
      </c>
      <c r="D9" s="281"/>
      <c r="E9" s="282"/>
      <c r="F9" s="314"/>
      <c r="G9" s="282"/>
      <c r="H9" s="314"/>
      <c r="I9" s="513"/>
      <c r="J9" s="281"/>
      <c r="K9" s="282"/>
      <c r="L9" s="314"/>
      <c r="M9" s="282"/>
      <c r="N9" s="436"/>
      <c r="O9" s="519"/>
      <c r="P9" s="410"/>
      <c r="Q9" s="336"/>
      <c r="R9" s="411"/>
      <c r="S9" s="336"/>
      <c r="T9" s="411"/>
      <c r="U9" s="324"/>
      <c r="V9" s="434"/>
      <c r="W9" s="435"/>
      <c r="X9" s="436"/>
      <c r="Y9" s="435"/>
      <c r="Z9" s="436"/>
      <c r="AA9" s="519"/>
      <c r="AB9" s="318"/>
      <c r="AC9" s="283"/>
      <c r="AD9" s="344"/>
      <c r="AE9" s="448"/>
      <c r="AF9" s="344"/>
      <c r="AG9" s="324"/>
    </row>
    <row r="10" spans="1:33" s="1" customFormat="1" ht="15" customHeight="1" x14ac:dyDescent="0.25">
      <c r="A10" s="9">
        <v>3</v>
      </c>
      <c r="B10" s="284">
        <v>10004</v>
      </c>
      <c r="C10" s="285" t="s">
        <v>7</v>
      </c>
      <c r="D10" s="281"/>
      <c r="E10" s="282"/>
      <c r="F10" s="314"/>
      <c r="G10" s="282"/>
      <c r="H10" s="314"/>
      <c r="I10" s="513"/>
      <c r="J10" s="281"/>
      <c r="K10" s="282"/>
      <c r="L10" s="314"/>
      <c r="M10" s="282"/>
      <c r="N10" s="436"/>
      <c r="O10" s="519"/>
      <c r="P10" s="410"/>
      <c r="Q10" s="336"/>
      <c r="R10" s="411"/>
      <c r="S10" s="336"/>
      <c r="T10" s="411"/>
      <c r="U10" s="324"/>
      <c r="V10" s="434"/>
      <c r="W10" s="435"/>
      <c r="X10" s="436"/>
      <c r="Y10" s="435"/>
      <c r="Z10" s="436"/>
      <c r="AA10" s="519"/>
      <c r="AB10" s="318"/>
      <c r="AC10" s="283"/>
      <c r="AD10" s="344"/>
      <c r="AE10" s="448"/>
      <c r="AF10" s="344"/>
      <c r="AG10" s="324"/>
    </row>
    <row r="11" spans="1:33" s="1" customFormat="1" ht="14.25" customHeight="1" x14ac:dyDescent="0.25">
      <c r="A11" s="9">
        <v>4</v>
      </c>
      <c r="B11" s="279">
        <v>10001</v>
      </c>
      <c r="C11" s="280" t="s">
        <v>5</v>
      </c>
      <c r="D11" s="281"/>
      <c r="E11" s="282"/>
      <c r="F11" s="314"/>
      <c r="G11" s="282"/>
      <c r="H11" s="314"/>
      <c r="I11" s="513"/>
      <c r="J11" s="281"/>
      <c r="K11" s="282"/>
      <c r="L11" s="314"/>
      <c r="M11" s="282"/>
      <c r="N11" s="436"/>
      <c r="O11" s="519"/>
      <c r="P11" s="410"/>
      <c r="Q11" s="336"/>
      <c r="R11" s="411"/>
      <c r="S11" s="336"/>
      <c r="T11" s="411"/>
      <c r="U11" s="324"/>
      <c r="V11" s="434"/>
      <c r="W11" s="435"/>
      <c r="X11" s="436"/>
      <c r="Y11" s="435"/>
      <c r="Z11" s="436"/>
      <c r="AA11" s="519"/>
      <c r="AB11" s="318"/>
      <c r="AC11" s="283"/>
      <c r="AD11" s="344"/>
      <c r="AE11" s="448"/>
      <c r="AF11" s="344"/>
      <c r="AG11" s="324"/>
    </row>
    <row r="12" spans="1:33" s="1" customFormat="1" ht="15" customHeight="1" x14ac:dyDescent="0.25">
      <c r="A12" s="9">
        <v>5</v>
      </c>
      <c r="B12" s="279">
        <v>10120</v>
      </c>
      <c r="C12" s="280" t="s">
        <v>9</v>
      </c>
      <c r="D12" s="281"/>
      <c r="E12" s="282"/>
      <c r="F12" s="314"/>
      <c r="G12" s="282"/>
      <c r="H12" s="314"/>
      <c r="I12" s="513"/>
      <c r="J12" s="281"/>
      <c r="K12" s="282"/>
      <c r="L12" s="314"/>
      <c r="M12" s="282"/>
      <c r="N12" s="436"/>
      <c r="O12" s="519"/>
      <c r="P12" s="410"/>
      <c r="Q12" s="336"/>
      <c r="R12" s="411"/>
      <c r="S12" s="336"/>
      <c r="T12" s="411"/>
      <c r="U12" s="324"/>
      <c r="V12" s="434"/>
      <c r="W12" s="435"/>
      <c r="X12" s="436"/>
      <c r="Y12" s="435"/>
      <c r="Z12" s="436"/>
      <c r="AA12" s="519"/>
      <c r="AB12" s="318"/>
      <c r="AC12" s="283"/>
      <c r="AD12" s="344"/>
      <c r="AE12" s="448"/>
      <c r="AF12" s="344"/>
      <c r="AG12" s="324"/>
    </row>
    <row r="13" spans="1:33" s="1" customFormat="1" ht="15" customHeight="1" x14ac:dyDescent="0.25">
      <c r="A13" s="9">
        <v>6</v>
      </c>
      <c r="B13" s="279">
        <v>10190</v>
      </c>
      <c r="C13" s="280" t="s">
        <v>10</v>
      </c>
      <c r="D13" s="281"/>
      <c r="E13" s="282"/>
      <c r="F13" s="314"/>
      <c r="G13" s="282"/>
      <c r="H13" s="314"/>
      <c r="I13" s="513"/>
      <c r="J13" s="281"/>
      <c r="K13" s="282"/>
      <c r="L13" s="314"/>
      <c r="M13" s="282"/>
      <c r="N13" s="436"/>
      <c r="O13" s="519"/>
      <c r="P13" s="410"/>
      <c r="Q13" s="336"/>
      <c r="R13" s="411"/>
      <c r="S13" s="336"/>
      <c r="T13" s="411"/>
      <c r="U13" s="324"/>
      <c r="V13" s="434"/>
      <c r="W13" s="435"/>
      <c r="X13" s="436"/>
      <c r="Y13" s="435"/>
      <c r="Z13" s="436"/>
      <c r="AA13" s="519"/>
      <c r="AB13" s="318"/>
      <c r="AC13" s="283"/>
      <c r="AD13" s="344"/>
      <c r="AE13" s="448"/>
      <c r="AF13" s="344"/>
      <c r="AG13" s="324"/>
    </row>
    <row r="14" spans="1:33" s="1" customFormat="1" ht="15" customHeight="1" x14ac:dyDescent="0.25">
      <c r="A14" s="9">
        <v>7</v>
      </c>
      <c r="B14" s="279">
        <v>10320</v>
      </c>
      <c r="C14" s="280" t="s">
        <v>11</v>
      </c>
      <c r="D14" s="281"/>
      <c r="E14" s="282"/>
      <c r="F14" s="314"/>
      <c r="G14" s="282"/>
      <c r="H14" s="314"/>
      <c r="I14" s="513"/>
      <c r="J14" s="281"/>
      <c r="K14" s="282"/>
      <c r="L14" s="314"/>
      <c r="M14" s="282"/>
      <c r="N14" s="436"/>
      <c r="O14" s="519"/>
      <c r="P14" s="410"/>
      <c r="Q14" s="336"/>
      <c r="R14" s="411"/>
      <c r="S14" s="336"/>
      <c r="T14" s="411"/>
      <c r="U14" s="324"/>
      <c r="V14" s="434"/>
      <c r="W14" s="435"/>
      <c r="X14" s="436"/>
      <c r="Y14" s="435"/>
      <c r="Z14" s="436"/>
      <c r="AA14" s="519"/>
      <c r="AB14" s="318"/>
      <c r="AC14" s="283"/>
      <c r="AD14" s="344"/>
      <c r="AE14" s="448"/>
      <c r="AF14" s="344"/>
      <c r="AG14" s="324"/>
    </row>
    <row r="15" spans="1:33" s="1" customFormat="1" ht="15" customHeight="1" thickBot="1" x14ac:dyDescent="0.3">
      <c r="A15" s="286">
        <v>8</v>
      </c>
      <c r="B15" s="287">
        <v>10860</v>
      </c>
      <c r="C15" s="288" t="s">
        <v>140</v>
      </c>
      <c r="D15" s="289"/>
      <c r="E15" s="290"/>
      <c r="F15" s="315"/>
      <c r="G15" s="290"/>
      <c r="H15" s="315"/>
      <c r="I15" s="514"/>
      <c r="J15" s="289"/>
      <c r="K15" s="290"/>
      <c r="L15" s="315"/>
      <c r="M15" s="290"/>
      <c r="N15" s="439"/>
      <c r="O15" s="520"/>
      <c r="P15" s="412"/>
      <c r="Q15" s="413"/>
      <c r="R15" s="414"/>
      <c r="S15" s="413"/>
      <c r="T15" s="414"/>
      <c r="U15" s="415"/>
      <c r="V15" s="437"/>
      <c r="W15" s="438"/>
      <c r="X15" s="439"/>
      <c r="Y15" s="438"/>
      <c r="Z15" s="439"/>
      <c r="AA15" s="520"/>
      <c r="AB15" s="319"/>
      <c r="AC15" s="291"/>
      <c r="AD15" s="345"/>
      <c r="AE15" s="449"/>
      <c r="AF15" s="345"/>
      <c r="AG15" s="415"/>
    </row>
    <row r="16" spans="1:33" s="1" customFormat="1" ht="15" customHeight="1" thickBot="1" x14ac:dyDescent="0.3">
      <c r="A16" s="28"/>
      <c r="B16" s="292"/>
      <c r="C16" s="293" t="s">
        <v>98</v>
      </c>
      <c r="D16" s="325"/>
      <c r="E16" s="326"/>
      <c r="F16" s="337">
        <f>'Немецкий-9 2022 расклад'!K16</f>
        <v>2</v>
      </c>
      <c r="G16" s="326">
        <f>'Немецкий-9 2023 расклад'!K16</f>
        <v>1</v>
      </c>
      <c r="H16" s="337"/>
      <c r="I16" s="512">
        <f>'Немецкий-9 2025 расклад'!K7</f>
        <v>1</v>
      </c>
      <c r="J16" s="325"/>
      <c r="K16" s="326"/>
      <c r="L16" s="337">
        <f>'Немецкий-9 2022 расклад'!L16</f>
        <v>2</v>
      </c>
      <c r="M16" s="326">
        <f>'Немецкий-9 2023 расклад'!L16</f>
        <v>0</v>
      </c>
      <c r="N16" s="433"/>
      <c r="O16" s="518">
        <f>'Немецкий-9 2025 расклад'!L6</f>
        <v>0</v>
      </c>
      <c r="P16" s="408"/>
      <c r="Q16" s="327"/>
      <c r="R16" s="409">
        <f>'Немецкий-9 2022 расклад'!M16</f>
        <v>100</v>
      </c>
      <c r="S16" s="327">
        <f>'Немецкий-9 2023 расклад'!M16</f>
        <v>0</v>
      </c>
      <c r="T16" s="409"/>
      <c r="U16" s="328">
        <f>'Немецкий-9 2025 расклад'!M16</f>
        <v>0</v>
      </c>
      <c r="V16" s="431"/>
      <c r="W16" s="432"/>
      <c r="X16" s="433">
        <f>'Немецкий-9 2022 расклад'!N16</f>
        <v>0</v>
      </c>
      <c r="Y16" s="432">
        <f>'Немецкий-9 2023 расклад'!N16</f>
        <v>0</v>
      </c>
      <c r="Z16" s="433"/>
      <c r="AA16" s="518">
        <f>'Немецкий-9 2025 расклад'!N16</f>
        <v>0</v>
      </c>
      <c r="AB16" s="338"/>
      <c r="AC16" s="339"/>
      <c r="AD16" s="342">
        <f>'Немецкий-9 2022 расклад'!O16</f>
        <v>0</v>
      </c>
      <c r="AE16" s="342">
        <f>'Немецкий-9 2023 расклад'!O16</f>
        <v>0</v>
      </c>
      <c r="AF16" s="342"/>
      <c r="AG16" s="328">
        <f>'Немецкий-9 2025 расклад'!O16</f>
        <v>0</v>
      </c>
    </row>
    <row r="17" spans="1:33" s="1" customFormat="1" ht="15" customHeight="1" x14ac:dyDescent="0.25">
      <c r="A17" s="7">
        <v>1</v>
      </c>
      <c r="B17" s="274">
        <v>20040</v>
      </c>
      <c r="C17" s="275" t="s">
        <v>12</v>
      </c>
      <c r="D17" s="276"/>
      <c r="E17" s="277"/>
      <c r="F17" s="316"/>
      <c r="G17" s="277"/>
      <c r="H17" s="316"/>
      <c r="I17" s="515"/>
      <c r="J17" s="276"/>
      <c r="K17" s="277"/>
      <c r="L17" s="316"/>
      <c r="M17" s="277"/>
      <c r="N17" s="442"/>
      <c r="O17" s="521"/>
      <c r="P17" s="416"/>
      <c r="Q17" s="417"/>
      <c r="R17" s="418"/>
      <c r="S17" s="417"/>
      <c r="T17" s="418"/>
      <c r="U17" s="419"/>
      <c r="V17" s="440"/>
      <c r="W17" s="441"/>
      <c r="X17" s="442"/>
      <c r="Y17" s="441"/>
      <c r="Z17" s="442"/>
      <c r="AA17" s="521"/>
      <c r="AB17" s="320"/>
      <c r="AC17" s="278"/>
      <c r="AD17" s="343"/>
      <c r="AE17" s="447"/>
      <c r="AF17" s="343"/>
      <c r="AG17" s="419"/>
    </row>
    <row r="18" spans="1:33" s="1" customFormat="1" ht="15" customHeight="1" x14ac:dyDescent="0.25">
      <c r="A18" s="11">
        <v>2</v>
      </c>
      <c r="B18" s="279">
        <v>20061</v>
      </c>
      <c r="C18" s="280" t="s">
        <v>13</v>
      </c>
      <c r="D18" s="281"/>
      <c r="E18" s="282"/>
      <c r="F18" s="314">
        <f>'Немецкий-9 2022 расклад'!K18</f>
        <v>2</v>
      </c>
      <c r="G18" s="282">
        <f>'Немецкий-9 2023 расклад'!K18</f>
        <v>1</v>
      </c>
      <c r="H18" s="314"/>
      <c r="I18" s="513"/>
      <c r="J18" s="281"/>
      <c r="K18" s="282"/>
      <c r="L18" s="314">
        <f>'Немецкий-9 2022 расклад'!L18</f>
        <v>2</v>
      </c>
      <c r="M18" s="282">
        <f>'Немецкий-9 2023 расклад'!L18</f>
        <v>0</v>
      </c>
      <c r="N18" s="436"/>
      <c r="O18" s="519"/>
      <c r="P18" s="410"/>
      <c r="Q18" s="336"/>
      <c r="R18" s="411">
        <f>'Немецкий-9 2022 расклад'!M18</f>
        <v>100</v>
      </c>
      <c r="S18" s="336">
        <f>'Немецкий-9 2023 расклад'!M18</f>
        <v>0</v>
      </c>
      <c r="T18" s="411"/>
      <c r="U18" s="324"/>
      <c r="V18" s="434"/>
      <c r="W18" s="435"/>
      <c r="X18" s="436">
        <f>'Немецкий-9 2022 расклад'!N18</f>
        <v>0</v>
      </c>
      <c r="Y18" s="435">
        <f>'Немецкий-9 2023 расклад'!N18</f>
        <v>0</v>
      </c>
      <c r="Z18" s="436"/>
      <c r="AA18" s="519"/>
      <c r="AB18" s="318"/>
      <c r="AC18" s="283"/>
      <c r="AD18" s="344">
        <f>'Немецкий-9 2022 расклад'!O18</f>
        <v>0</v>
      </c>
      <c r="AE18" s="448">
        <f>'Немецкий-9 2023 расклад'!O18</f>
        <v>0</v>
      </c>
      <c r="AF18" s="344"/>
      <c r="AG18" s="324"/>
    </row>
    <row r="19" spans="1:33" s="1" customFormat="1" ht="15" customHeight="1" x14ac:dyDescent="0.25">
      <c r="A19" s="11">
        <v>3</v>
      </c>
      <c r="B19" s="279">
        <v>21020</v>
      </c>
      <c r="C19" s="280" t="s">
        <v>21</v>
      </c>
      <c r="D19" s="281"/>
      <c r="E19" s="282"/>
      <c r="F19" s="314"/>
      <c r="G19" s="282"/>
      <c r="H19" s="314"/>
      <c r="I19" s="513"/>
      <c r="J19" s="281"/>
      <c r="K19" s="282"/>
      <c r="L19" s="314"/>
      <c r="M19" s="282"/>
      <c r="N19" s="436"/>
      <c r="O19" s="519"/>
      <c r="P19" s="410"/>
      <c r="Q19" s="336"/>
      <c r="R19" s="411"/>
      <c r="S19" s="336"/>
      <c r="T19" s="411"/>
      <c r="U19" s="324"/>
      <c r="V19" s="434"/>
      <c r="W19" s="435"/>
      <c r="X19" s="436"/>
      <c r="Y19" s="435"/>
      <c r="Z19" s="436"/>
      <c r="AA19" s="519"/>
      <c r="AB19" s="318"/>
      <c r="AC19" s="283"/>
      <c r="AD19" s="344"/>
      <c r="AE19" s="448"/>
      <c r="AF19" s="344"/>
      <c r="AG19" s="324"/>
    </row>
    <row r="20" spans="1:33" s="1" customFormat="1" ht="15" customHeight="1" x14ac:dyDescent="0.25">
      <c r="A20" s="9">
        <v>4</v>
      </c>
      <c r="B20" s="279">
        <v>20060</v>
      </c>
      <c r="C20" s="280" t="s">
        <v>116</v>
      </c>
      <c r="D20" s="281"/>
      <c r="E20" s="282"/>
      <c r="F20" s="314"/>
      <c r="G20" s="282"/>
      <c r="H20" s="314"/>
      <c r="I20" s="513">
        <f>'Немецкий-9 2025 расклад'!K8</f>
        <v>1</v>
      </c>
      <c r="J20" s="281"/>
      <c r="K20" s="282"/>
      <c r="L20" s="314"/>
      <c r="M20" s="282"/>
      <c r="N20" s="436"/>
      <c r="O20" s="519">
        <f>'Немецкий-9 2025 расклад'!L8</f>
        <v>0</v>
      </c>
      <c r="P20" s="410"/>
      <c r="Q20" s="336"/>
      <c r="R20" s="411"/>
      <c r="S20" s="336"/>
      <c r="T20" s="411"/>
      <c r="U20" s="324">
        <f>'Немецкий-9 2025 расклад'!M8</f>
        <v>0</v>
      </c>
      <c r="V20" s="434"/>
      <c r="W20" s="435"/>
      <c r="X20" s="436"/>
      <c r="Y20" s="435"/>
      <c r="Z20" s="436"/>
      <c r="AA20" s="519">
        <f>'Немецкий-9 2025 расклад'!N20</f>
        <v>0</v>
      </c>
      <c r="AB20" s="318"/>
      <c r="AC20" s="283"/>
      <c r="AD20" s="344"/>
      <c r="AE20" s="448"/>
      <c r="AF20" s="344"/>
      <c r="AG20" s="324">
        <f>'Немецкий-9 2025 расклад'!O8</f>
        <v>0</v>
      </c>
    </row>
    <row r="21" spans="1:33" s="1" customFormat="1" ht="15" customHeight="1" x14ac:dyDescent="0.25">
      <c r="A21" s="9">
        <v>5</v>
      </c>
      <c r="B21" s="279">
        <v>20400</v>
      </c>
      <c r="C21" s="280" t="s">
        <v>15</v>
      </c>
      <c r="D21" s="281"/>
      <c r="E21" s="282"/>
      <c r="F21" s="314"/>
      <c r="G21" s="282"/>
      <c r="H21" s="314"/>
      <c r="I21" s="513"/>
      <c r="J21" s="281"/>
      <c r="K21" s="282"/>
      <c r="L21" s="314"/>
      <c r="M21" s="282"/>
      <c r="N21" s="436"/>
      <c r="O21" s="519"/>
      <c r="P21" s="410"/>
      <c r="Q21" s="336"/>
      <c r="R21" s="411"/>
      <c r="S21" s="336"/>
      <c r="T21" s="411"/>
      <c r="U21" s="324"/>
      <c r="V21" s="434"/>
      <c r="W21" s="435"/>
      <c r="X21" s="436"/>
      <c r="Y21" s="435"/>
      <c r="Z21" s="436"/>
      <c r="AA21" s="519"/>
      <c r="AB21" s="318"/>
      <c r="AC21" s="283"/>
      <c r="AD21" s="344"/>
      <c r="AE21" s="448"/>
      <c r="AF21" s="344"/>
      <c r="AG21" s="324"/>
    </row>
    <row r="22" spans="1:33" s="1" customFormat="1" ht="15" customHeight="1" x14ac:dyDescent="0.25">
      <c r="A22" s="9">
        <v>6</v>
      </c>
      <c r="B22" s="279">
        <v>20080</v>
      </c>
      <c r="C22" s="280" t="s">
        <v>14</v>
      </c>
      <c r="D22" s="281"/>
      <c r="E22" s="282"/>
      <c r="F22" s="314"/>
      <c r="G22" s="282"/>
      <c r="H22" s="314"/>
      <c r="I22" s="513"/>
      <c r="J22" s="281"/>
      <c r="K22" s="282"/>
      <c r="L22" s="314"/>
      <c r="M22" s="282"/>
      <c r="N22" s="436"/>
      <c r="O22" s="519"/>
      <c r="P22" s="410"/>
      <c r="Q22" s="336"/>
      <c r="R22" s="411"/>
      <c r="S22" s="336"/>
      <c r="T22" s="411"/>
      <c r="U22" s="324"/>
      <c r="V22" s="434"/>
      <c r="W22" s="435"/>
      <c r="X22" s="436"/>
      <c r="Y22" s="435"/>
      <c r="Z22" s="436"/>
      <c r="AA22" s="519"/>
      <c r="AB22" s="318"/>
      <c r="AC22" s="283"/>
      <c r="AD22" s="344"/>
      <c r="AE22" s="448"/>
      <c r="AF22" s="344"/>
      <c r="AG22" s="324"/>
    </row>
    <row r="23" spans="1:33" s="1" customFormat="1" ht="15" customHeight="1" x14ac:dyDescent="0.25">
      <c r="A23" s="9">
        <v>7</v>
      </c>
      <c r="B23" s="279">
        <v>20460</v>
      </c>
      <c r="C23" s="280" t="s">
        <v>16</v>
      </c>
      <c r="D23" s="281"/>
      <c r="E23" s="282"/>
      <c r="F23" s="314"/>
      <c r="G23" s="282"/>
      <c r="H23" s="314"/>
      <c r="I23" s="513"/>
      <c r="J23" s="281"/>
      <c r="K23" s="282"/>
      <c r="L23" s="314"/>
      <c r="M23" s="282"/>
      <c r="N23" s="436"/>
      <c r="O23" s="519"/>
      <c r="P23" s="410"/>
      <c r="Q23" s="336"/>
      <c r="R23" s="411"/>
      <c r="S23" s="336"/>
      <c r="T23" s="411"/>
      <c r="U23" s="324"/>
      <c r="V23" s="434"/>
      <c r="W23" s="435"/>
      <c r="X23" s="436"/>
      <c r="Y23" s="435"/>
      <c r="Z23" s="436"/>
      <c r="AA23" s="519"/>
      <c r="AB23" s="318"/>
      <c r="AC23" s="283"/>
      <c r="AD23" s="344"/>
      <c r="AE23" s="448"/>
      <c r="AF23" s="344"/>
      <c r="AG23" s="324"/>
    </row>
    <row r="24" spans="1:33" s="1" customFormat="1" ht="15" customHeight="1" x14ac:dyDescent="0.25">
      <c r="A24" s="9">
        <v>8</v>
      </c>
      <c r="B24" s="279">
        <v>20550</v>
      </c>
      <c r="C24" s="280" t="s">
        <v>17</v>
      </c>
      <c r="D24" s="281"/>
      <c r="E24" s="282"/>
      <c r="F24" s="314"/>
      <c r="G24" s="282"/>
      <c r="H24" s="314"/>
      <c r="I24" s="513"/>
      <c r="J24" s="281"/>
      <c r="K24" s="282"/>
      <c r="L24" s="314"/>
      <c r="M24" s="282"/>
      <c r="N24" s="436"/>
      <c r="O24" s="519"/>
      <c r="P24" s="410"/>
      <c r="Q24" s="336"/>
      <c r="R24" s="411"/>
      <c r="S24" s="336"/>
      <c r="T24" s="411"/>
      <c r="U24" s="324"/>
      <c r="V24" s="434"/>
      <c r="W24" s="435"/>
      <c r="X24" s="436"/>
      <c r="Y24" s="435"/>
      <c r="Z24" s="436"/>
      <c r="AA24" s="519"/>
      <c r="AB24" s="318"/>
      <c r="AC24" s="283"/>
      <c r="AD24" s="344"/>
      <c r="AE24" s="448"/>
      <c r="AF24" s="344"/>
      <c r="AG24" s="324"/>
    </row>
    <row r="25" spans="1:33" s="1" customFormat="1" ht="15" customHeight="1" x14ac:dyDescent="0.25">
      <c r="A25" s="9">
        <v>9</v>
      </c>
      <c r="B25" s="279">
        <v>20630</v>
      </c>
      <c r="C25" s="280" t="s">
        <v>18</v>
      </c>
      <c r="D25" s="281"/>
      <c r="E25" s="282"/>
      <c r="F25" s="314"/>
      <c r="G25" s="282"/>
      <c r="H25" s="314"/>
      <c r="I25" s="513"/>
      <c r="J25" s="281"/>
      <c r="K25" s="282"/>
      <c r="L25" s="314"/>
      <c r="M25" s="282"/>
      <c r="N25" s="436"/>
      <c r="O25" s="519"/>
      <c r="P25" s="410"/>
      <c r="Q25" s="336"/>
      <c r="R25" s="411"/>
      <c r="S25" s="336"/>
      <c r="T25" s="411"/>
      <c r="U25" s="324"/>
      <c r="V25" s="434"/>
      <c r="W25" s="435"/>
      <c r="X25" s="436"/>
      <c r="Y25" s="435"/>
      <c r="Z25" s="436"/>
      <c r="AA25" s="519"/>
      <c r="AB25" s="318"/>
      <c r="AC25" s="283"/>
      <c r="AD25" s="344"/>
      <c r="AE25" s="448"/>
      <c r="AF25" s="344"/>
      <c r="AG25" s="324"/>
    </row>
    <row r="26" spans="1:33" s="1" customFormat="1" ht="15" customHeight="1" x14ac:dyDescent="0.25">
      <c r="A26" s="9">
        <v>10</v>
      </c>
      <c r="B26" s="279">
        <v>20810</v>
      </c>
      <c r="C26" s="280" t="s">
        <v>19</v>
      </c>
      <c r="D26" s="281"/>
      <c r="E26" s="282"/>
      <c r="F26" s="314"/>
      <c r="G26" s="282"/>
      <c r="H26" s="314"/>
      <c r="I26" s="513"/>
      <c r="J26" s="281"/>
      <c r="K26" s="282"/>
      <c r="L26" s="314"/>
      <c r="M26" s="282"/>
      <c r="N26" s="436"/>
      <c r="O26" s="519"/>
      <c r="P26" s="410"/>
      <c r="Q26" s="336"/>
      <c r="R26" s="411"/>
      <c r="S26" s="336"/>
      <c r="T26" s="411"/>
      <c r="U26" s="324"/>
      <c r="V26" s="434"/>
      <c r="W26" s="435"/>
      <c r="X26" s="436"/>
      <c r="Y26" s="435"/>
      <c r="Z26" s="436"/>
      <c r="AA26" s="519"/>
      <c r="AB26" s="318"/>
      <c r="AC26" s="283"/>
      <c r="AD26" s="344"/>
      <c r="AE26" s="448"/>
      <c r="AF26" s="344"/>
      <c r="AG26" s="324"/>
    </row>
    <row r="27" spans="1:33" s="1" customFormat="1" ht="15" customHeight="1" x14ac:dyDescent="0.25">
      <c r="A27" s="9">
        <v>11</v>
      </c>
      <c r="B27" s="279">
        <v>20900</v>
      </c>
      <c r="C27" s="280" t="s">
        <v>20</v>
      </c>
      <c r="D27" s="281"/>
      <c r="E27" s="282"/>
      <c r="F27" s="314"/>
      <c r="G27" s="282"/>
      <c r="H27" s="314"/>
      <c r="I27" s="513"/>
      <c r="J27" s="281"/>
      <c r="K27" s="282"/>
      <c r="L27" s="314"/>
      <c r="M27" s="282"/>
      <c r="N27" s="436"/>
      <c r="O27" s="519"/>
      <c r="P27" s="410"/>
      <c r="Q27" s="336"/>
      <c r="R27" s="411"/>
      <c r="S27" s="336"/>
      <c r="T27" s="411"/>
      <c r="U27" s="324"/>
      <c r="V27" s="434"/>
      <c r="W27" s="435"/>
      <c r="X27" s="436"/>
      <c r="Y27" s="435"/>
      <c r="Z27" s="436"/>
      <c r="AA27" s="519"/>
      <c r="AB27" s="318"/>
      <c r="AC27" s="283"/>
      <c r="AD27" s="344"/>
      <c r="AE27" s="448"/>
      <c r="AF27" s="344"/>
      <c r="AG27" s="324"/>
    </row>
    <row r="28" spans="1:33" s="1" customFormat="1" ht="15" customHeight="1" thickBot="1" x14ac:dyDescent="0.3">
      <c r="A28" s="286">
        <v>12</v>
      </c>
      <c r="B28" s="287">
        <v>21350</v>
      </c>
      <c r="C28" s="288" t="s">
        <v>22</v>
      </c>
      <c r="D28" s="289"/>
      <c r="E28" s="290"/>
      <c r="F28" s="315"/>
      <c r="G28" s="290"/>
      <c r="H28" s="315"/>
      <c r="I28" s="514"/>
      <c r="J28" s="289"/>
      <c r="K28" s="290"/>
      <c r="L28" s="315"/>
      <c r="M28" s="290"/>
      <c r="N28" s="439"/>
      <c r="O28" s="520"/>
      <c r="P28" s="412"/>
      <c r="Q28" s="413"/>
      <c r="R28" s="414"/>
      <c r="S28" s="413"/>
      <c r="T28" s="414"/>
      <c r="U28" s="415"/>
      <c r="V28" s="437"/>
      <c r="W28" s="438"/>
      <c r="X28" s="439"/>
      <c r="Y28" s="438"/>
      <c r="Z28" s="439"/>
      <c r="AA28" s="520"/>
      <c r="AB28" s="319"/>
      <c r="AC28" s="291"/>
      <c r="AD28" s="345"/>
      <c r="AE28" s="449"/>
      <c r="AF28" s="345"/>
      <c r="AG28" s="415"/>
    </row>
    <row r="29" spans="1:33" s="1" customFormat="1" ht="15" customHeight="1" thickBot="1" x14ac:dyDescent="0.3">
      <c r="A29" s="28"/>
      <c r="B29" s="292"/>
      <c r="C29" s="293" t="s">
        <v>99</v>
      </c>
      <c r="D29" s="325"/>
      <c r="E29" s="326"/>
      <c r="F29" s="337">
        <f>'Немецкий-9 2022 расклад'!K29</f>
        <v>0</v>
      </c>
      <c r="G29" s="326">
        <f>'Немецкий-9 2023 расклад'!K29</f>
        <v>0</v>
      </c>
      <c r="H29" s="337"/>
      <c r="I29" s="512"/>
      <c r="J29" s="325"/>
      <c r="K29" s="326"/>
      <c r="L29" s="337">
        <f>'Немецкий-9 2022 расклад'!L29</f>
        <v>0</v>
      </c>
      <c r="M29" s="326">
        <f>'Немецкий-9 2023 расклад'!L29</f>
        <v>0</v>
      </c>
      <c r="N29" s="433"/>
      <c r="O29" s="518"/>
      <c r="P29" s="408"/>
      <c r="Q29" s="327"/>
      <c r="R29" s="409">
        <f>'Немецкий-9 2022 расклад'!M29</f>
        <v>0</v>
      </c>
      <c r="S29" s="327">
        <f>'Немецкий-9 2023 расклад'!M29</f>
        <v>0</v>
      </c>
      <c r="T29" s="409"/>
      <c r="U29" s="328"/>
      <c r="V29" s="431"/>
      <c r="W29" s="432"/>
      <c r="X29" s="433">
        <f>'Немецкий-9 2022 расклад'!N29</f>
        <v>0</v>
      </c>
      <c r="Y29" s="432">
        <f>'Немецкий-9 2023 расклад'!N29</f>
        <v>0</v>
      </c>
      <c r="Z29" s="433"/>
      <c r="AA29" s="518"/>
      <c r="AB29" s="338"/>
      <c r="AC29" s="339"/>
      <c r="AD29" s="342">
        <f>'Немецкий-9 2022 расклад'!O29</f>
        <v>0</v>
      </c>
      <c r="AE29" s="342">
        <f>'Немецкий-9 2023 расклад'!O29</f>
        <v>0</v>
      </c>
      <c r="AF29" s="342"/>
      <c r="AG29" s="328"/>
    </row>
    <row r="30" spans="1:33" s="1" customFormat="1" ht="15" customHeight="1" x14ac:dyDescent="0.25">
      <c r="A30" s="7">
        <v>1</v>
      </c>
      <c r="B30" s="274">
        <v>30070</v>
      </c>
      <c r="C30" s="275" t="s">
        <v>24</v>
      </c>
      <c r="D30" s="276"/>
      <c r="E30" s="277"/>
      <c r="F30" s="316"/>
      <c r="G30" s="277"/>
      <c r="H30" s="316"/>
      <c r="I30" s="515"/>
      <c r="J30" s="276"/>
      <c r="K30" s="277"/>
      <c r="L30" s="316"/>
      <c r="M30" s="277"/>
      <c r="N30" s="442"/>
      <c r="O30" s="521"/>
      <c r="P30" s="416"/>
      <c r="Q30" s="417"/>
      <c r="R30" s="418"/>
      <c r="S30" s="417"/>
      <c r="T30" s="418"/>
      <c r="U30" s="419"/>
      <c r="V30" s="440"/>
      <c r="W30" s="441"/>
      <c r="X30" s="442"/>
      <c r="Y30" s="441"/>
      <c r="Z30" s="442"/>
      <c r="AA30" s="521"/>
      <c r="AB30" s="320"/>
      <c r="AC30" s="278"/>
      <c r="AD30" s="343"/>
      <c r="AE30" s="447"/>
      <c r="AF30" s="343"/>
      <c r="AG30" s="419"/>
    </row>
    <row r="31" spans="1:33" s="1" customFormat="1" ht="15" customHeight="1" x14ac:dyDescent="0.25">
      <c r="A31" s="9">
        <v>2</v>
      </c>
      <c r="B31" s="279">
        <v>30480</v>
      </c>
      <c r="C31" s="280" t="s">
        <v>117</v>
      </c>
      <c r="D31" s="281"/>
      <c r="E31" s="282"/>
      <c r="F31" s="314"/>
      <c r="G31" s="282"/>
      <c r="H31" s="314"/>
      <c r="I31" s="513"/>
      <c r="J31" s="281"/>
      <c r="K31" s="282"/>
      <c r="L31" s="314"/>
      <c r="M31" s="282"/>
      <c r="N31" s="436"/>
      <c r="O31" s="519"/>
      <c r="P31" s="410"/>
      <c r="Q31" s="336"/>
      <c r="R31" s="411"/>
      <c r="S31" s="336"/>
      <c r="T31" s="411"/>
      <c r="U31" s="324"/>
      <c r="V31" s="434"/>
      <c r="W31" s="435"/>
      <c r="X31" s="436"/>
      <c r="Y31" s="435"/>
      <c r="Z31" s="436"/>
      <c r="AA31" s="519"/>
      <c r="AB31" s="318"/>
      <c r="AC31" s="283"/>
      <c r="AD31" s="344"/>
      <c r="AE31" s="448"/>
      <c r="AF31" s="344"/>
      <c r="AG31" s="324"/>
    </row>
    <row r="32" spans="1:33" s="1" customFormat="1" ht="15" customHeight="1" x14ac:dyDescent="0.25">
      <c r="A32" s="9">
        <v>3</v>
      </c>
      <c r="B32" s="284">
        <v>30460</v>
      </c>
      <c r="C32" s="285" t="s">
        <v>29</v>
      </c>
      <c r="D32" s="281"/>
      <c r="E32" s="282"/>
      <c r="F32" s="314"/>
      <c r="G32" s="282"/>
      <c r="H32" s="314"/>
      <c r="I32" s="513"/>
      <c r="J32" s="281"/>
      <c r="K32" s="282"/>
      <c r="L32" s="314"/>
      <c r="M32" s="282"/>
      <c r="N32" s="436"/>
      <c r="O32" s="519"/>
      <c r="P32" s="410"/>
      <c r="Q32" s="336"/>
      <c r="R32" s="411"/>
      <c r="S32" s="336"/>
      <c r="T32" s="411"/>
      <c r="U32" s="324"/>
      <c r="V32" s="434"/>
      <c r="W32" s="435"/>
      <c r="X32" s="436"/>
      <c r="Y32" s="435"/>
      <c r="Z32" s="436"/>
      <c r="AA32" s="519"/>
      <c r="AB32" s="318"/>
      <c r="AC32" s="283"/>
      <c r="AD32" s="344"/>
      <c r="AE32" s="448"/>
      <c r="AF32" s="344"/>
      <c r="AG32" s="324"/>
    </row>
    <row r="33" spans="1:33" s="1" customFormat="1" ht="15" customHeight="1" x14ac:dyDescent="0.25">
      <c r="A33" s="9">
        <v>4</v>
      </c>
      <c r="B33" s="279">
        <v>30030</v>
      </c>
      <c r="C33" s="280" t="s">
        <v>23</v>
      </c>
      <c r="D33" s="281"/>
      <c r="E33" s="282"/>
      <c r="F33" s="314"/>
      <c r="G33" s="282"/>
      <c r="H33" s="314"/>
      <c r="I33" s="513"/>
      <c r="J33" s="281"/>
      <c r="K33" s="282"/>
      <c r="L33" s="314"/>
      <c r="M33" s="282"/>
      <c r="N33" s="436"/>
      <c r="O33" s="519"/>
      <c r="P33" s="410"/>
      <c r="Q33" s="336"/>
      <c r="R33" s="411"/>
      <c r="S33" s="336"/>
      <c r="T33" s="411"/>
      <c r="U33" s="324"/>
      <c r="V33" s="434"/>
      <c r="W33" s="435"/>
      <c r="X33" s="436"/>
      <c r="Y33" s="435"/>
      <c r="Z33" s="436"/>
      <c r="AA33" s="519"/>
      <c r="AB33" s="318"/>
      <c r="AC33" s="283"/>
      <c r="AD33" s="344"/>
      <c r="AE33" s="448"/>
      <c r="AF33" s="344"/>
      <c r="AG33" s="324"/>
    </row>
    <row r="34" spans="1:33" s="1" customFormat="1" ht="15" customHeight="1" x14ac:dyDescent="0.25">
      <c r="A34" s="9">
        <v>5</v>
      </c>
      <c r="B34" s="279">
        <v>31000</v>
      </c>
      <c r="C34" s="280" t="s">
        <v>37</v>
      </c>
      <c r="D34" s="281"/>
      <c r="E34" s="282"/>
      <c r="F34" s="314"/>
      <c r="G34" s="282"/>
      <c r="H34" s="314"/>
      <c r="I34" s="513"/>
      <c r="J34" s="281"/>
      <c r="K34" s="282"/>
      <c r="L34" s="314"/>
      <c r="M34" s="282"/>
      <c r="N34" s="436"/>
      <c r="O34" s="519"/>
      <c r="P34" s="410"/>
      <c r="Q34" s="336"/>
      <c r="R34" s="411"/>
      <c r="S34" s="336"/>
      <c r="T34" s="411"/>
      <c r="U34" s="324"/>
      <c r="V34" s="434"/>
      <c r="W34" s="435"/>
      <c r="X34" s="436"/>
      <c r="Y34" s="435"/>
      <c r="Z34" s="436"/>
      <c r="AA34" s="519"/>
      <c r="AB34" s="318"/>
      <c r="AC34" s="283"/>
      <c r="AD34" s="344"/>
      <c r="AE34" s="448"/>
      <c r="AF34" s="344"/>
      <c r="AG34" s="324"/>
    </row>
    <row r="35" spans="1:33" s="1" customFormat="1" ht="15" customHeight="1" x14ac:dyDescent="0.25">
      <c r="A35" s="9">
        <v>6</v>
      </c>
      <c r="B35" s="279">
        <v>30130</v>
      </c>
      <c r="C35" s="280" t="s">
        <v>25</v>
      </c>
      <c r="D35" s="281"/>
      <c r="E35" s="282"/>
      <c r="F35" s="314"/>
      <c r="G35" s="282"/>
      <c r="H35" s="314"/>
      <c r="I35" s="513"/>
      <c r="J35" s="281"/>
      <c r="K35" s="282"/>
      <c r="L35" s="314"/>
      <c r="M35" s="282"/>
      <c r="N35" s="436"/>
      <c r="O35" s="519"/>
      <c r="P35" s="410"/>
      <c r="Q35" s="336"/>
      <c r="R35" s="411"/>
      <c r="S35" s="336"/>
      <c r="T35" s="411"/>
      <c r="U35" s="324"/>
      <c r="V35" s="434"/>
      <c r="W35" s="435"/>
      <c r="X35" s="436"/>
      <c r="Y35" s="435"/>
      <c r="Z35" s="436"/>
      <c r="AA35" s="519"/>
      <c r="AB35" s="318"/>
      <c r="AC35" s="283"/>
      <c r="AD35" s="344"/>
      <c r="AE35" s="448"/>
      <c r="AF35" s="344"/>
      <c r="AG35" s="324"/>
    </row>
    <row r="36" spans="1:33" s="1" customFormat="1" ht="15" customHeight="1" x14ac:dyDescent="0.25">
      <c r="A36" s="9">
        <v>7</v>
      </c>
      <c r="B36" s="279">
        <v>30160</v>
      </c>
      <c r="C36" s="280" t="s">
        <v>26</v>
      </c>
      <c r="D36" s="281"/>
      <c r="E36" s="282"/>
      <c r="F36" s="314"/>
      <c r="G36" s="282"/>
      <c r="H36" s="314"/>
      <c r="I36" s="513"/>
      <c r="J36" s="281"/>
      <c r="K36" s="282"/>
      <c r="L36" s="314"/>
      <c r="M36" s="282"/>
      <c r="N36" s="436"/>
      <c r="O36" s="519"/>
      <c r="P36" s="410"/>
      <c r="Q36" s="336"/>
      <c r="R36" s="411"/>
      <c r="S36" s="336"/>
      <c r="T36" s="411"/>
      <c r="U36" s="324"/>
      <c r="V36" s="434"/>
      <c r="W36" s="435"/>
      <c r="X36" s="436"/>
      <c r="Y36" s="435"/>
      <c r="Z36" s="436"/>
      <c r="AA36" s="519"/>
      <c r="AB36" s="318"/>
      <c r="AC36" s="283"/>
      <c r="AD36" s="344"/>
      <c r="AE36" s="448"/>
      <c r="AF36" s="344"/>
      <c r="AG36" s="324"/>
    </row>
    <row r="37" spans="1:33" s="1" customFormat="1" ht="15" customHeight="1" x14ac:dyDescent="0.25">
      <c r="A37" s="9">
        <v>8</v>
      </c>
      <c r="B37" s="279">
        <v>30310</v>
      </c>
      <c r="C37" s="280" t="s">
        <v>27</v>
      </c>
      <c r="D37" s="281"/>
      <c r="E37" s="282"/>
      <c r="F37" s="314"/>
      <c r="G37" s="282"/>
      <c r="H37" s="314"/>
      <c r="I37" s="513"/>
      <c r="J37" s="281"/>
      <c r="K37" s="282"/>
      <c r="L37" s="314"/>
      <c r="M37" s="282"/>
      <c r="N37" s="436"/>
      <c r="O37" s="519"/>
      <c r="P37" s="410"/>
      <c r="Q37" s="336"/>
      <c r="R37" s="411"/>
      <c r="S37" s="336"/>
      <c r="T37" s="411"/>
      <c r="U37" s="324"/>
      <c r="V37" s="434"/>
      <c r="W37" s="435"/>
      <c r="X37" s="436"/>
      <c r="Y37" s="435"/>
      <c r="Z37" s="436"/>
      <c r="AA37" s="519"/>
      <c r="AB37" s="318"/>
      <c r="AC37" s="283"/>
      <c r="AD37" s="344"/>
      <c r="AE37" s="448"/>
      <c r="AF37" s="344"/>
      <c r="AG37" s="324"/>
    </row>
    <row r="38" spans="1:33" s="1" customFormat="1" ht="15" customHeight="1" x14ac:dyDescent="0.25">
      <c r="A38" s="9">
        <v>9</v>
      </c>
      <c r="B38" s="279">
        <v>30440</v>
      </c>
      <c r="C38" s="280" t="s">
        <v>28</v>
      </c>
      <c r="D38" s="281"/>
      <c r="E38" s="282"/>
      <c r="F38" s="314"/>
      <c r="G38" s="282"/>
      <c r="H38" s="314"/>
      <c r="I38" s="513"/>
      <c r="J38" s="281"/>
      <c r="K38" s="282"/>
      <c r="L38" s="314"/>
      <c r="M38" s="282"/>
      <c r="N38" s="436"/>
      <c r="O38" s="519"/>
      <c r="P38" s="410"/>
      <c r="Q38" s="336"/>
      <c r="R38" s="411"/>
      <c r="S38" s="336"/>
      <c r="T38" s="411"/>
      <c r="U38" s="324"/>
      <c r="V38" s="434"/>
      <c r="W38" s="435"/>
      <c r="X38" s="436"/>
      <c r="Y38" s="435"/>
      <c r="Z38" s="436"/>
      <c r="AA38" s="519"/>
      <c r="AB38" s="318"/>
      <c r="AC38" s="283"/>
      <c r="AD38" s="344"/>
      <c r="AE38" s="448"/>
      <c r="AF38" s="344"/>
      <c r="AG38" s="324"/>
    </row>
    <row r="39" spans="1:33" s="1" customFormat="1" ht="15" customHeight="1" x14ac:dyDescent="0.25">
      <c r="A39" s="9">
        <v>10</v>
      </c>
      <c r="B39" s="279">
        <v>30500</v>
      </c>
      <c r="C39" s="280" t="s">
        <v>30</v>
      </c>
      <c r="D39" s="281"/>
      <c r="E39" s="282"/>
      <c r="F39" s="314"/>
      <c r="G39" s="282"/>
      <c r="H39" s="314"/>
      <c r="I39" s="513"/>
      <c r="J39" s="281"/>
      <c r="K39" s="282"/>
      <c r="L39" s="314"/>
      <c r="M39" s="282"/>
      <c r="N39" s="436"/>
      <c r="O39" s="519"/>
      <c r="P39" s="410"/>
      <c r="Q39" s="336"/>
      <c r="R39" s="411"/>
      <c r="S39" s="336"/>
      <c r="T39" s="411"/>
      <c r="U39" s="324"/>
      <c r="V39" s="434"/>
      <c r="W39" s="435"/>
      <c r="X39" s="436"/>
      <c r="Y39" s="435"/>
      <c r="Z39" s="436"/>
      <c r="AA39" s="519"/>
      <c r="AB39" s="318"/>
      <c r="AC39" s="283"/>
      <c r="AD39" s="344"/>
      <c r="AE39" s="448"/>
      <c r="AF39" s="344"/>
      <c r="AG39" s="324"/>
    </row>
    <row r="40" spans="1:33" s="1" customFormat="1" ht="15" customHeight="1" x14ac:dyDescent="0.25">
      <c r="A40" s="9">
        <v>11</v>
      </c>
      <c r="B40" s="279">
        <v>30530</v>
      </c>
      <c r="C40" s="280" t="s">
        <v>31</v>
      </c>
      <c r="D40" s="281"/>
      <c r="E40" s="282"/>
      <c r="F40" s="314"/>
      <c r="G40" s="282"/>
      <c r="H40" s="314"/>
      <c r="I40" s="513"/>
      <c r="J40" s="281"/>
      <c r="K40" s="282"/>
      <c r="L40" s="314"/>
      <c r="M40" s="282"/>
      <c r="N40" s="436"/>
      <c r="O40" s="519"/>
      <c r="P40" s="410"/>
      <c r="Q40" s="336"/>
      <c r="R40" s="411"/>
      <c r="S40" s="336"/>
      <c r="T40" s="411"/>
      <c r="U40" s="324"/>
      <c r="V40" s="434"/>
      <c r="W40" s="435"/>
      <c r="X40" s="436"/>
      <c r="Y40" s="435"/>
      <c r="Z40" s="436"/>
      <c r="AA40" s="519"/>
      <c r="AB40" s="318"/>
      <c r="AC40" s="283"/>
      <c r="AD40" s="344"/>
      <c r="AE40" s="448"/>
      <c r="AF40" s="344"/>
      <c r="AG40" s="324"/>
    </row>
    <row r="41" spans="1:33" s="1" customFormat="1" ht="15" customHeight="1" x14ac:dyDescent="0.25">
      <c r="A41" s="9">
        <v>12</v>
      </c>
      <c r="B41" s="279">
        <v>30640</v>
      </c>
      <c r="C41" s="280" t="s">
        <v>32</v>
      </c>
      <c r="D41" s="281"/>
      <c r="E41" s="282"/>
      <c r="F41" s="314"/>
      <c r="G41" s="282"/>
      <c r="H41" s="314"/>
      <c r="I41" s="513"/>
      <c r="J41" s="281"/>
      <c r="K41" s="282"/>
      <c r="L41" s="314"/>
      <c r="M41" s="282"/>
      <c r="N41" s="436"/>
      <c r="O41" s="519"/>
      <c r="P41" s="410"/>
      <c r="Q41" s="336"/>
      <c r="R41" s="411"/>
      <c r="S41" s="336"/>
      <c r="T41" s="411"/>
      <c r="U41" s="324"/>
      <c r="V41" s="434"/>
      <c r="W41" s="435"/>
      <c r="X41" s="436"/>
      <c r="Y41" s="435"/>
      <c r="Z41" s="436"/>
      <c r="AA41" s="519"/>
      <c r="AB41" s="318"/>
      <c r="AC41" s="283"/>
      <c r="AD41" s="344"/>
      <c r="AE41" s="448"/>
      <c r="AF41" s="344"/>
      <c r="AG41" s="324"/>
    </row>
    <row r="42" spans="1:33" s="1" customFormat="1" ht="15" customHeight="1" x14ac:dyDescent="0.25">
      <c r="A42" s="9">
        <v>13</v>
      </c>
      <c r="B42" s="279">
        <v>30650</v>
      </c>
      <c r="C42" s="280" t="s">
        <v>33</v>
      </c>
      <c r="D42" s="281"/>
      <c r="E42" s="282"/>
      <c r="F42" s="314"/>
      <c r="G42" s="282"/>
      <c r="H42" s="314"/>
      <c r="I42" s="513"/>
      <c r="J42" s="281"/>
      <c r="K42" s="282"/>
      <c r="L42" s="314"/>
      <c r="M42" s="282"/>
      <c r="N42" s="436"/>
      <c r="O42" s="519"/>
      <c r="P42" s="410"/>
      <c r="Q42" s="336"/>
      <c r="R42" s="411"/>
      <c r="S42" s="336"/>
      <c r="T42" s="411"/>
      <c r="U42" s="324"/>
      <c r="V42" s="434"/>
      <c r="W42" s="435"/>
      <c r="X42" s="436"/>
      <c r="Y42" s="435"/>
      <c r="Z42" s="436"/>
      <c r="AA42" s="519"/>
      <c r="AB42" s="318"/>
      <c r="AC42" s="283"/>
      <c r="AD42" s="344"/>
      <c r="AE42" s="448"/>
      <c r="AF42" s="344"/>
      <c r="AG42" s="324"/>
    </row>
    <row r="43" spans="1:33" s="1" customFormat="1" ht="15" customHeight="1" x14ac:dyDescent="0.25">
      <c r="A43" s="9">
        <v>14</v>
      </c>
      <c r="B43" s="279">
        <v>30790</v>
      </c>
      <c r="C43" s="280" t="s">
        <v>34</v>
      </c>
      <c r="D43" s="281"/>
      <c r="E43" s="282"/>
      <c r="F43" s="314"/>
      <c r="G43" s="282"/>
      <c r="H43" s="314"/>
      <c r="I43" s="513"/>
      <c r="J43" s="281"/>
      <c r="K43" s="282"/>
      <c r="L43" s="314"/>
      <c r="M43" s="282"/>
      <c r="N43" s="436"/>
      <c r="O43" s="519"/>
      <c r="P43" s="410"/>
      <c r="Q43" s="336"/>
      <c r="R43" s="411"/>
      <c r="S43" s="336"/>
      <c r="T43" s="411"/>
      <c r="U43" s="324"/>
      <c r="V43" s="434"/>
      <c r="W43" s="435"/>
      <c r="X43" s="436"/>
      <c r="Y43" s="435"/>
      <c r="Z43" s="436"/>
      <c r="AA43" s="519"/>
      <c r="AB43" s="318"/>
      <c r="AC43" s="283"/>
      <c r="AD43" s="344"/>
      <c r="AE43" s="448"/>
      <c r="AF43" s="344"/>
      <c r="AG43" s="324"/>
    </row>
    <row r="44" spans="1:33" s="1" customFormat="1" ht="15" customHeight="1" x14ac:dyDescent="0.25">
      <c r="A44" s="9">
        <v>15</v>
      </c>
      <c r="B44" s="279">
        <v>30890</v>
      </c>
      <c r="C44" s="280" t="s">
        <v>35</v>
      </c>
      <c r="D44" s="281"/>
      <c r="E44" s="282"/>
      <c r="F44" s="314"/>
      <c r="G44" s="282"/>
      <c r="H44" s="314"/>
      <c r="I44" s="513"/>
      <c r="J44" s="281"/>
      <c r="K44" s="282"/>
      <c r="L44" s="314"/>
      <c r="M44" s="282"/>
      <c r="N44" s="436"/>
      <c r="O44" s="519"/>
      <c r="P44" s="410"/>
      <c r="Q44" s="336"/>
      <c r="R44" s="411"/>
      <c r="S44" s="336"/>
      <c r="T44" s="411"/>
      <c r="U44" s="324"/>
      <c r="V44" s="434"/>
      <c r="W44" s="435"/>
      <c r="X44" s="436"/>
      <c r="Y44" s="435"/>
      <c r="Z44" s="436"/>
      <c r="AA44" s="519"/>
      <c r="AB44" s="318"/>
      <c r="AC44" s="283"/>
      <c r="AD44" s="344"/>
      <c r="AE44" s="448"/>
      <c r="AF44" s="344"/>
      <c r="AG44" s="324"/>
    </row>
    <row r="45" spans="1:33" s="1" customFormat="1" ht="15" customHeight="1" x14ac:dyDescent="0.25">
      <c r="A45" s="9">
        <v>16</v>
      </c>
      <c r="B45" s="279">
        <v>30940</v>
      </c>
      <c r="C45" s="280" t="s">
        <v>36</v>
      </c>
      <c r="D45" s="281"/>
      <c r="E45" s="282"/>
      <c r="F45" s="314"/>
      <c r="G45" s="282"/>
      <c r="H45" s="314"/>
      <c r="I45" s="513"/>
      <c r="J45" s="281"/>
      <c r="K45" s="282"/>
      <c r="L45" s="314"/>
      <c r="M45" s="282"/>
      <c r="N45" s="436"/>
      <c r="O45" s="519"/>
      <c r="P45" s="410"/>
      <c r="Q45" s="336"/>
      <c r="R45" s="411"/>
      <c r="S45" s="336"/>
      <c r="T45" s="411"/>
      <c r="U45" s="324"/>
      <c r="V45" s="434"/>
      <c r="W45" s="435"/>
      <c r="X45" s="436"/>
      <c r="Y45" s="435"/>
      <c r="Z45" s="436"/>
      <c r="AA45" s="519"/>
      <c r="AB45" s="318"/>
      <c r="AC45" s="283"/>
      <c r="AD45" s="344"/>
      <c r="AE45" s="448"/>
      <c r="AF45" s="344"/>
      <c r="AG45" s="324"/>
    </row>
    <row r="46" spans="1:33" s="1" customFormat="1" ht="15" customHeight="1" thickBot="1" x14ac:dyDescent="0.3">
      <c r="A46" s="9">
        <v>17</v>
      </c>
      <c r="B46" s="287">
        <v>31480</v>
      </c>
      <c r="C46" s="288" t="s">
        <v>38</v>
      </c>
      <c r="D46" s="289"/>
      <c r="E46" s="290"/>
      <c r="F46" s="315"/>
      <c r="G46" s="290"/>
      <c r="H46" s="315"/>
      <c r="I46" s="514"/>
      <c r="J46" s="289"/>
      <c r="K46" s="290"/>
      <c r="L46" s="315"/>
      <c r="M46" s="290"/>
      <c r="N46" s="439"/>
      <c r="O46" s="520"/>
      <c r="P46" s="412"/>
      <c r="Q46" s="413"/>
      <c r="R46" s="414"/>
      <c r="S46" s="413"/>
      <c r="T46" s="414"/>
      <c r="U46" s="415"/>
      <c r="V46" s="437"/>
      <c r="W46" s="438"/>
      <c r="X46" s="439"/>
      <c r="Y46" s="438"/>
      <c r="Z46" s="439"/>
      <c r="AA46" s="520"/>
      <c r="AB46" s="319"/>
      <c r="AC46" s="291"/>
      <c r="AD46" s="345"/>
      <c r="AE46" s="449"/>
      <c r="AF46" s="345"/>
      <c r="AG46" s="415"/>
    </row>
    <row r="47" spans="1:33" s="1" customFormat="1" ht="15" customHeight="1" thickBot="1" x14ac:dyDescent="0.3">
      <c r="A47" s="28"/>
      <c r="B47" s="292"/>
      <c r="C47" s="293" t="s">
        <v>100</v>
      </c>
      <c r="D47" s="325"/>
      <c r="E47" s="326"/>
      <c r="F47" s="337">
        <f>'Немецкий-9 2022 расклад'!K47</f>
        <v>0</v>
      </c>
      <c r="G47" s="326">
        <f>'Немецкий-9 2023 расклад'!K47</f>
        <v>0</v>
      </c>
      <c r="H47" s="337">
        <f>'Немецкий-9 2024 расклад'!K7</f>
        <v>1</v>
      </c>
      <c r="I47" s="512"/>
      <c r="J47" s="325"/>
      <c r="K47" s="326"/>
      <c r="L47" s="337">
        <f>'Немецкий-9 2022 расклад'!L47</f>
        <v>0</v>
      </c>
      <c r="M47" s="326">
        <f>'Немецкий-9 2023 расклад'!L47</f>
        <v>0</v>
      </c>
      <c r="N47" s="433">
        <f>'Немецкий-9 2024 расклад'!L7</f>
        <v>0</v>
      </c>
      <c r="O47" s="518"/>
      <c r="P47" s="408"/>
      <c r="Q47" s="327"/>
      <c r="R47" s="409">
        <f>'Немецкий-9 2022 расклад'!M47</f>
        <v>0</v>
      </c>
      <c r="S47" s="327">
        <f>'Немецкий-9 2023 расклад'!M47</f>
        <v>0</v>
      </c>
      <c r="T47" s="506">
        <f>'Немецкий-9 2024 расклад'!M7</f>
        <v>0</v>
      </c>
      <c r="U47" s="457"/>
      <c r="V47" s="431"/>
      <c r="W47" s="432"/>
      <c r="X47" s="433">
        <f>'Немецкий-9 2022 расклад'!N47</f>
        <v>0</v>
      </c>
      <c r="Y47" s="432">
        <f>'Немецкий-9 2023 расклад'!N47</f>
        <v>0</v>
      </c>
      <c r="Z47" s="524">
        <f>'Немецкий-9 2024 расклад'!N7</f>
        <v>0</v>
      </c>
      <c r="AA47" s="530"/>
      <c r="AB47" s="338"/>
      <c r="AC47" s="339"/>
      <c r="AD47" s="342">
        <f>'Немецкий-9 2022 расклад'!O47</f>
        <v>0</v>
      </c>
      <c r="AE47" s="342">
        <f>'Немецкий-9 2023 расклад'!O47</f>
        <v>0</v>
      </c>
      <c r="AF47" s="535">
        <f>'Немецкий-9 2024 расклад'!O7</f>
        <v>0</v>
      </c>
      <c r="AG47" s="328"/>
    </row>
    <row r="48" spans="1:33" s="1" customFormat="1" ht="15" customHeight="1" x14ac:dyDescent="0.25">
      <c r="A48" s="294">
        <v>1</v>
      </c>
      <c r="B48" s="274">
        <v>40010</v>
      </c>
      <c r="C48" s="275" t="s">
        <v>118</v>
      </c>
      <c r="D48" s="276"/>
      <c r="E48" s="277"/>
      <c r="F48" s="316"/>
      <c r="G48" s="277"/>
      <c r="H48" s="316"/>
      <c r="I48" s="515"/>
      <c r="J48" s="276"/>
      <c r="K48" s="277"/>
      <c r="L48" s="316"/>
      <c r="M48" s="277"/>
      <c r="N48" s="442"/>
      <c r="O48" s="521"/>
      <c r="P48" s="416"/>
      <c r="Q48" s="417"/>
      <c r="R48" s="418"/>
      <c r="S48" s="417"/>
      <c r="T48" s="418"/>
      <c r="U48" s="419"/>
      <c r="V48" s="440"/>
      <c r="W48" s="441"/>
      <c r="X48" s="442"/>
      <c r="Y48" s="441"/>
      <c r="Z48" s="442"/>
      <c r="AA48" s="521"/>
      <c r="AB48" s="320"/>
      <c r="AC48" s="278"/>
      <c r="AD48" s="343"/>
      <c r="AE48" s="447"/>
      <c r="AF48" s="343"/>
      <c r="AG48" s="419"/>
    </row>
    <row r="49" spans="1:33" s="1" customFormat="1" ht="15" customHeight="1" x14ac:dyDescent="0.25">
      <c r="A49" s="295">
        <v>2</v>
      </c>
      <c r="B49" s="279">
        <v>40030</v>
      </c>
      <c r="C49" s="280" t="s">
        <v>124</v>
      </c>
      <c r="D49" s="281"/>
      <c r="E49" s="282"/>
      <c r="F49" s="314"/>
      <c r="G49" s="282"/>
      <c r="H49" s="314">
        <f>'Немецкий-9 2024 расклад'!K8</f>
        <v>1</v>
      </c>
      <c r="I49" s="513"/>
      <c r="J49" s="281"/>
      <c r="K49" s="282"/>
      <c r="L49" s="314"/>
      <c r="M49" s="282"/>
      <c r="N49" s="436">
        <f>'Немецкий-9 2024 расклад'!L8</f>
        <v>0</v>
      </c>
      <c r="O49" s="519"/>
      <c r="P49" s="410"/>
      <c r="Q49" s="336"/>
      <c r="R49" s="411"/>
      <c r="S49" s="336"/>
      <c r="T49" s="507">
        <f>'Немецкий-9 2024 расклад'!M8</f>
        <v>0</v>
      </c>
      <c r="U49" s="456"/>
      <c r="V49" s="434"/>
      <c r="W49" s="435"/>
      <c r="X49" s="436"/>
      <c r="Y49" s="435"/>
      <c r="Z49" s="525">
        <f>'Немецкий-9 2024 расклад'!N8</f>
        <v>0</v>
      </c>
      <c r="AA49" s="531"/>
      <c r="AB49" s="318"/>
      <c r="AC49" s="283"/>
      <c r="AD49" s="344"/>
      <c r="AE49" s="448"/>
      <c r="AF49" s="536">
        <f>'Немецкий-9 2024 расклад'!O8</f>
        <v>0</v>
      </c>
      <c r="AG49" s="324"/>
    </row>
    <row r="50" spans="1:33" s="1" customFormat="1" ht="15" customHeight="1" x14ac:dyDescent="0.25">
      <c r="A50" s="295">
        <v>3</v>
      </c>
      <c r="B50" s="279">
        <v>40410</v>
      </c>
      <c r="C50" s="280" t="s">
        <v>48</v>
      </c>
      <c r="D50" s="281"/>
      <c r="E50" s="282"/>
      <c r="F50" s="314"/>
      <c r="G50" s="282"/>
      <c r="H50" s="314"/>
      <c r="I50" s="513"/>
      <c r="J50" s="281"/>
      <c r="K50" s="282"/>
      <c r="L50" s="314"/>
      <c r="M50" s="282"/>
      <c r="N50" s="436"/>
      <c r="O50" s="519"/>
      <c r="P50" s="410"/>
      <c r="Q50" s="336"/>
      <c r="R50" s="411"/>
      <c r="S50" s="336"/>
      <c r="T50" s="411"/>
      <c r="U50" s="324"/>
      <c r="V50" s="434"/>
      <c r="W50" s="435"/>
      <c r="X50" s="436"/>
      <c r="Y50" s="435"/>
      <c r="Z50" s="436"/>
      <c r="AA50" s="519"/>
      <c r="AB50" s="318"/>
      <c r="AC50" s="283"/>
      <c r="AD50" s="344"/>
      <c r="AE50" s="448"/>
      <c r="AF50" s="344"/>
      <c r="AG50" s="324"/>
    </row>
    <row r="51" spans="1:33" s="1" customFormat="1" ht="15" customHeight="1" x14ac:dyDescent="0.25">
      <c r="A51" s="295">
        <v>4</v>
      </c>
      <c r="B51" s="279">
        <v>40011</v>
      </c>
      <c r="C51" s="280" t="s">
        <v>39</v>
      </c>
      <c r="D51" s="281"/>
      <c r="E51" s="282"/>
      <c r="F51" s="314"/>
      <c r="G51" s="282"/>
      <c r="H51" s="314"/>
      <c r="I51" s="513"/>
      <c r="J51" s="281"/>
      <c r="K51" s="282"/>
      <c r="L51" s="314"/>
      <c r="M51" s="282"/>
      <c r="N51" s="436"/>
      <c r="O51" s="519"/>
      <c r="P51" s="410"/>
      <c r="Q51" s="336"/>
      <c r="R51" s="411"/>
      <c r="S51" s="336"/>
      <c r="T51" s="411"/>
      <c r="U51" s="324"/>
      <c r="V51" s="434"/>
      <c r="W51" s="435"/>
      <c r="X51" s="436"/>
      <c r="Y51" s="435"/>
      <c r="Z51" s="436"/>
      <c r="AA51" s="519"/>
      <c r="AB51" s="318"/>
      <c r="AC51" s="283"/>
      <c r="AD51" s="344"/>
      <c r="AE51" s="448"/>
      <c r="AF51" s="344"/>
      <c r="AG51" s="324"/>
    </row>
    <row r="52" spans="1:33" s="1" customFormat="1" ht="15" customHeight="1" x14ac:dyDescent="0.25">
      <c r="A52" s="295">
        <v>5</v>
      </c>
      <c r="B52" s="279">
        <v>40080</v>
      </c>
      <c r="C52" s="280" t="s">
        <v>41</v>
      </c>
      <c r="D52" s="281"/>
      <c r="E52" s="282"/>
      <c r="F52" s="314"/>
      <c r="G52" s="282"/>
      <c r="H52" s="314"/>
      <c r="I52" s="513"/>
      <c r="J52" s="281"/>
      <c r="K52" s="282"/>
      <c r="L52" s="314"/>
      <c r="M52" s="282"/>
      <c r="N52" s="436"/>
      <c r="O52" s="519"/>
      <c r="P52" s="410"/>
      <c r="Q52" s="336"/>
      <c r="R52" s="411"/>
      <c r="S52" s="336"/>
      <c r="T52" s="411"/>
      <c r="U52" s="324"/>
      <c r="V52" s="434"/>
      <c r="W52" s="435"/>
      <c r="X52" s="436"/>
      <c r="Y52" s="435"/>
      <c r="Z52" s="436"/>
      <c r="AA52" s="519"/>
      <c r="AB52" s="318"/>
      <c r="AC52" s="283"/>
      <c r="AD52" s="344"/>
      <c r="AE52" s="448"/>
      <c r="AF52" s="344"/>
      <c r="AG52" s="324"/>
    </row>
    <row r="53" spans="1:33" s="1" customFormat="1" ht="15" customHeight="1" x14ac:dyDescent="0.25">
      <c r="A53" s="295">
        <v>6</v>
      </c>
      <c r="B53" s="279">
        <v>40100</v>
      </c>
      <c r="C53" s="280" t="s">
        <v>42</v>
      </c>
      <c r="D53" s="281"/>
      <c r="E53" s="282"/>
      <c r="F53" s="314"/>
      <c r="G53" s="282"/>
      <c r="H53" s="314"/>
      <c r="I53" s="513"/>
      <c r="J53" s="281"/>
      <c r="K53" s="282"/>
      <c r="L53" s="314"/>
      <c r="M53" s="282"/>
      <c r="N53" s="436"/>
      <c r="O53" s="519"/>
      <c r="P53" s="410"/>
      <c r="Q53" s="336"/>
      <c r="R53" s="411"/>
      <c r="S53" s="336"/>
      <c r="T53" s="411"/>
      <c r="U53" s="324"/>
      <c r="V53" s="434"/>
      <c r="W53" s="435"/>
      <c r="X53" s="436"/>
      <c r="Y53" s="435"/>
      <c r="Z53" s="436"/>
      <c r="AA53" s="519"/>
      <c r="AB53" s="318"/>
      <c r="AC53" s="283"/>
      <c r="AD53" s="344"/>
      <c r="AE53" s="448"/>
      <c r="AF53" s="344"/>
      <c r="AG53" s="324"/>
    </row>
    <row r="54" spans="1:33" s="1" customFormat="1" ht="15" customHeight="1" x14ac:dyDescent="0.25">
      <c r="A54" s="295">
        <v>7</v>
      </c>
      <c r="B54" s="279">
        <v>40020</v>
      </c>
      <c r="C54" s="280" t="s">
        <v>141</v>
      </c>
      <c r="D54" s="281"/>
      <c r="E54" s="282"/>
      <c r="F54" s="314"/>
      <c r="G54" s="282"/>
      <c r="H54" s="314"/>
      <c r="I54" s="513"/>
      <c r="J54" s="281"/>
      <c r="K54" s="282"/>
      <c r="L54" s="314"/>
      <c r="M54" s="282"/>
      <c r="N54" s="436"/>
      <c r="O54" s="519"/>
      <c r="P54" s="410"/>
      <c r="Q54" s="336"/>
      <c r="R54" s="411"/>
      <c r="S54" s="336"/>
      <c r="T54" s="411"/>
      <c r="U54" s="324"/>
      <c r="V54" s="434"/>
      <c r="W54" s="435"/>
      <c r="X54" s="436"/>
      <c r="Y54" s="435"/>
      <c r="Z54" s="436"/>
      <c r="AA54" s="519"/>
      <c r="AB54" s="318"/>
      <c r="AC54" s="283"/>
      <c r="AD54" s="344"/>
      <c r="AE54" s="448"/>
      <c r="AF54" s="344"/>
      <c r="AG54" s="324"/>
    </row>
    <row r="55" spans="1:33" s="1" customFormat="1" ht="15" customHeight="1" x14ac:dyDescent="0.25">
      <c r="A55" s="295">
        <v>8</v>
      </c>
      <c r="B55" s="279">
        <v>40031</v>
      </c>
      <c r="C55" s="280" t="s">
        <v>142</v>
      </c>
      <c r="D55" s="281"/>
      <c r="E55" s="282"/>
      <c r="F55" s="314"/>
      <c r="G55" s="282"/>
      <c r="H55" s="314"/>
      <c r="I55" s="513"/>
      <c r="J55" s="281"/>
      <c r="K55" s="282"/>
      <c r="L55" s="314"/>
      <c r="M55" s="282"/>
      <c r="N55" s="436"/>
      <c r="O55" s="519"/>
      <c r="P55" s="410"/>
      <c r="Q55" s="336"/>
      <c r="R55" s="411"/>
      <c r="S55" s="336"/>
      <c r="T55" s="411"/>
      <c r="U55" s="324"/>
      <c r="V55" s="434"/>
      <c r="W55" s="435"/>
      <c r="X55" s="436"/>
      <c r="Y55" s="435"/>
      <c r="Z55" s="436"/>
      <c r="AA55" s="519"/>
      <c r="AB55" s="318"/>
      <c r="AC55" s="283"/>
      <c r="AD55" s="344"/>
      <c r="AE55" s="448"/>
      <c r="AF55" s="344"/>
      <c r="AG55" s="324"/>
    </row>
    <row r="56" spans="1:33" s="1" customFormat="1" ht="15" customHeight="1" x14ac:dyDescent="0.25">
      <c r="A56" s="295">
        <v>9</v>
      </c>
      <c r="B56" s="279">
        <v>40210</v>
      </c>
      <c r="C56" s="280" t="s">
        <v>44</v>
      </c>
      <c r="D56" s="281"/>
      <c r="E56" s="282"/>
      <c r="F56" s="314"/>
      <c r="G56" s="282"/>
      <c r="H56" s="314"/>
      <c r="I56" s="513"/>
      <c r="J56" s="281"/>
      <c r="K56" s="282"/>
      <c r="L56" s="314"/>
      <c r="M56" s="282"/>
      <c r="N56" s="436"/>
      <c r="O56" s="519"/>
      <c r="P56" s="410"/>
      <c r="Q56" s="336"/>
      <c r="R56" s="411"/>
      <c r="S56" s="336"/>
      <c r="T56" s="411"/>
      <c r="U56" s="324"/>
      <c r="V56" s="434"/>
      <c r="W56" s="435"/>
      <c r="X56" s="436"/>
      <c r="Y56" s="435"/>
      <c r="Z56" s="436"/>
      <c r="AA56" s="519"/>
      <c r="AB56" s="318"/>
      <c r="AC56" s="283"/>
      <c r="AD56" s="344"/>
      <c r="AE56" s="448"/>
      <c r="AF56" s="344"/>
      <c r="AG56" s="324"/>
    </row>
    <row r="57" spans="1:33" s="1" customFormat="1" ht="15" customHeight="1" x14ac:dyDescent="0.25">
      <c r="A57" s="295">
        <v>10</v>
      </c>
      <c r="B57" s="279">
        <v>40300</v>
      </c>
      <c r="C57" s="280" t="s">
        <v>45</v>
      </c>
      <c r="D57" s="281"/>
      <c r="E57" s="282"/>
      <c r="F57" s="314"/>
      <c r="G57" s="282"/>
      <c r="H57" s="314"/>
      <c r="I57" s="513"/>
      <c r="J57" s="281"/>
      <c r="K57" s="282"/>
      <c r="L57" s="314"/>
      <c r="M57" s="282"/>
      <c r="N57" s="436"/>
      <c r="O57" s="519"/>
      <c r="P57" s="410"/>
      <c r="Q57" s="336"/>
      <c r="R57" s="411"/>
      <c r="S57" s="336"/>
      <c r="T57" s="411"/>
      <c r="U57" s="324"/>
      <c r="V57" s="434"/>
      <c r="W57" s="435"/>
      <c r="X57" s="436"/>
      <c r="Y57" s="435"/>
      <c r="Z57" s="436"/>
      <c r="AA57" s="519"/>
      <c r="AB57" s="318"/>
      <c r="AC57" s="283"/>
      <c r="AD57" s="344"/>
      <c r="AE57" s="448"/>
      <c r="AF57" s="344"/>
      <c r="AG57" s="324"/>
    </row>
    <row r="58" spans="1:33" s="1" customFormat="1" ht="15" customHeight="1" x14ac:dyDescent="0.25">
      <c r="A58" s="295">
        <v>11</v>
      </c>
      <c r="B58" s="279">
        <v>40360</v>
      </c>
      <c r="C58" s="280" t="s">
        <v>46</v>
      </c>
      <c r="D58" s="281"/>
      <c r="E58" s="282"/>
      <c r="F58" s="314"/>
      <c r="G58" s="282"/>
      <c r="H58" s="314"/>
      <c r="I58" s="513"/>
      <c r="J58" s="281"/>
      <c r="K58" s="282"/>
      <c r="L58" s="314"/>
      <c r="M58" s="282"/>
      <c r="N58" s="436"/>
      <c r="O58" s="519"/>
      <c r="P58" s="410"/>
      <c r="Q58" s="336"/>
      <c r="R58" s="411"/>
      <c r="S58" s="336"/>
      <c r="T58" s="411"/>
      <c r="U58" s="324"/>
      <c r="V58" s="434"/>
      <c r="W58" s="435"/>
      <c r="X58" s="436"/>
      <c r="Y58" s="435"/>
      <c r="Z58" s="436"/>
      <c r="AA58" s="519"/>
      <c r="AB58" s="318"/>
      <c r="AC58" s="283"/>
      <c r="AD58" s="344"/>
      <c r="AE58" s="448"/>
      <c r="AF58" s="344"/>
      <c r="AG58" s="324"/>
    </row>
    <row r="59" spans="1:33" s="1" customFormat="1" ht="15" customHeight="1" x14ac:dyDescent="0.25">
      <c r="A59" s="295">
        <v>12</v>
      </c>
      <c r="B59" s="279">
        <v>40390</v>
      </c>
      <c r="C59" s="280" t="s">
        <v>47</v>
      </c>
      <c r="D59" s="281"/>
      <c r="E59" s="282"/>
      <c r="F59" s="314"/>
      <c r="G59" s="282"/>
      <c r="H59" s="314"/>
      <c r="I59" s="513"/>
      <c r="J59" s="281"/>
      <c r="K59" s="282"/>
      <c r="L59" s="314"/>
      <c r="M59" s="282"/>
      <c r="N59" s="436"/>
      <c r="O59" s="519"/>
      <c r="P59" s="410"/>
      <c r="Q59" s="336"/>
      <c r="R59" s="411"/>
      <c r="S59" s="336"/>
      <c r="T59" s="411"/>
      <c r="U59" s="324"/>
      <c r="V59" s="434"/>
      <c r="W59" s="435"/>
      <c r="X59" s="436"/>
      <c r="Y59" s="435"/>
      <c r="Z59" s="436"/>
      <c r="AA59" s="519"/>
      <c r="AB59" s="318"/>
      <c r="AC59" s="283"/>
      <c r="AD59" s="344"/>
      <c r="AE59" s="448"/>
      <c r="AF59" s="344"/>
      <c r="AG59" s="324"/>
    </row>
    <row r="60" spans="1:33" s="1" customFormat="1" ht="15" customHeight="1" x14ac:dyDescent="0.25">
      <c r="A60" s="295">
        <v>13</v>
      </c>
      <c r="B60" s="279">
        <v>40720</v>
      </c>
      <c r="C60" s="280" t="s">
        <v>143</v>
      </c>
      <c r="D60" s="281"/>
      <c r="E60" s="282"/>
      <c r="F60" s="314"/>
      <c r="G60" s="282"/>
      <c r="H60" s="314"/>
      <c r="I60" s="513"/>
      <c r="J60" s="281"/>
      <c r="K60" s="282"/>
      <c r="L60" s="314"/>
      <c r="M60" s="282"/>
      <c r="N60" s="436"/>
      <c r="O60" s="519"/>
      <c r="P60" s="410"/>
      <c r="Q60" s="336"/>
      <c r="R60" s="411"/>
      <c r="S60" s="336"/>
      <c r="T60" s="411"/>
      <c r="U60" s="324"/>
      <c r="V60" s="434"/>
      <c r="W60" s="435"/>
      <c r="X60" s="436"/>
      <c r="Y60" s="435"/>
      <c r="Z60" s="436"/>
      <c r="AA60" s="519"/>
      <c r="AB60" s="318"/>
      <c r="AC60" s="283"/>
      <c r="AD60" s="344"/>
      <c r="AE60" s="448"/>
      <c r="AF60" s="344"/>
      <c r="AG60" s="324"/>
    </row>
    <row r="61" spans="1:33" s="1" customFormat="1" ht="15" customHeight="1" x14ac:dyDescent="0.25">
      <c r="A61" s="295">
        <v>14</v>
      </c>
      <c r="B61" s="279">
        <v>40730</v>
      </c>
      <c r="C61" s="280" t="s">
        <v>49</v>
      </c>
      <c r="D61" s="281"/>
      <c r="E61" s="282"/>
      <c r="F61" s="314"/>
      <c r="G61" s="282"/>
      <c r="H61" s="314"/>
      <c r="I61" s="513"/>
      <c r="J61" s="281"/>
      <c r="K61" s="282"/>
      <c r="L61" s="314"/>
      <c r="M61" s="282"/>
      <c r="N61" s="436"/>
      <c r="O61" s="519"/>
      <c r="P61" s="410"/>
      <c r="Q61" s="336"/>
      <c r="R61" s="411"/>
      <c r="S61" s="336"/>
      <c r="T61" s="411"/>
      <c r="U61" s="324"/>
      <c r="V61" s="434"/>
      <c r="W61" s="435"/>
      <c r="X61" s="436"/>
      <c r="Y61" s="435"/>
      <c r="Z61" s="436"/>
      <c r="AA61" s="519"/>
      <c r="AB61" s="318"/>
      <c r="AC61" s="283"/>
      <c r="AD61" s="344"/>
      <c r="AE61" s="448"/>
      <c r="AF61" s="344"/>
      <c r="AG61" s="324"/>
    </row>
    <row r="62" spans="1:33" s="1" customFormat="1" ht="15" customHeight="1" x14ac:dyDescent="0.25">
      <c r="A62" s="295">
        <v>15</v>
      </c>
      <c r="B62" s="279">
        <v>40820</v>
      </c>
      <c r="C62" s="280" t="s">
        <v>50</v>
      </c>
      <c r="D62" s="281"/>
      <c r="E62" s="282"/>
      <c r="F62" s="314"/>
      <c r="G62" s="282"/>
      <c r="H62" s="314"/>
      <c r="I62" s="513"/>
      <c r="J62" s="281"/>
      <c r="K62" s="282"/>
      <c r="L62" s="314"/>
      <c r="M62" s="282"/>
      <c r="N62" s="436"/>
      <c r="O62" s="519"/>
      <c r="P62" s="410"/>
      <c r="Q62" s="336"/>
      <c r="R62" s="411"/>
      <c r="S62" s="336"/>
      <c r="T62" s="411"/>
      <c r="U62" s="324"/>
      <c r="V62" s="434"/>
      <c r="W62" s="435"/>
      <c r="X62" s="436"/>
      <c r="Y62" s="435"/>
      <c r="Z62" s="436"/>
      <c r="AA62" s="519"/>
      <c r="AB62" s="318"/>
      <c r="AC62" s="283"/>
      <c r="AD62" s="344"/>
      <c r="AE62" s="448"/>
      <c r="AF62" s="344"/>
      <c r="AG62" s="324"/>
    </row>
    <row r="63" spans="1:33" s="1" customFormat="1" ht="15" customHeight="1" x14ac:dyDescent="0.25">
      <c r="A63" s="295">
        <v>16</v>
      </c>
      <c r="B63" s="279">
        <v>40840</v>
      </c>
      <c r="C63" s="280" t="s">
        <v>51</v>
      </c>
      <c r="D63" s="281"/>
      <c r="E63" s="282"/>
      <c r="F63" s="314"/>
      <c r="G63" s="282"/>
      <c r="H63" s="314"/>
      <c r="I63" s="513"/>
      <c r="J63" s="281"/>
      <c r="K63" s="282"/>
      <c r="L63" s="314"/>
      <c r="M63" s="282"/>
      <c r="N63" s="436"/>
      <c r="O63" s="519"/>
      <c r="P63" s="410"/>
      <c r="Q63" s="336"/>
      <c r="R63" s="411"/>
      <c r="S63" s="336"/>
      <c r="T63" s="411"/>
      <c r="U63" s="324"/>
      <c r="V63" s="434"/>
      <c r="W63" s="435"/>
      <c r="X63" s="436"/>
      <c r="Y63" s="435"/>
      <c r="Z63" s="436"/>
      <c r="AA63" s="519"/>
      <c r="AB63" s="318"/>
      <c r="AC63" s="283"/>
      <c r="AD63" s="344"/>
      <c r="AE63" s="448"/>
      <c r="AF63" s="344"/>
      <c r="AG63" s="324"/>
    </row>
    <row r="64" spans="1:33" s="1" customFormat="1" ht="15" customHeight="1" x14ac:dyDescent="0.25">
      <c r="A64" s="295">
        <v>17</v>
      </c>
      <c r="B64" s="279">
        <v>40950</v>
      </c>
      <c r="C64" s="280" t="s">
        <v>52</v>
      </c>
      <c r="D64" s="281"/>
      <c r="E64" s="282"/>
      <c r="F64" s="314"/>
      <c r="G64" s="282"/>
      <c r="H64" s="314"/>
      <c r="I64" s="513"/>
      <c r="J64" s="281"/>
      <c r="K64" s="282"/>
      <c r="L64" s="314"/>
      <c r="M64" s="282"/>
      <c r="N64" s="436"/>
      <c r="O64" s="519"/>
      <c r="P64" s="410"/>
      <c r="Q64" s="336"/>
      <c r="R64" s="411"/>
      <c r="S64" s="336"/>
      <c r="T64" s="411"/>
      <c r="U64" s="324"/>
      <c r="V64" s="434"/>
      <c r="W64" s="435"/>
      <c r="X64" s="436"/>
      <c r="Y64" s="435"/>
      <c r="Z64" s="436"/>
      <c r="AA64" s="519"/>
      <c r="AB64" s="318"/>
      <c r="AC64" s="283"/>
      <c r="AD64" s="344"/>
      <c r="AE64" s="448"/>
      <c r="AF64" s="344"/>
      <c r="AG64" s="324"/>
    </row>
    <row r="65" spans="1:33" s="1" customFormat="1" ht="15" customHeight="1" x14ac:dyDescent="0.25">
      <c r="A65" s="295">
        <v>18</v>
      </c>
      <c r="B65" s="284">
        <v>40990</v>
      </c>
      <c r="C65" s="285" t="s">
        <v>53</v>
      </c>
      <c r="D65" s="281"/>
      <c r="E65" s="282"/>
      <c r="F65" s="314"/>
      <c r="G65" s="282"/>
      <c r="H65" s="314"/>
      <c r="I65" s="513"/>
      <c r="J65" s="281"/>
      <c r="K65" s="282"/>
      <c r="L65" s="314"/>
      <c r="M65" s="282"/>
      <c r="N65" s="436"/>
      <c r="O65" s="519"/>
      <c r="P65" s="410"/>
      <c r="Q65" s="336"/>
      <c r="R65" s="411"/>
      <c r="S65" s="336"/>
      <c r="T65" s="411"/>
      <c r="U65" s="324"/>
      <c r="V65" s="434"/>
      <c r="W65" s="435"/>
      <c r="X65" s="436"/>
      <c r="Y65" s="435"/>
      <c r="Z65" s="436"/>
      <c r="AA65" s="519"/>
      <c r="AB65" s="318"/>
      <c r="AC65" s="283"/>
      <c r="AD65" s="344"/>
      <c r="AE65" s="448"/>
      <c r="AF65" s="344"/>
      <c r="AG65" s="324"/>
    </row>
    <row r="66" spans="1:33" s="1" customFormat="1" ht="15" customHeight="1" thickBot="1" x14ac:dyDescent="0.3">
      <c r="A66" s="296">
        <v>19</v>
      </c>
      <c r="B66" s="279">
        <v>40133</v>
      </c>
      <c r="C66" s="280" t="s">
        <v>43</v>
      </c>
      <c r="D66" s="289"/>
      <c r="E66" s="290"/>
      <c r="F66" s="315"/>
      <c r="G66" s="290"/>
      <c r="H66" s="315"/>
      <c r="I66" s="514"/>
      <c r="J66" s="289"/>
      <c r="K66" s="290"/>
      <c r="L66" s="315"/>
      <c r="M66" s="290"/>
      <c r="N66" s="439"/>
      <c r="O66" s="520"/>
      <c r="P66" s="412"/>
      <c r="Q66" s="413"/>
      <c r="R66" s="414"/>
      <c r="S66" s="413"/>
      <c r="T66" s="414"/>
      <c r="U66" s="415"/>
      <c r="V66" s="437"/>
      <c r="W66" s="438"/>
      <c r="X66" s="439"/>
      <c r="Y66" s="438"/>
      <c r="Z66" s="439"/>
      <c r="AA66" s="520"/>
      <c r="AB66" s="319"/>
      <c r="AC66" s="291"/>
      <c r="AD66" s="345"/>
      <c r="AE66" s="449"/>
      <c r="AF66" s="345"/>
      <c r="AG66" s="415"/>
    </row>
    <row r="67" spans="1:33" s="1" customFormat="1" ht="15" customHeight="1" thickBot="1" x14ac:dyDescent="0.3">
      <c r="A67" s="28"/>
      <c r="B67" s="292"/>
      <c r="C67" s="293" t="s">
        <v>101</v>
      </c>
      <c r="D67" s="325"/>
      <c r="E67" s="326"/>
      <c r="F67" s="337">
        <f>'Немецкий-9 2022 расклад'!K67</f>
        <v>0</v>
      </c>
      <c r="G67" s="326">
        <f>'Немецкий-9 2023 расклад'!K67</f>
        <v>0</v>
      </c>
      <c r="H67" s="337"/>
      <c r="I67" s="512"/>
      <c r="J67" s="325"/>
      <c r="K67" s="326"/>
      <c r="L67" s="337">
        <f>'Немецкий-9 2022 расклад'!L67</f>
        <v>0</v>
      </c>
      <c r="M67" s="326">
        <f>'Немецкий-9 2023 расклад'!L67</f>
        <v>0</v>
      </c>
      <c r="N67" s="433"/>
      <c r="O67" s="518"/>
      <c r="P67" s="408"/>
      <c r="Q67" s="327"/>
      <c r="R67" s="409">
        <f>'Немецкий-9 2022 расклад'!M67</f>
        <v>0</v>
      </c>
      <c r="S67" s="327">
        <f>'Немецкий-9 2023 расклад'!M67</f>
        <v>0</v>
      </c>
      <c r="T67" s="409"/>
      <c r="U67" s="328"/>
      <c r="V67" s="431"/>
      <c r="W67" s="432"/>
      <c r="X67" s="433">
        <f>'Немецкий-9 2022 расклад'!N67</f>
        <v>0</v>
      </c>
      <c r="Y67" s="432">
        <f>'Немецкий-9 2023 расклад'!N67</f>
        <v>0</v>
      </c>
      <c r="Z67" s="433"/>
      <c r="AA67" s="518"/>
      <c r="AB67" s="338"/>
      <c r="AC67" s="339"/>
      <c r="AD67" s="342">
        <f>'Немецкий-9 2022 расклад'!O67</f>
        <v>0</v>
      </c>
      <c r="AE67" s="342">
        <f>'Немецкий-9 2023 расклад'!O67</f>
        <v>0</v>
      </c>
      <c r="AF67" s="342"/>
      <c r="AG67" s="328"/>
    </row>
    <row r="68" spans="1:33" s="1" customFormat="1" ht="15" customHeight="1" x14ac:dyDescent="0.25">
      <c r="A68" s="11">
        <v>1</v>
      </c>
      <c r="B68" s="279">
        <v>50040</v>
      </c>
      <c r="C68" s="280" t="s">
        <v>55</v>
      </c>
      <c r="D68" s="276"/>
      <c r="E68" s="277"/>
      <c r="F68" s="316"/>
      <c r="G68" s="277"/>
      <c r="H68" s="316"/>
      <c r="I68" s="515"/>
      <c r="J68" s="276"/>
      <c r="K68" s="277"/>
      <c r="L68" s="316"/>
      <c r="M68" s="277"/>
      <c r="N68" s="442"/>
      <c r="O68" s="521"/>
      <c r="P68" s="416"/>
      <c r="Q68" s="417"/>
      <c r="R68" s="418"/>
      <c r="S68" s="417"/>
      <c r="T68" s="418"/>
      <c r="U68" s="419"/>
      <c r="V68" s="440"/>
      <c r="W68" s="441"/>
      <c r="X68" s="442"/>
      <c r="Y68" s="441"/>
      <c r="Z68" s="442"/>
      <c r="AA68" s="521"/>
      <c r="AB68" s="320"/>
      <c r="AC68" s="278"/>
      <c r="AD68" s="343"/>
      <c r="AE68" s="447"/>
      <c r="AF68" s="343"/>
      <c r="AG68" s="419"/>
    </row>
    <row r="69" spans="1:33" s="1" customFormat="1" ht="15" customHeight="1" x14ac:dyDescent="0.25">
      <c r="A69" s="9">
        <v>2</v>
      </c>
      <c r="B69" s="279">
        <v>50003</v>
      </c>
      <c r="C69" s="280" t="s">
        <v>54</v>
      </c>
      <c r="D69" s="281"/>
      <c r="E69" s="282"/>
      <c r="F69" s="314"/>
      <c r="G69" s="282"/>
      <c r="H69" s="314"/>
      <c r="I69" s="513"/>
      <c r="J69" s="281"/>
      <c r="K69" s="282"/>
      <c r="L69" s="314"/>
      <c r="M69" s="282"/>
      <c r="N69" s="436"/>
      <c r="O69" s="519"/>
      <c r="P69" s="410"/>
      <c r="Q69" s="336"/>
      <c r="R69" s="411"/>
      <c r="S69" s="336"/>
      <c r="T69" s="411"/>
      <c r="U69" s="324"/>
      <c r="V69" s="434"/>
      <c r="W69" s="435"/>
      <c r="X69" s="436"/>
      <c r="Y69" s="435"/>
      <c r="Z69" s="436"/>
      <c r="AA69" s="519"/>
      <c r="AB69" s="318"/>
      <c r="AC69" s="283"/>
      <c r="AD69" s="344"/>
      <c r="AE69" s="448"/>
      <c r="AF69" s="344"/>
      <c r="AG69" s="324"/>
    </row>
    <row r="70" spans="1:33" s="1" customFormat="1" ht="15" customHeight="1" x14ac:dyDescent="0.25">
      <c r="A70" s="9">
        <v>3</v>
      </c>
      <c r="B70" s="279">
        <v>50060</v>
      </c>
      <c r="C70" s="280" t="s">
        <v>57</v>
      </c>
      <c r="D70" s="281"/>
      <c r="E70" s="282"/>
      <c r="F70" s="314"/>
      <c r="G70" s="282"/>
      <c r="H70" s="314"/>
      <c r="I70" s="513"/>
      <c r="J70" s="281"/>
      <c r="K70" s="282"/>
      <c r="L70" s="314"/>
      <c r="M70" s="282"/>
      <c r="N70" s="436"/>
      <c r="O70" s="519"/>
      <c r="P70" s="410"/>
      <c r="Q70" s="336"/>
      <c r="R70" s="411"/>
      <c r="S70" s="336"/>
      <c r="T70" s="411"/>
      <c r="U70" s="324"/>
      <c r="V70" s="434"/>
      <c r="W70" s="435"/>
      <c r="X70" s="436"/>
      <c r="Y70" s="435"/>
      <c r="Z70" s="436"/>
      <c r="AA70" s="519"/>
      <c r="AB70" s="318"/>
      <c r="AC70" s="283"/>
      <c r="AD70" s="344"/>
      <c r="AE70" s="448"/>
      <c r="AF70" s="344"/>
      <c r="AG70" s="324"/>
    </row>
    <row r="71" spans="1:33" s="1" customFormat="1" ht="15" customHeight="1" x14ac:dyDescent="0.25">
      <c r="A71" s="9">
        <v>4</v>
      </c>
      <c r="B71" s="297">
        <v>50170</v>
      </c>
      <c r="C71" s="280" t="s">
        <v>58</v>
      </c>
      <c r="D71" s="281"/>
      <c r="E71" s="282"/>
      <c r="F71" s="314"/>
      <c r="G71" s="282"/>
      <c r="H71" s="314"/>
      <c r="I71" s="513"/>
      <c r="J71" s="281"/>
      <c r="K71" s="282"/>
      <c r="L71" s="314"/>
      <c r="M71" s="282"/>
      <c r="N71" s="436"/>
      <c r="O71" s="519"/>
      <c r="P71" s="410"/>
      <c r="Q71" s="336"/>
      <c r="R71" s="411"/>
      <c r="S71" s="336"/>
      <c r="T71" s="411"/>
      <c r="U71" s="324"/>
      <c r="V71" s="434"/>
      <c r="W71" s="435"/>
      <c r="X71" s="436"/>
      <c r="Y71" s="435"/>
      <c r="Z71" s="436"/>
      <c r="AA71" s="519"/>
      <c r="AB71" s="318"/>
      <c r="AC71" s="283"/>
      <c r="AD71" s="344"/>
      <c r="AE71" s="448"/>
      <c r="AF71" s="344"/>
      <c r="AG71" s="324"/>
    </row>
    <row r="72" spans="1:33" s="1" customFormat="1" ht="15" customHeight="1" x14ac:dyDescent="0.25">
      <c r="A72" s="9">
        <v>5</v>
      </c>
      <c r="B72" s="279">
        <v>50230</v>
      </c>
      <c r="C72" s="280" t="s">
        <v>59</v>
      </c>
      <c r="D72" s="281"/>
      <c r="E72" s="282"/>
      <c r="F72" s="314"/>
      <c r="G72" s="282"/>
      <c r="H72" s="314"/>
      <c r="I72" s="513"/>
      <c r="J72" s="281"/>
      <c r="K72" s="282"/>
      <c r="L72" s="314"/>
      <c r="M72" s="282"/>
      <c r="N72" s="436"/>
      <c r="O72" s="519"/>
      <c r="P72" s="410"/>
      <c r="Q72" s="336"/>
      <c r="R72" s="411"/>
      <c r="S72" s="336"/>
      <c r="T72" s="411"/>
      <c r="U72" s="324"/>
      <c r="V72" s="434"/>
      <c r="W72" s="435"/>
      <c r="X72" s="436"/>
      <c r="Y72" s="435"/>
      <c r="Z72" s="436"/>
      <c r="AA72" s="519"/>
      <c r="AB72" s="318"/>
      <c r="AC72" s="283"/>
      <c r="AD72" s="344"/>
      <c r="AE72" s="448"/>
      <c r="AF72" s="344"/>
      <c r="AG72" s="324"/>
    </row>
    <row r="73" spans="1:33" s="1" customFormat="1" ht="15" customHeight="1" x14ac:dyDescent="0.25">
      <c r="A73" s="9">
        <v>6</v>
      </c>
      <c r="B73" s="279">
        <v>50340</v>
      </c>
      <c r="C73" s="280" t="s">
        <v>60</v>
      </c>
      <c r="D73" s="281"/>
      <c r="E73" s="282"/>
      <c r="F73" s="314"/>
      <c r="G73" s="282"/>
      <c r="H73" s="314"/>
      <c r="I73" s="513"/>
      <c r="J73" s="281"/>
      <c r="K73" s="282"/>
      <c r="L73" s="314"/>
      <c r="M73" s="282"/>
      <c r="N73" s="436"/>
      <c r="O73" s="519"/>
      <c r="P73" s="410"/>
      <c r="Q73" s="336"/>
      <c r="R73" s="411"/>
      <c r="S73" s="336"/>
      <c r="T73" s="411"/>
      <c r="U73" s="324"/>
      <c r="V73" s="434"/>
      <c r="W73" s="435"/>
      <c r="X73" s="436"/>
      <c r="Y73" s="435"/>
      <c r="Z73" s="436"/>
      <c r="AA73" s="519"/>
      <c r="AB73" s="318"/>
      <c r="AC73" s="283"/>
      <c r="AD73" s="344"/>
      <c r="AE73" s="448"/>
      <c r="AF73" s="344"/>
      <c r="AG73" s="324"/>
    </row>
    <row r="74" spans="1:33" s="1" customFormat="1" ht="15" customHeight="1" x14ac:dyDescent="0.25">
      <c r="A74" s="9">
        <v>7</v>
      </c>
      <c r="B74" s="279">
        <v>50420</v>
      </c>
      <c r="C74" s="280" t="s">
        <v>61</v>
      </c>
      <c r="D74" s="281"/>
      <c r="E74" s="282"/>
      <c r="F74" s="314"/>
      <c r="G74" s="282"/>
      <c r="H74" s="314"/>
      <c r="I74" s="513"/>
      <c r="J74" s="281"/>
      <c r="K74" s="282"/>
      <c r="L74" s="314"/>
      <c r="M74" s="282"/>
      <c r="N74" s="436"/>
      <c r="O74" s="519"/>
      <c r="P74" s="410"/>
      <c r="Q74" s="336"/>
      <c r="R74" s="411"/>
      <c r="S74" s="336"/>
      <c r="T74" s="411"/>
      <c r="U74" s="324"/>
      <c r="V74" s="434"/>
      <c r="W74" s="435"/>
      <c r="X74" s="436"/>
      <c r="Y74" s="435"/>
      <c r="Z74" s="436"/>
      <c r="AA74" s="519"/>
      <c r="AB74" s="318"/>
      <c r="AC74" s="283"/>
      <c r="AD74" s="344"/>
      <c r="AE74" s="448"/>
      <c r="AF74" s="344"/>
      <c r="AG74" s="324"/>
    </row>
    <row r="75" spans="1:33" s="1" customFormat="1" ht="15" customHeight="1" x14ac:dyDescent="0.25">
      <c r="A75" s="9">
        <v>8</v>
      </c>
      <c r="B75" s="279">
        <v>50450</v>
      </c>
      <c r="C75" s="280" t="s">
        <v>62</v>
      </c>
      <c r="D75" s="281"/>
      <c r="E75" s="282"/>
      <c r="F75" s="314"/>
      <c r="G75" s="282"/>
      <c r="H75" s="314"/>
      <c r="I75" s="513"/>
      <c r="J75" s="281"/>
      <c r="K75" s="282"/>
      <c r="L75" s="314"/>
      <c r="M75" s="282"/>
      <c r="N75" s="436"/>
      <c r="O75" s="519"/>
      <c r="P75" s="410"/>
      <c r="Q75" s="336"/>
      <c r="R75" s="411"/>
      <c r="S75" s="336"/>
      <c r="T75" s="411"/>
      <c r="U75" s="324"/>
      <c r="V75" s="434"/>
      <c r="W75" s="435"/>
      <c r="X75" s="436"/>
      <c r="Y75" s="435"/>
      <c r="Z75" s="436"/>
      <c r="AA75" s="519"/>
      <c r="AB75" s="318"/>
      <c r="AC75" s="283"/>
      <c r="AD75" s="344"/>
      <c r="AE75" s="448"/>
      <c r="AF75" s="344"/>
      <c r="AG75" s="324"/>
    </row>
    <row r="76" spans="1:33" s="1" customFormat="1" ht="15" customHeight="1" x14ac:dyDescent="0.25">
      <c r="A76" s="9">
        <v>9</v>
      </c>
      <c r="B76" s="279">
        <v>50620</v>
      </c>
      <c r="C76" s="280" t="s">
        <v>63</v>
      </c>
      <c r="D76" s="281"/>
      <c r="E76" s="282"/>
      <c r="F76" s="314"/>
      <c r="G76" s="282"/>
      <c r="H76" s="314"/>
      <c r="I76" s="513"/>
      <c r="J76" s="281"/>
      <c r="K76" s="282"/>
      <c r="L76" s="314"/>
      <c r="M76" s="282"/>
      <c r="N76" s="436"/>
      <c r="O76" s="519"/>
      <c r="P76" s="410"/>
      <c r="Q76" s="336"/>
      <c r="R76" s="411"/>
      <c r="S76" s="336"/>
      <c r="T76" s="411"/>
      <c r="U76" s="324"/>
      <c r="V76" s="434"/>
      <c r="W76" s="435"/>
      <c r="X76" s="436"/>
      <c r="Y76" s="435"/>
      <c r="Z76" s="436"/>
      <c r="AA76" s="519"/>
      <c r="AB76" s="318"/>
      <c r="AC76" s="283"/>
      <c r="AD76" s="344"/>
      <c r="AE76" s="448"/>
      <c r="AF76" s="344"/>
      <c r="AG76" s="324"/>
    </row>
    <row r="77" spans="1:33" s="1" customFormat="1" ht="15" customHeight="1" x14ac:dyDescent="0.25">
      <c r="A77" s="9">
        <v>10</v>
      </c>
      <c r="B77" s="279">
        <v>50760</v>
      </c>
      <c r="C77" s="280" t="s">
        <v>64</v>
      </c>
      <c r="D77" s="281"/>
      <c r="E77" s="282"/>
      <c r="F77" s="314"/>
      <c r="G77" s="282"/>
      <c r="H77" s="314"/>
      <c r="I77" s="513"/>
      <c r="J77" s="281"/>
      <c r="K77" s="282"/>
      <c r="L77" s="314"/>
      <c r="M77" s="282"/>
      <c r="N77" s="436"/>
      <c r="O77" s="519"/>
      <c r="P77" s="410"/>
      <c r="Q77" s="336"/>
      <c r="R77" s="411"/>
      <c r="S77" s="336"/>
      <c r="T77" s="411"/>
      <c r="U77" s="324"/>
      <c r="V77" s="434"/>
      <c r="W77" s="435"/>
      <c r="X77" s="436"/>
      <c r="Y77" s="435"/>
      <c r="Z77" s="436"/>
      <c r="AA77" s="519"/>
      <c r="AB77" s="318"/>
      <c r="AC77" s="283"/>
      <c r="AD77" s="344"/>
      <c r="AE77" s="448"/>
      <c r="AF77" s="344"/>
      <c r="AG77" s="324"/>
    </row>
    <row r="78" spans="1:33" s="1" customFormat="1" ht="15" customHeight="1" x14ac:dyDescent="0.25">
      <c r="A78" s="9">
        <v>11</v>
      </c>
      <c r="B78" s="279">
        <v>50780</v>
      </c>
      <c r="C78" s="280" t="s">
        <v>65</v>
      </c>
      <c r="D78" s="281"/>
      <c r="E78" s="282"/>
      <c r="F78" s="314"/>
      <c r="G78" s="282"/>
      <c r="H78" s="314"/>
      <c r="I78" s="513"/>
      <c r="J78" s="281"/>
      <c r="K78" s="282"/>
      <c r="L78" s="314"/>
      <c r="M78" s="282"/>
      <c r="N78" s="436"/>
      <c r="O78" s="519"/>
      <c r="P78" s="410"/>
      <c r="Q78" s="336"/>
      <c r="R78" s="411"/>
      <c r="S78" s="336"/>
      <c r="T78" s="411"/>
      <c r="U78" s="324"/>
      <c r="V78" s="434"/>
      <c r="W78" s="435"/>
      <c r="X78" s="436"/>
      <c r="Y78" s="435"/>
      <c r="Z78" s="436"/>
      <c r="AA78" s="519"/>
      <c r="AB78" s="318"/>
      <c r="AC78" s="283"/>
      <c r="AD78" s="344"/>
      <c r="AE78" s="448"/>
      <c r="AF78" s="344"/>
      <c r="AG78" s="324"/>
    </row>
    <row r="79" spans="1:33" s="1" customFormat="1" ht="15" customHeight="1" x14ac:dyDescent="0.25">
      <c r="A79" s="9">
        <v>12</v>
      </c>
      <c r="B79" s="279">
        <v>50930</v>
      </c>
      <c r="C79" s="280" t="s">
        <v>66</v>
      </c>
      <c r="D79" s="281"/>
      <c r="E79" s="282"/>
      <c r="F79" s="314"/>
      <c r="G79" s="282"/>
      <c r="H79" s="314"/>
      <c r="I79" s="513"/>
      <c r="J79" s="281"/>
      <c r="K79" s="282"/>
      <c r="L79" s="314"/>
      <c r="M79" s="282"/>
      <c r="N79" s="436"/>
      <c r="O79" s="519"/>
      <c r="P79" s="410"/>
      <c r="Q79" s="336"/>
      <c r="R79" s="411"/>
      <c r="S79" s="336"/>
      <c r="T79" s="411"/>
      <c r="U79" s="324"/>
      <c r="V79" s="434"/>
      <c r="W79" s="435"/>
      <c r="X79" s="436"/>
      <c r="Y79" s="435"/>
      <c r="Z79" s="436"/>
      <c r="AA79" s="519"/>
      <c r="AB79" s="318"/>
      <c r="AC79" s="283"/>
      <c r="AD79" s="344"/>
      <c r="AE79" s="448"/>
      <c r="AF79" s="344"/>
      <c r="AG79" s="324"/>
    </row>
    <row r="80" spans="1:33" s="1" customFormat="1" ht="15" customHeight="1" x14ac:dyDescent="0.25">
      <c r="A80" s="10">
        <v>13</v>
      </c>
      <c r="B80" s="284">
        <v>51370</v>
      </c>
      <c r="C80" s="285" t="s">
        <v>67</v>
      </c>
      <c r="D80" s="281"/>
      <c r="E80" s="282"/>
      <c r="F80" s="314"/>
      <c r="G80" s="282"/>
      <c r="H80" s="314"/>
      <c r="I80" s="513"/>
      <c r="J80" s="281"/>
      <c r="K80" s="282"/>
      <c r="L80" s="314"/>
      <c r="M80" s="282"/>
      <c r="N80" s="436"/>
      <c r="O80" s="519"/>
      <c r="P80" s="410"/>
      <c r="Q80" s="336"/>
      <c r="R80" s="411"/>
      <c r="S80" s="336"/>
      <c r="T80" s="411"/>
      <c r="U80" s="324"/>
      <c r="V80" s="434"/>
      <c r="W80" s="435"/>
      <c r="X80" s="436"/>
      <c r="Y80" s="435"/>
      <c r="Z80" s="436"/>
      <c r="AA80" s="519"/>
      <c r="AB80" s="318"/>
      <c r="AC80" s="283"/>
      <c r="AD80" s="344"/>
      <c r="AE80" s="448"/>
      <c r="AF80" s="344"/>
      <c r="AG80" s="324"/>
    </row>
    <row r="81" spans="1:33" s="1" customFormat="1" ht="15" customHeight="1" thickBot="1" x14ac:dyDescent="0.3">
      <c r="A81" s="10">
        <v>14</v>
      </c>
      <c r="B81" s="284">
        <v>51400</v>
      </c>
      <c r="C81" s="285" t="s">
        <v>145</v>
      </c>
      <c r="D81" s="289"/>
      <c r="E81" s="290"/>
      <c r="F81" s="315"/>
      <c r="G81" s="290"/>
      <c r="H81" s="315"/>
      <c r="I81" s="514"/>
      <c r="J81" s="289"/>
      <c r="K81" s="290"/>
      <c r="L81" s="315"/>
      <c r="M81" s="290"/>
      <c r="N81" s="439"/>
      <c r="O81" s="520"/>
      <c r="P81" s="412"/>
      <c r="Q81" s="413"/>
      <c r="R81" s="414"/>
      <c r="S81" s="413"/>
      <c r="T81" s="414"/>
      <c r="U81" s="415"/>
      <c r="V81" s="437"/>
      <c r="W81" s="438"/>
      <c r="X81" s="439"/>
      <c r="Y81" s="438"/>
      <c r="Z81" s="439"/>
      <c r="AA81" s="520"/>
      <c r="AB81" s="319"/>
      <c r="AC81" s="291"/>
      <c r="AD81" s="345"/>
      <c r="AE81" s="449"/>
      <c r="AF81" s="345"/>
      <c r="AG81" s="415"/>
    </row>
    <row r="82" spans="1:33" s="1" customFormat="1" ht="15" customHeight="1" thickBot="1" x14ac:dyDescent="0.3">
      <c r="A82" s="28"/>
      <c r="B82" s="292"/>
      <c r="C82" s="293" t="s">
        <v>102</v>
      </c>
      <c r="D82" s="325"/>
      <c r="E82" s="326"/>
      <c r="F82" s="337">
        <f>'Немецкий-9 2022 расклад'!K82</f>
        <v>0</v>
      </c>
      <c r="G82" s="326">
        <f>'Немецкий-9 2023 расклад'!K82</f>
        <v>1</v>
      </c>
      <c r="H82" s="337">
        <f>'Немецкий-9 2024 расклад'!K9</f>
        <v>2</v>
      </c>
      <c r="I82" s="512"/>
      <c r="J82" s="325"/>
      <c r="K82" s="326"/>
      <c r="L82" s="337">
        <f>'Немецкий-9 2022 расклад'!L82</f>
        <v>0</v>
      </c>
      <c r="M82" s="326">
        <f>'Немецкий-9 2023 расклад'!L82</f>
        <v>0</v>
      </c>
      <c r="N82" s="433">
        <f>'Немецкий-9 2024 расклад'!L9</f>
        <v>1</v>
      </c>
      <c r="O82" s="518"/>
      <c r="P82" s="408"/>
      <c r="Q82" s="327"/>
      <c r="R82" s="409">
        <f>'Немецкий-9 2022 расклад'!M82</f>
        <v>0</v>
      </c>
      <c r="S82" s="327">
        <f>'Немецкий-9 2023 расклад'!M82</f>
        <v>0</v>
      </c>
      <c r="T82" s="508">
        <f>'Немецкий-9 2024 расклад'!M9</f>
        <v>50</v>
      </c>
      <c r="U82" s="459"/>
      <c r="V82" s="431"/>
      <c r="W82" s="432"/>
      <c r="X82" s="433">
        <f>'Немецкий-9 2022 расклад'!N82</f>
        <v>0</v>
      </c>
      <c r="Y82" s="432">
        <f>'Немецкий-9 2023 расклад'!N82</f>
        <v>0</v>
      </c>
      <c r="Z82" s="524">
        <f>'Немецкий-9 2024 расклад'!N9</f>
        <v>0</v>
      </c>
      <c r="AA82" s="530"/>
      <c r="AB82" s="338"/>
      <c r="AC82" s="339"/>
      <c r="AD82" s="342">
        <f>'Немецкий-9 2022 расклад'!O82</f>
        <v>0</v>
      </c>
      <c r="AE82" s="342">
        <f>'Немецкий-9 2023 расклад'!O82</f>
        <v>0</v>
      </c>
      <c r="AF82" s="535">
        <f>'Немецкий-9 2024 расклад'!O9</f>
        <v>0</v>
      </c>
      <c r="AG82" s="328"/>
    </row>
    <row r="83" spans="1:33" s="1" customFormat="1" ht="15" customHeight="1" x14ac:dyDescent="0.25">
      <c r="A83" s="294">
        <v>1</v>
      </c>
      <c r="B83" s="298">
        <v>60010</v>
      </c>
      <c r="C83" s="280" t="s">
        <v>144</v>
      </c>
      <c r="D83" s="276"/>
      <c r="E83" s="277"/>
      <c r="F83" s="316"/>
      <c r="G83" s="277"/>
      <c r="H83" s="316"/>
      <c r="I83" s="515"/>
      <c r="J83" s="276"/>
      <c r="K83" s="277"/>
      <c r="L83" s="316"/>
      <c r="M83" s="277"/>
      <c r="N83" s="442"/>
      <c r="O83" s="521"/>
      <c r="P83" s="416"/>
      <c r="Q83" s="417"/>
      <c r="R83" s="418"/>
      <c r="S83" s="417"/>
      <c r="T83" s="418"/>
      <c r="U83" s="419"/>
      <c r="V83" s="440"/>
      <c r="W83" s="441"/>
      <c r="X83" s="442"/>
      <c r="Y83" s="441"/>
      <c r="Z83" s="442"/>
      <c r="AA83" s="521"/>
      <c r="AB83" s="320"/>
      <c r="AC83" s="278"/>
      <c r="AD83" s="343"/>
      <c r="AE83" s="447"/>
      <c r="AF83" s="343"/>
      <c r="AG83" s="419"/>
    </row>
    <row r="84" spans="1:33" s="1" customFormat="1" ht="15" customHeight="1" x14ac:dyDescent="0.25">
      <c r="A84" s="295">
        <v>2</v>
      </c>
      <c r="B84" s="279">
        <v>60020</v>
      </c>
      <c r="C84" s="280" t="s">
        <v>69</v>
      </c>
      <c r="D84" s="281"/>
      <c r="E84" s="282"/>
      <c r="F84" s="314"/>
      <c r="G84" s="282"/>
      <c r="H84" s="314"/>
      <c r="I84" s="513"/>
      <c r="J84" s="281"/>
      <c r="K84" s="282"/>
      <c r="L84" s="314"/>
      <c r="M84" s="282"/>
      <c r="N84" s="436"/>
      <c r="O84" s="519"/>
      <c r="P84" s="410"/>
      <c r="Q84" s="336"/>
      <c r="R84" s="411"/>
      <c r="S84" s="336"/>
      <c r="T84" s="411"/>
      <c r="U84" s="324"/>
      <c r="V84" s="434"/>
      <c r="W84" s="435"/>
      <c r="X84" s="436"/>
      <c r="Y84" s="435"/>
      <c r="Z84" s="436"/>
      <c r="AA84" s="519"/>
      <c r="AB84" s="318"/>
      <c r="AC84" s="283"/>
      <c r="AD84" s="344"/>
      <c r="AE84" s="448"/>
      <c r="AF84" s="344"/>
      <c r="AG84" s="324"/>
    </row>
    <row r="85" spans="1:33" s="1" customFormat="1" ht="15" customHeight="1" x14ac:dyDescent="0.25">
      <c r="A85" s="295">
        <v>3</v>
      </c>
      <c r="B85" s="279">
        <v>60050</v>
      </c>
      <c r="C85" s="280" t="s">
        <v>70</v>
      </c>
      <c r="D85" s="281"/>
      <c r="E85" s="282"/>
      <c r="F85" s="314"/>
      <c r="G85" s="282">
        <f>'Немецкий-9 2023 расклад'!K85</f>
        <v>1</v>
      </c>
      <c r="H85" s="314">
        <f>'Немецкий-9 2024 расклад'!K10</f>
        <v>1</v>
      </c>
      <c r="I85" s="513"/>
      <c r="J85" s="281"/>
      <c r="K85" s="282"/>
      <c r="L85" s="314"/>
      <c r="M85" s="282">
        <f>'Немецкий-9 2023 расклад'!L85</f>
        <v>0</v>
      </c>
      <c r="N85" s="436">
        <f>'Немецкий-9 2024 расклад'!L10</f>
        <v>1</v>
      </c>
      <c r="O85" s="519"/>
      <c r="P85" s="410"/>
      <c r="Q85" s="336"/>
      <c r="R85" s="411"/>
      <c r="S85" s="336">
        <f>'Немецкий-9 2023 расклад'!M85</f>
        <v>0</v>
      </c>
      <c r="T85" s="509">
        <f>'Немецкий-9 2024 расклад'!M10</f>
        <v>100</v>
      </c>
      <c r="U85" s="458"/>
      <c r="V85" s="434"/>
      <c r="W85" s="435"/>
      <c r="X85" s="436"/>
      <c r="Y85" s="435">
        <f>'Немецкий-9 2023 расклад'!N85</f>
        <v>0</v>
      </c>
      <c r="Z85" s="525">
        <f>'Немецкий-9 2024 расклад'!N10</f>
        <v>0</v>
      </c>
      <c r="AA85" s="531"/>
      <c r="AB85" s="318"/>
      <c r="AC85" s="283"/>
      <c r="AD85" s="344"/>
      <c r="AE85" s="448">
        <f>'Немецкий-9 2023 расклад'!O85</f>
        <v>0</v>
      </c>
      <c r="AF85" s="536">
        <f>'Немецкий-9 2024 расклад'!O10</f>
        <v>0</v>
      </c>
      <c r="AG85" s="324"/>
    </row>
    <row r="86" spans="1:33" s="1" customFormat="1" ht="15" customHeight="1" x14ac:dyDescent="0.25">
      <c r="A86" s="295">
        <v>4</v>
      </c>
      <c r="B86" s="279">
        <v>60070</v>
      </c>
      <c r="C86" s="280" t="s">
        <v>71</v>
      </c>
      <c r="D86" s="281"/>
      <c r="E86" s="282"/>
      <c r="F86" s="314"/>
      <c r="G86" s="282"/>
      <c r="H86" s="314"/>
      <c r="I86" s="513"/>
      <c r="J86" s="281"/>
      <c r="K86" s="282"/>
      <c r="L86" s="314"/>
      <c r="M86" s="282"/>
      <c r="N86" s="436"/>
      <c r="O86" s="519"/>
      <c r="P86" s="410"/>
      <c r="Q86" s="336"/>
      <c r="R86" s="411"/>
      <c r="S86" s="336"/>
      <c r="T86" s="411"/>
      <c r="U86" s="324"/>
      <c r="V86" s="434"/>
      <c r="W86" s="435"/>
      <c r="X86" s="436"/>
      <c r="Y86" s="435"/>
      <c r="Z86" s="436"/>
      <c r="AA86" s="519"/>
      <c r="AB86" s="318"/>
      <c r="AC86" s="283"/>
      <c r="AD86" s="344"/>
      <c r="AE86" s="448"/>
      <c r="AF86" s="344"/>
      <c r="AG86" s="324"/>
    </row>
    <row r="87" spans="1:33" s="1" customFormat="1" ht="15" customHeight="1" x14ac:dyDescent="0.25">
      <c r="A87" s="295">
        <v>5</v>
      </c>
      <c r="B87" s="279">
        <v>60180</v>
      </c>
      <c r="C87" s="280" t="s">
        <v>72</v>
      </c>
      <c r="D87" s="281"/>
      <c r="E87" s="282"/>
      <c r="F87" s="314"/>
      <c r="G87" s="282"/>
      <c r="H87" s="314"/>
      <c r="I87" s="513"/>
      <c r="J87" s="281"/>
      <c r="K87" s="282"/>
      <c r="L87" s="314"/>
      <c r="M87" s="282"/>
      <c r="N87" s="436"/>
      <c r="O87" s="519"/>
      <c r="P87" s="410"/>
      <c r="Q87" s="336"/>
      <c r="R87" s="411"/>
      <c r="S87" s="336"/>
      <c r="T87" s="411"/>
      <c r="U87" s="324"/>
      <c r="V87" s="434"/>
      <c r="W87" s="435"/>
      <c r="X87" s="436"/>
      <c r="Y87" s="435"/>
      <c r="Z87" s="436"/>
      <c r="AA87" s="519"/>
      <c r="AB87" s="318"/>
      <c r="AC87" s="283"/>
      <c r="AD87" s="344"/>
      <c r="AE87" s="448"/>
      <c r="AF87" s="344"/>
      <c r="AG87" s="324"/>
    </row>
    <row r="88" spans="1:33" s="1" customFormat="1" ht="15" customHeight="1" x14ac:dyDescent="0.25">
      <c r="A88" s="295">
        <v>6</v>
      </c>
      <c r="B88" s="279">
        <v>60240</v>
      </c>
      <c r="C88" s="280" t="s">
        <v>73</v>
      </c>
      <c r="D88" s="281"/>
      <c r="E88" s="282"/>
      <c r="F88" s="314"/>
      <c r="G88" s="282"/>
      <c r="H88" s="314"/>
      <c r="I88" s="513"/>
      <c r="J88" s="281"/>
      <c r="K88" s="282"/>
      <c r="L88" s="314"/>
      <c r="M88" s="282"/>
      <c r="N88" s="436"/>
      <c r="O88" s="519"/>
      <c r="P88" s="410"/>
      <c r="Q88" s="336"/>
      <c r="R88" s="411"/>
      <c r="S88" s="336"/>
      <c r="T88" s="411"/>
      <c r="U88" s="324"/>
      <c r="V88" s="434"/>
      <c r="W88" s="435"/>
      <c r="X88" s="436"/>
      <c r="Y88" s="435"/>
      <c r="Z88" s="436"/>
      <c r="AA88" s="519"/>
      <c r="AB88" s="318"/>
      <c r="AC88" s="283"/>
      <c r="AD88" s="344"/>
      <c r="AE88" s="448"/>
      <c r="AF88" s="344"/>
      <c r="AG88" s="324"/>
    </row>
    <row r="89" spans="1:33" s="1" customFormat="1" ht="15" customHeight="1" x14ac:dyDescent="0.25">
      <c r="A89" s="295">
        <v>7</v>
      </c>
      <c r="B89" s="279">
        <v>60560</v>
      </c>
      <c r="C89" s="280" t="s">
        <v>74</v>
      </c>
      <c r="D89" s="281"/>
      <c r="E89" s="282"/>
      <c r="F89" s="314"/>
      <c r="G89" s="282"/>
      <c r="H89" s="314"/>
      <c r="I89" s="513"/>
      <c r="J89" s="281"/>
      <c r="K89" s="282"/>
      <c r="L89" s="314"/>
      <c r="M89" s="282"/>
      <c r="N89" s="436"/>
      <c r="O89" s="519"/>
      <c r="P89" s="410"/>
      <c r="Q89" s="336"/>
      <c r="R89" s="411"/>
      <c r="S89" s="336"/>
      <c r="T89" s="411"/>
      <c r="U89" s="324"/>
      <c r="V89" s="434"/>
      <c r="W89" s="435"/>
      <c r="X89" s="436"/>
      <c r="Y89" s="435"/>
      <c r="Z89" s="436"/>
      <c r="AA89" s="519"/>
      <c r="AB89" s="318"/>
      <c r="AC89" s="283"/>
      <c r="AD89" s="344"/>
      <c r="AE89" s="448"/>
      <c r="AF89" s="344"/>
      <c r="AG89" s="324"/>
    </row>
    <row r="90" spans="1:33" s="1" customFormat="1" ht="15" customHeight="1" x14ac:dyDescent="0.25">
      <c r="A90" s="295">
        <v>8</v>
      </c>
      <c r="B90" s="279">
        <v>60660</v>
      </c>
      <c r="C90" s="280" t="s">
        <v>75</v>
      </c>
      <c r="D90" s="281"/>
      <c r="E90" s="282"/>
      <c r="F90" s="314"/>
      <c r="G90" s="282"/>
      <c r="H90" s="314"/>
      <c r="I90" s="513"/>
      <c r="J90" s="281"/>
      <c r="K90" s="282"/>
      <c r="L90" s="314"/>
      <c r="M90" s="282"/>
      <c r="N90" s="436"/>
      <c r="O90" s="519"/>
      <c r="P90" s="410"/>
      <c r="Q90" s="336"/>
      <c r="R90" s="411"/>
      <c r="S90" s="336"/>
      <c r="T90" s="411"/>
      <c r="U90" s="324"/>
      <c r="V90" s="434"/>
      <c r="W90" s="435"/>
      <c r="X90" s="436"/>
      <c r="Y90" s="435"/>
      <c r="Z90" s="436"/>
      <c r="AA90" s="519"/>
      <c r="AB90" s="318"/>
      <c r="AC90" s="283"/>
      <c r="AD90" s="344"/>
      <c r="AE90" s="448"/>
      <c r="AF90" s="344"/>
      <c r="AG90" s="324"/>
    </row>
    <row r="91" spans="1:33" s="1" customFormat="1" ht="15" customHeight="1" x14ac:dyDescent="0.25">
      <c r="A91" s="295">
        <v>9</v>
      </c>
      <c r="B91" s="299">
        <v>60001</v>
      </c>
      <c r="C91" s="300" t="s">
        <v>68</v>
      </c>
      <c r="D91" s="281"/>
      <c r="E91" s="282"/>
      <c r="F91" s="314"/>
      <c r="G91" s="282"/>
      <c r="H91" s="314"/>
      <c r="I91" s="513"/>
      <c r="J91" s="281"/>
      <c r="K91" s="282"/>
      <c r="L91" s="314"/>
      <c r="M91" s="282"/>
      <c r="N91" s="436"/>
      <c r="O91" s="519"/>
      <c r="P91" s="410"/>
      <c r="Q91" s="336"/>
      <c r="R91" s="411"/>
      <c r="S91" s="336"/>
      <c r="T91" s="411"/>
      <c r="U91" s="324"/>
      <c r="V91" s="434"/>
      <c r="W91" s="435"/>
      <c r="X91" s="436"/>
      <c r="Y91" s="435"/>
      <c r="Z91" s="436"/>
      <c r="AA91" s="519"/>
      <c r="AB91" s="318"/>
      <c r="AC91" s="283"/>
      <c r="AD91" s="344"/>
      <c r="AE91" s="448"/>
      <c r="AF91" s="344"/>
      <c r="AG91" s="324"/>
    </row>
    <row r="92" spans="1:33" s="1" customFormat="1" ht="15" customHeight="1" x14ac:dyDescent="0.25">
      <c r="A92" s="295">
        <v>10</v>
      </c>
      <c r="B92" s="279">
        <v>60850</v>
      </c>
      <c r="C92" s="280" t="s">
        <v>77</v>
      </c>
      <c r="D92" s="281"/>
      <c r="E92" s="282"/>
      <c r="F92" s="314"/>
      <c r="G92" s="282"/>
      <c r="H92" s="314"/>
      <c r="I92" s="513"/>
      <c r="J92" s="281"/>
      <c r="K92" s="282"/>
      <c r="L92" s="314"/>
      <c r="M92" s="282"/>
      <c r="N92" s="436"/>
      <c r="O92" s="519"/>
      <c r="P92" s="410"/>
      <c r="Q92" s="336"/>
      <c r="R92" s="411"/>
      <c r="S92" s="336"/>
      <c r="T92" s="411"/>
      <c r="U92" s="324"/>
      <c r="V92" s="434"/>
      <c r="W92" s="435"/>
      <c r="X92" s="436"/>
      <c r="Y92" s="435"/>
      <c r="Z92" s="436"/>
      <c r="AA92" s="519"/>
      <c r="AB92" s="318"/>
      <c r="AC92" s="283"/>
      <c r="AD92" s="344"/>
      <c r="AE92" s="448"/>
      <c r="AF92" s="344"/>
      <c r="AG92" s="324"/>
    </row>
    <row r="93" spans="1:33" s="1" customFormat="1" ht="15" customHeight="1" x14ac:dyDescent="0.25">
      <c r="A93" s="295">
        <v>11</v>
      </c>
      <c r="B93" s="279">
        <v>60910</v>
      </c>
      <c r="C93" s="280" t="s">
        <v>78</v>
      </c>
      <c r="D93" s="281"/>
      <c r="E93" s="282"/>
      <c r="F93" s="314"/>
      <c r="G93" s="282"/>
      <c r="H93" s="314"/>
      <c r="I93" s="513"/>
      <c r="J93" s="281"/>
      <c r="K93" s="282"/>
      <c r="L93" s="314"/>
      <c r="M93" s="282"/>
      <c r="N93" s="436"/>
      <c r="O93" s="519"/>
      <c r="P93" s="410"/>
      <c r="Q93" s="336"/>
      <c r="R93" s="411"/>
      <c r="S93" s="336"/>
      <c r="T93" s="411"/>
      <c r="U93" s="324"/>
      <c r="V93" s="434"/>
      <c r="W93" s="435"/>
      <c r="X93" s="436"/>
      <c r="Y93" s="435"/>
      <c r="Z93" s="436"/>
      <c r="AA93" s="519"/>
      <c r="AB93" s="318"/>
      <c r="AC93" s="283"/>
      <c r="AD93" s="344"/>
      <c r="AE93" s="448"/>
      <c r="AF93" s="344"/>
      <c r="AG93" s="324"/>
    </row>
    <row r="94" spans="1:33" s="1" customFormat="1" ht="15" customHeight="1" x14ac:dyDescent="0.25">
      <c r="A94" s="295">
        <v>12</v>
      </c>
      <c r="B94" s="279">
        <v>60980</v>
      </c>
      <c r="C94" s="280" t="s">
        <v>79</v>
      </c>
      <c r="D94" s="281"/>
      <c r="E94" s="282"/>
      <c r="F94" s="314"/>
      <c r="G94" s="282"/>
      <c r="H94" s="314"/>
      <c r="I94" s="513"/>
      <c r="J94" s="281"/>
      <c r="K94" s="282"/>
      <c r="L94" s="314"/>
      <c r="M94" s="282"/>
      <c r="N94" s="436"/>
      <c r="O94" s="519"/>
      <c r="P94" s="410"/>
      <c r="Q94" s="336"/>
      <c r="R94" s="411"/>
      <c r="S94" s="336"/>
      <c r="T94" s="411"/>
      <c r="U94" s="324"/>
      <c r="V94" s="434"/>
      <c r="W94" s="435"/>
      <c r="X94" s="436"/>
      <c r="Y94" s="435"/>
      <c r="Z94" s="436"/>
      <c r="AA94" s="519"/>
      <c r="AB94" s="318"/>
      <c r="AC94" s="283"/>
      <c r="AD94" s="344"/>
      <c r="AE94" s="448"/>
      <c r="AF94" s="344"/>
      <c r="AG94" s="324"/>
    </row>
    <row r="95" spans="1:33" s="1" customFormat="1" ht="15" customHeight="1" x14ac:dyDescent="0.25">
      <c r="A95" s="295">
        <v>13</v>
      </c>
      <c r="B95" s="279">
        <v>61080</v>
      </c>
      <c r="C95" s="280" t="s">
        <v>80</v>
      </c>
      <c r="D95" s="281"/>
      <c r="E95" s="282"/>
      <c r="F95" s="314"/>
      <c r="G95" s="282"/>
      <c r="H95" s="314"/>
      <c r="I95" s="513"/>
      <c r="J95" s="281"/>
      <c r="K95" s="282"/>
      <c r="L95" s="314"/>
      <c r="M95" s="282"/>
      <c r="N95" s="436"/>
      <c r="O95" s="519"/>
      <c r="P95" s="410"/>
      <c r="Q95" s="336"/>
      <c r="R95" s="411"/>
      <c r="S95" s="336"/>
      <c r="T95" s="411"/>
      <c r="U95" s="324"/>
      <c r="V95" s="434"/>
      <c r="W95" s="435"/>
      <c r="X95" s="436"/>
      <c r="Y95" s="435"/>
      <c r="Z95" s="436"/>
      <c r="AA95" s="519"/>
      <c r="AB95" s="318"/>
      <c r="AC95" s="283"/>
      <c r="AD95" s="344"/>
      <c r="AE95" s="448"/>
      <c r="AF95" s="344"/>
      <c r="AG95" s="324"/>
    </row>
    <row r="96" spans="1:33" s="1" customFormat="1" ht="15" customHeight="1" x14ac:dyDescent="0.25">
      <c r="A96" s="295">
        <v>14</v>
      </c>
      <c r="B96" s="279">
        <v>61150</v>
      </c>
      <c r="C96" s="280" t="s">
        <v>81</v>
      </c>
      <c r="D96" s="281"/>
      <c r="E96" s="282"/>
      <c r="F96" s="314"/>
      <c r="G96" s="282"/>
      <c r="H96" s="314"/>
      <c r="I96" s="513"/>
      <c r="J96" s="281"/>
      <c r="K96" s="282"/>
      <c r="L96" s="314"/>
      <c r="M96" s="282"/>
      <c r="N96" s="436"/>
      <c r="O96" s="519"/>
      <c r="P96" s="410"/>
      <c r="Q96" s="336"/>
      <c r="R96" s="411"/>
      <c r="S96" s="336"/>
      <c r="T96" s="411"/>
      <c r="U96" s="324"/>
      <c r="V96" s="434"/>
      <c r="W96" s="435"/>
      <c r="X96" s="436"/>
      <c r="Y96" s="435"/>
      <c r="Z96" s="436"/>
      <c r="AA96" s="519"/>
      <c r="AB96" s="318"/>
      <c r="AC96" s="283"/>
      <c r="AD96" s="344"/>
      <c r="AE96" s="448"/>
      <c r="AF96" s="344"/>
      <c r="AG96" s="324"/>
    </row>
    <row r="97" spans="1:33" s="1" customFormat="1" ht="15" customHeight="1" x14ac:dyDescent="0.25">
      <c r="A97" s="295">
        <v>15</v>
      </c>
      <c r="B97" s="279">
        <v>61210</v>
      </c>
      <c r="C97" s="280" t="s">
        <v>82</v>
      </c>
      <c r="D97" s="281"/>
      <c r="E97" s="282"/>
      <c r="F97" s="314"/>
      <c r="G97" s="282"/>
      <c r="H97" s="314"/>
      <c r="I97" s="513"/>
      <c r="J97" s="281"/>
      <c r="K97" s="282"/>
      <c r="L97" s="314"/>
      <c r="M97" s="282"/>
      <c r="N97" s="436"/>
      <c r="O97" s="519"/>
      <c r="P97" s="410"/>
      <c r="Q97" s="336"/>
      <c r="R97" s="411"/>
      <c r="S97" s="336"/>
      <c r="T97" s="411"/>
      <c r="U97" s="324"/>
      <c r="V97" s="434"/>
      <c r="W97" s="435"/>
      <c r="X97" s="436"/>
      <c r="Y97" s="435"/>
      <c r="Z97" s="436"/>
      <c r="AA97" s="519"/>
      <c r="AB97" s="318"/>
      <c r="AC97" s="283"/>
      <c r="AD97" s="344"/>
      <c r="AE97" s="448"/>
      <c r="AF97" s="344"/>
      <c r="AG97" s="324"/>
    </row>
    <row r="98" spans="1:33" s="1" customFormat="1" ht="15" customHeight="1" x14ac:dyDescent="0.25">
      <c r="A98" s="295">
        <v>16</v>
      </c>
      <c r="B98" s="279">
        <v>61290</v>
      </c>
      <c r="C98" s="280" t="s">
        <v>83</v>
      </c>
      <c r="D98" s="281"/>
      <c r="E98" s="282"/>
      <c r="F98" s="314"/>
      <c r="G98" s="282"/>
      <c r="H98" s="314"/>
      <c r="I98" s="513"/>
      <c r="J98" s="281"/>
      <c r="K98" s="282"/>
      <c r="L98" s="314"/>
      <c r="M98" s="282"/>
      <c r="N98" s="436"/>
      <c r="O98" s="519"/>
      <c r="P98" s="410"/>
      <c r="Q98" s="336"/>
      <c r="R98" s="411"/>
      <c r="S98" s="336"/>
      <c r="T98" s="411"/>
      <c r="U98" s="324"/>
      <c r="V98" s="434"/>
      <c r="W98" s="435"/>
      <c r="X98" s="436"/>
      <c r="Y98" s="435"/>
      <c r="Z98" s="436"/>
      <c r="AA98" s="519"/>
      <c r="AB98" s="318"/>
      <c r="AC98" s="283"/>
      <c r="AD98" s="344"/>
      <c r="AE98" s="448"/>
      <c r="AF98" s="344"/>
      <c r="AG98" s="324"/>
    </row>
    <row r="99" spans="1:33" s="1" customFormat="1" ht="15" customHeight="1" x14ac:dyDescent="0.25">
      <c r="A99" s="295">
        <v>17</v>
      </c>
      <c r="B99" s="279">
        <v>61340</v>
      </c>
      <c r="C99" s="280" t="s">
        <v>84</v>
      </c>
      <c r="D99" s="281"/>
      <c r="E99" s="282"/>
      <c r="F99" s="314"/>
      <c r="G99" s="282"/>
      <c r="H99" s="314"/>
      <c r="I99" s="513"/>
      <c r="J99" s="281"/>
      <c r="K99" s="282"/>
      <c r="L99" s="314"/>
      <c r="M99" s="282"/>
      <c r="N99" s="436"/>
      <c r="O99" s="519"/>
      <c r="P99" s="410"/>
      <c r="Q99" s="336"/>
      <c r="R99" s="411"/>
      <c r="S99" s="336"/>
      <c r="T99" s="411"/>
      <c r="U99" s="324"/>
      <c r="V99" s="434"/>
      <c r="W99" s="435"/>
      <c r="X99" s="436"/>
      <c r="Y99" s="435"/>
      <c r="Z99" s="436"/>
      <c r="AA99" s="519"/>
      <c r="AB99" s="318"/>
      <c r="AC99" s="283"/>
      <c r="AD99" s="344"/>
      <c r="AE99" s="448"/>
      <c r="AF99" s="344"/>
      <c r="AG99" s="324"/>
    </row>
    <row r="100" spans="1:33" s="1" customFormat="1" ht="15" customHeight="1" x14ac:dyDescent="0.25">
      <c r="A100" s="295">
        <v>18</v>
      </c>
      <c r="B100" s="279">
        <v>61390</v>
      </c>
      <c r="C100" s="280" t="s">
        <v>85</v>
      </c>
      <c r="D100" s="281"/>
      <c r="E100" s="282"/>
      <c r="F100" s="314"/>
      <c r="G100" s="282"/>
      <c r="H100" s="314"/>
      <c r="I100" s="513"/>
      <c r="J100" s="281"/>
      <c r="K100" s="282"/>
      <c r="L100" s="314"/>
      <c r="M100" s="282"/>
      <c r="N100" s="436"/>
      <c r="O100" s="519"/>
      <c r="P100" s="410"/>
      <c r="Q100" s="336"/>
      <c r="R100" s="411"/>
      <c r="S100" s="336"/>
      <c r="T100" s="411"/>
      <c r="U100" s="324"/>
      <c r="V100" s="434"/>
      <c r="W100" s="435"/>
      <c r="X100" s="436"/>
      <c r="Y100" s="435"/>
      <c r="Z100" s="436"/>
      <c r="AA100" s="519"/>
      <c r="AB100" s="318"/>
      <c r="AC100" s="283"/>
      <c r="AD100" s="344"/>
      <c r="AE100" s="448"/>
      <c r="AF100" s="344"/>
      <c r="AG100" s="324"/>
    </row>
    <row r="101" spans="1:33" s="1" customFormat="1" ht="15" customHeight="1" x14ac:dyDescent="0.25">
      <c r="A101" s="294">
        <v>19</v>
      </c>
      <c r="B101" s="279">
        <v>61410</v>
      </c>
      <c r="C101" s="280" t="s">
        <v>86</v>
      </c>
      <c r="D101" s="281"/>
      <c r="E101" s="282"/>
      <c r="F101" s="314"/>
      <c r="G101" s="282"/>
      <c r="H101" s="314"/>
      <c r="I101" s="513"/>
      <c r="J101" s="281"/>
      <c r="K101" s="282"/>
      <c r="L101" s="314"/>
      <c r="M101" s="282"/>
      <c r="N101" s="436"/>
      <c r="O101" s="519"/>
      <c r="P101" s="410"/>
      <c r="Q101" s="336"/>
      <c r="R101" s="411"/>
      <c r="S101" s="336"/>
      <c r="T101" s="411"/>
      <c r="U101" s="324"/>
      <c r="V101" s="434"/>
      <c r="W101" s="435"/>
      <c r="X101" s="436"/>
      <c r="Y101" s="435"/>
      <c r="Z101" s="436"/>
      <c r="AA101" s="519"/>
      <c r="AB101" s="318"/>
      <c r="AC101" s="283"/>
      <c r="AD101" s="344"/>
      <c r="AE101" s="448"/>
      <c r="AF101" s="344"/>
      <c r="AG101" s="324"/>
    </row>
    <row r="102" spans="1:33" s="1" customFormat="1" ht="15" customHeight="1" x14ac:dyDescent="0.25">
      <c r="A102" s="11">
        <v>20</v>
      </c>
      <c r="B102" s="279">
        <v>61430</v>
      </c>
      <c r="C102" s="280" t="s">
        <v>106</v>
      </c>
      <c r="D102" s="281"/>
      <c r="E102" s="282"/>
      <c r="F102" s="314"/>
      <c r="G102" s="282"/>
      <c r="H102" s="314"/>
      <c r="I102" s="513"/>
      <c r="J102" s="281"/>
      <c r="K102" s="282"/>
      <c r="L102" s="314"/>
      <c r="M102" s="282"/>
      <c r="N102" s="436"/>
      <c r="O102" s="519"/>
      <c r="P102" s="410"/>
      <c r="Q102" s="336"/>
      <c r="R102" s="411"/>
      <c r="S102" s="336"/>
      <c r="T102" s="411"/>
      <c r="U102" s="324"/>
      <c r="V102" s="434"/>
      <c r="W102" s="435"/>
      <c r="X102" s="436"/>
      <c r="Y102" s="435"/>
      <c r="Z102" s="436"/>
      <c r="AA102" s="519"/>
      <c r="AB102" s="318"/>
      <c r="AC102" s="283"/>
      <c r="AD102" s="344"/>
      <c r="AE102" s="448"/>
      <c r="AF102" s="344"/>
      <c r="AG102" s="324"/>
    </row>
    <row r="103" spans="1:33" s="1" customFormat="1" ht="15" customHeight="1" x14ac:dyDescent="0.25">
      <c r="A103" s="9">
        <v>21</v>
      </c>
      <c r="B103" s="279">
        <v>61440</v>
      </c>
      <c r="C103" s="280" t="s">
        <v>87</v>
      </c>
      <c r="D103" s="281"/>
      <c r="E103" s="282"/>
      <c r="F103" s="314"/>
      <c r="G103" s="282"/>
      <c r="H103" s="314"/>
      <c r="I103" s="513"/>
      <c r="J103" s="281"/>
      <c r="K103" s="282"/>
      <c r="L103" s="314"/>
      <c r="M103" s="282"/>
      <c r="N103" s="436"/>
      <c r="O103" s="519"/>
      <c r="P103" s="410"/>
      <c r="Q103" s="336"/>
      <c r="R103" s="411"/>
      <c r="S103" s="336"/>
      <c r="T103" s="411"/>
      <c r="U103" s="324"/>
      <c r="V103" s="434"/>
      <c r="W103" s="435"/>
      <c r="X103" s="436"/>
      <c r="Y103" s="435"/>
      <c r="Z103" s="436"/>
      <c r="AA103" s="519"/>
      <c r="AB103" s="318"/>
      <c r="AC103" s="283"/>
      <c r="AD103" s="344"/>
      <c r="AE103" s="448"/>
      <c r="AF103" s="344"/>
      <c r="AG103" s="324"/>
    </row>
    <row r="104" spans="1:33" s="1" customFormat="1" ht="15" customHeight="1" x14ac:dyDescent="0.25">
      <c r="A104" s="9">
        <v>22</v>
      </c>
      <c r="B104" s="279">
        <v>61450</v>
      </c>
      <c r="C104" s="280" t="s">
        <v>105</v>
      </c>
      <c r="D104" s="281"/>
      <c r="E104" s="282"/>
      <c r="F104" s="314"/>
      <c r="G104" s="282"/>
      <c r="H104" s="314">
        <f>'Немецкий-9 2024 расклад'!K11</f>
        <v>1</v>
      </c>
      <c r="I104" s="513"/>
      <c r="J104" s="281"/>
      <c r="K104" s="282"/>
      <c r="L104" s="314"/>
      <c r="M104" s="282"/>
      <c r="N104" s="436">
        <f>'Немецкий-9 2024 расклад'!L11</f>
        <v>0</v>
      </c>
      <c r="O104" s="519"/>
      <c r="P104" s="410"/>
      <c r="Q104" s="336"/>
      <c r="R104" s="411"/>
      <c r="S104" s="336"/>
      <c r="T104" s="507">
        <f>'Немецкий-9 2024 расклад'!M11</f>
        <v>0</v>
      </c>
      <c r="U104" s="456"/>
      <c r="V104" s="434"/>
      <c r="W104" s="435"/>
      <c r="X104" s="436"/>
      <c r="Y104" s="435"/>
      <c r="Z104" s="525">
        <f>'Немецкий-9 2024 расклад'!N11</f>
        <v>0</v>
      </c>
      <c r="AA104" s="531"/>
      <c r="AB104" s="318"/>
      <c r="AC104" s="283"/>
      <c r="AD104" s="344"/>
      <c r="AE104" s="448"/>
      <c r="AF104" s="536">
        <f>'Немецкий-9 2024 расклад'!O11</f>
        <v>0</v>
      </c>
      <c r="AG104" s="324"/>
    </row>
    <row r="105" spans="1:33" s="1" customFormat="1" ht="15" customHeight="1" x14ac:dyDescent="0.25">
      <c r="A105" s="9">
        <v>23</v>
      </c>
      <c r="B105" s="279">
        <v>61470</v>
      </c>
      <c r="C105" s="280" t="s">
        <v>88</v>
      </c>
      <c r="D105" s="281"/>
      <c r="E105" s="282"/>
      <c r="F105" s="314"/>
      <c r="G105" s="282"/>
      <c r="H105" s="314"/>
      <c r="I105" s="513"/>
      <c r="J105" s="281"/>
      <c r="K105" s="282"/>
      <c r="L105" s="314"/>
      <c r="M105" s="282"/>
      <c r="N105" s="436"/>
      <c r="O105" s="519"/>
      <c r="P105" s="410"/>
      <c r="Q105" s="336"/>
      <c r="R105" s="411"/>
      <c r="S105" s="336"/>
      <c r="T105" s="411"/>
      <c r="U105" s="324"/>
      <c r="V105" s="434"/>
      <c r="W105" s="435"/>
      <c r="X105" s="436"/>
      <c r="Y105" s="435"/>
      <c r="Z105" s="436"/>
      <c r="AA105" s="519"/>
      <c r="AB105" s="318"/>
      <c r="AC105" s="283"/>
      <c r="AD105" s="344"/>
      <c r="AE105" s="448"/>
      <c r="AF105" s="344"/>
      <c r="AG105" s="324"/>
    </row>
    <row r="106" spans="1:33" s="1" customFormat="1" ht="15" customHeight="1" x14ac:dyDescent="0.25">
      <c r="A106" s="9">
        <v>24</v>
      </c>
      <c r="B106" s="279">
        <v>61490</v>
      </c>
      <c r="C106" s="280" t="s">
        <v>107</v>
      </c>
      <c r="D106" s="281"/>
      <c r="E106" s="282"/>
      <c r="F106" s="314"/>
      <c r="G106" s="282"/>
      <c r="H106" s="314"/>
      <c r="I106" s="513"/>
      <c r="J106" s="281"/>
      <c r="K106" s="282"/>
      <c r="L106" s="314"/>
      <c r="M106" s="282"/>
      <c r="N106" s="436"/>
      <c r="O106" s="519"/>
      <c r="P106" s="410"/>
      <c r="Q106" s="336"/>
      <c r="R106" s="411"/>
      <c r="S106" s="336"/>
      <c r="T106" s="411"/>
      <c r="U106" s="324"/>
      <c r="V106" s="434"/>
      <c r="W106" s="435"/>
      <c r="X106" s="436"/>
      <c r="Y106" s="435"/>
      <c r="Z106" s="436"/>
      <c r="AA106" s="519"/>
      <c r="AB106" s="318"/>
      <c r="AC106" s="283"/>
      <c r="AD106" s="344"/>
      <c r="AE106" s="448"/>
      <c r="AF106" s="344"/>
      <c r="AG106" s="324"/>
    </row>
    <row r="107" spans="1:33" s="1" customFormat="1" ht="15" customHeight="1" x14ac:dyDescent="0.25">
      <c r="A107" s="9">
        <v>25</v>
      </c>
      <c r="B107" s="279">
        <v>61500</v>
      </c>
      <c r="C107" s="280" t="s">
        <v>108</v>
      </c>
      <c r="D107" s="281"/>
      <c r="E107" s="282"/>
      <c r="F107" s="314"/>
      <c r="G107" s="282"/>
      <c r="H107" s="314"/>
      <c r="I107" s="513"/>
      <c r="J107" s="281"/>
      <c r="K107" s="282"/>
      <c r="L107" s="314"/>
      <c r="M107" s="282"/>
      <c r="N107" s="436"/>
      <c r="O107" s="519"/>
      <c r="P107" s="410"/>
      <c r="Q107" s="336"/>
      <c r="R107" s="411"/>
      <c r="S107" s="336"/>
      <c r="T107" s="411"/>
      <c r="U107" s="324"/>
      <c r="V107" s="434"/>
      <c r="W107" s="435"/>
      <c r="X107" s="436"/>
      <c r="Y107" s="435"/>
      <c r="Z107" s="436"/>
      <c r="AA107" s="519"/>
      <c r="AB107" s="318"/>
      <c r="AC107" s="283"/>
      <c r="AD107" s="344"/>
      <c r="AE107" s="448"/>
      <c r="AF107" s="344"/>
      <c r="AG107" s="324"/>
    </row>
    <row r="108" spans="1:33" s="1" customFormat="1" ht="15" customHeight="1" x14ac:dyDescent="0.25">
      <c r="A108" s="9">
        <v>26</v>
      </c>
      <c r="B108" s="279">
        <v>61510</v>
      </c>
      <c r="C108" s="280" t="s">
        <v>89</v>
      </c>
      <c r="D108" s="281"/>
      <c r="E108" s="282"/>
      <c r="F108" s="314"/>
      <c r="G108" s="282"/>
      <c r="H108" s="314"/>
      <c r="I108" s="513"/>
      <c r="J108" s="281"/>
      <c r="K108" s="282"/>
      <c r="L108" s="314"/>
      <c r="M108" s="282"/>
      <c r="N108" s="436"/>
      <c r="O108" s="519"/>
      <c r="P108" s="410"/>
      <c r="Q108" s="336"/>
      <c r="R108" s="411"/>
      <c r="S108" s="336"/>
      <c r="T108" s="411"/>
      <c r="U108" s="324"/>
      <c r="V108" s="434"/>
      <c r="W108" s="435"/>
      <c r="X108" s="436"/>
      <c r="Y108" s="435"/>
      <c r="Z108" s="436"/>
      <c r="AA108" s="519"/>
      <c r="AB108" s="318"/>
      <c r="AC108" s="283"/>
      <c r="AD108" s="344"/>
      <c r="AE108" s="448"/>
      <c r="AF108" s="344"/>
      <c r="AG108" s="324"/>
    </row>
    <row r="109" spans="1:33" s="1" customFormat="1" ht="15" customHeight="1" x14ac:dyDescent="0.25">
      <c r="A109" s="9">
        <v>27</v>
      </c>
      <c r="B109" s="284">
        <v>61520</v>
      </c>
      <c r="C109" s="285" t="s">
        <v>109</v>
      </c>
      <c r="D109" s="281"/>
      <c r="E109" s="282"/>
      <c r="F109" s="314"/>
      <c r="G109" s="282"/>
      <c r="H109" s="314"/>
      <c r="I109" s="513"/>
      <c r="J109" s="281"/>
      <c r="K109" s="282"/>
      <c r="L109" s="314"/>
      <c r="M109" s="282"/>
      <c r="N109" s="436"/>
      <c r="O109" s="519"/>
      <c r="P109" s="410"/>
      <c r="Q109" s="336"/>
      <c r="R109" s="411"/>
      <c r="S109" s="336"/>
      <c r="T109" s="411"/>
      <c r="U109" s="324"/>
      <c r="V109" s="434"/>
      <c r="W109" s="435"/>
      <c r="X109" s="436"/>
      <c r="Y109" s="435"/>
      <c r="Z109" s="436"/>
      <c r="AA109" s="519"/>
      <c r="AB109" s="318"/>
      <c r="AC109" s="283"/>
      <c r="AD109" s="344"/>
      <c r="AE109" s="448"/>
      <c r="AF109" s="344"/>
      <c r="AG109" s="324"/>
    </row>
    <row r="110" spans="1:33" s="1" customFormat="1" ht="15" customHeight="1" x14ac:dyDescent="0.25">
      <c r="A110" s="9">
        <v>28</v>
      </c>
      <c r="B110" s="284">
        <v>61540</v>
      </c>
      <c r="C110" s="285" t="s">
        <v>103</v>
      </c>
      <c r="D110" s="281"/>
      <c r="E110" s="282"/>
      <c r="F110" s="314"/>
      <c r="G110" s="282"/>
      <c r="H110" s="314"/>
      <c r="I110" s="513"/>
      <c r="J110" s="281"/>
      <c r="K110" s="282"/>
      <c r="L110" s="314"/>
      <c r="M110" s="282"/>
      <c r="N110" s="436"/>
      <c r="O110" s="519"/>
      <c r="P110" s="410"/>
      <c r="Q110" s="336"/>
      <c r="R110" s="411"/>
      <c r="S110" s="336"/>
      <c r="T110" s="411"/>
      <c r="U110" s="324"/>
      <c r="V110" s="434"/>
      <c r="W110" s="435"/>
      <c r="X110" s="436"/>
      <c r="Y110" s="435"/>
      <c r="Z110" s="436"/>
      <c r="AA110" s="519"/>
      <c r="AB110" s="318"/>
      <c r="AC110" s="283"/>
      <c r="AD110" s="344"/>
      <c r="AE110" s="448"/>
      <c r="AF110" s="344"/>
      <c r="AG110" s="324"/>
    </row>
    <row r="111" spans="1:33" s="1" customFormat="1" ht="15" customHeight="1" x14ac:dyDescent="0.25">
      <c r="A111" s="10">
        <v>29</v>
      </c>
      <c r="B111" s="284">
        <v>61560</v>
      </c>
      <c r="C111" s="285" t="s">
        <v>113</v>
      </c>
      <c r="D111" s="281"/>
      <c r="E111" s="282"/>
      <c r="F111" s="314"/>
      <c r="G111" s="282"/>
      <c r="H111" s="314"/>
      <c r="I111" s="513"/>
      <c r="J111" s="281"/>
      <c r="K111" s="282"/>
      <c r="L111" s="314"/>
      <c r="M111" s="282"/>
      <c r="N111" s="436"/>
      <c r="O111" s="519"/>
      <c r="P111" s="410"/>
      <c r="Q111" s="336"/>
      <c r="R111" s="411"/>
      <c r="S111" s="336"/>
      <c r="T111" s="411"/>
      <c r="U111" s="324"/>
      <c r="V111" s="434"/>
      <c r="W111" s="435"/>
      <c r="X111" s="436"/>
      <c r="Y111" s="435"/>
      <c r="Z111" s="436"/>
      <c r="AA111" s="519"/>
      <c r="AB111" s="318"/>
      <c r="AC111" s="283"/>
      <c r="AD111" s="344"/>
      <c r="AE111" s="448"/>
      <c r="AF111" s="344"/>
      <c r="AG111" s="324"/>
    </row>
    <row r="112" spans="1:33" s="1" customFormat="1" ht="15" customHeight="1" thickBot="1" x14ac:dyDescent="0.3">
      <c r="A112" s="10">
        <v>30</v>
      </c>
      <c r="B112" s="284">
        <v>61570</v>
      </c>
      <c r="C112" s="285" t="s">
        <v>122</v>
      </c>
      <c r="D112" s="289"/>
      <c r="E112" s="290"/>
      <c r="F112" s="315"/>
      <c r="G112" s="290"/>
      <c r="H112" s="315"/>
      <c r="I112" s="514"/>
      <c r="J112" s="289"/>
      <c r="K112" s="290"/>
      <c r="L112" s="315"/>
      <c r="M112" s="290"/>
      <c r="N112" s="436"/>
      <c r="O112" s="520"/>
      <c r="P112" s="412"/>
      <c r="Q112" s="413"/>
      <c r="R112" s="414"/>
      <c r="S112" s="413"/>
      <c r="T112" s="411"/>
      <c r="U112" s="415"/>
      <c r="V112" s="437"/>
      <c r="W112" s="438"/>
      <c r="X112" s="439"/>
      <c r="Y112" s="438"/>
      <c r="Z112" s="439"/>
      <c r="AA112" s="520"/>
      <c r="AB112" s="319"/>
      <c r="AC112" s="291"/>
      <c r="AD112" s="345"/>
      <c r="AE112" s="449"/>
      <c r="AF112" s="345"/>
      <c r="AG112" s="415"/>
    </row>
    <row r="113" spans="1:33" s="1" customFormat="1" ht="15" customHeight="1" thickBot="1" x14ac:dyDescent="0.3">
      <c r="A113" s="301"/>
      <c r="B113" s="302"/>
      <c r="C113" s="293" t="s">
        <v>104</v>
      </c>
      <c r="D113" s="325"/>
      <c r="E113" s="326"/>
      <c r="F113" s="337">
        <f>'Немецкий-9 2022 расклад'!K114</f>
        <v>0</v>
      </c>
      <c r="G113" s="326">
        <f>'Немецкий-9 2023 расклад'!K113</f>
        <v>0</v>
      </c>
      <c r="H113" s="337">
        <f>'Немецкий-9 2024 расклад'!K12</f>
        <v>1</v>
      </c>
      <c r="I113" s="512"/>
      <c r="J113" s="325"/>
      <c r="K113" s="326"/>
      <c r="L113" s="337">
        <f>'Немецкий-9 2022 расклад'!L114</f>
        <v>0</v>
      </c>
      <c r="M113" s="326">
        <f>'Немецкий-9 2023 расклад'!L113</f>
        <v>0</v>
      </c>
      <c r="N113" s="433">
        <f>'Немецкий-9 2024 расклад'!L12</f>
        <v>0</v>
      </c>
      <c r="O113" s="518"/>
      <c r="P113" s="408"/>
      <c r="Q113" s="327"/>
      <c r="R113" s="409">
        <f>'Немецкий-9 2022 расклад'!M114</f>
        <v>0</v>
      </c>
      <c r="S113" s="327">
        <f>'Немецкий-9 2023 расклад'!M113</f>
        <v>0</v>
      </c>
      <c r="T113" s="506">
        <f>'Немецкий-9 2024 расклад'!M12</f>
        <v>0</v>
      </c>
      <c r="U113" s="457"/>
      <c r="V113" s="431"/>
      <c r="W113" s="432"/>
      <c r="X113" s="433">
        <f>'Немецкий-9 2022 расклад'!N114</f>
        <v>0</v>
      </c>
      <c r="Y113" s="432">
        <f>'Немецкий-9 2023 расклад'!N113</f>
        <v>0</v>
      </c>
      <c r="Z113" s="526">
        <f>'Немецкий-9 2024 расклад'!N12</f>
        <v>1</v>
      </c>
      <c r="AA113" s="532"/>
      <c r="AB113" s="338"/>
      <c r="AC113" s="339"/>
      <c r="AD113" s="342">
        <f>'Немецкий-9 2022 расклад'!O114</f>
        <v>0</v>
      </c>
      <c r="AE113" s="342">
        <f>'Немецкий-9 2023 расклад'!O113</f>
        <v>0</v>
      </c>
      <c r="AF113" s="537">
        <f>'Немецкий-9 2024 расклад'!O12</f>
        <v>100</v>
      </c>
      <c r="AG113" s="328"/>
    </row>
    <row r="114" spans="1:33" s="1" customFormat="1" ht="15" customHeight="1" x14ac:dyDescent="0.25">
      <c r="A114" s="7">
        <v>1</v>
      </c>
      <c r="B114" s="274">
        <v>70020</v>
      </c>
      <c r="C114" s="275" t="s">
        <v>90</v>
      </c>
      <c r="D114" s="276"/>
      <c r="E114" s="277"/>
      <c r="F114" s="316"/>
      <c r="G114" s="277"/>
      <c r="H114" s="316"/>
      <c r="I114" s="515"/>
      <c r="J114" s="276"/>
      <c r="K114" s="277"/>
      <c r="L114" s="316"/>
      <c r="M114" s="277"/>
      <c r="N114" s="442"/>
      <c r="O114" s="521"/>
      <c r="P114" s="416"/>
      <c r="Q114" s="417"/>
      <c r="R114" s="418"/>
      <c r="S114" s="417"/>
      <c r="T114" s="418"/>
      <c r="U114" s="419"/>
      <c r="V114" s="440"/>
      <c r="W114" s="441"/>
      <c r="X114" s="442"/>
      <c r="Y114" s="441"/>
      <c r="Z114" s="442"/>
      <c r="AA114" s="521"/>
      <c r="AB114" s="320"/>
      <c r="AC114" s="278"/>
      <c r="AD114" s="343"/>
      <c r="AE114" s="447"/>
      <c r="AF114" s="343"/>
      <c r="AG114" s="419"/>
    </row>
    <row r="115" spans="1:33" s="1" customFormat="1" ht="15" customHeight="1" x14ac:dyDescent="0.25">
      <c r="A115" s="11">
        <v>2</v>
      </c>
      <c r="B115" s="279">
        <v>70110</v>
      </c>
      <c r="C115" s="280" t="s">
        <v>93</v>
      </c>
      <c r="D115" s="281"/>
      <c r="E115" s="282"/>
      <c r="F115" s="314"/>
      <c r="G115" s="282"/>
      <c r="H115" s="314"/>
      <c r="I115" s="513"/>
      <c r="J115" s="281"/>
      <c r="K115" s="282"/>
      <c r="L115" s="314"/>
      <c r="M115" s="282"/>
      <c r="N115" s="436"/>
      <c r="O115" s="519"/>
      <c r="P115" s="410"/>
      <c r="Q115" s="336"/>
      <c r="R115" s="411"/>
      <c r="S115" s="336"/>
      <c r="T115" s="411"/>
      <c r="U115" s="324"/>
      <c r="V115" s="434"/>
      <c r="W115" s="435"/>
      <c r="X115" s="436"/>
      <c r="Y115" s="435"/>
      <c r="Z115" s="436"/>
      <c r="AA115" s="519"/>
      <c r="AB115" s="318"/>
      <c r="AC115" s="283"/>
      <c r="AD115" s="344"/>
      <c r="AE115" s="448"/>
      <c r="AF115" s="344"/>
      <c r="AG115" s="324"/>
    </row>
    <row r="116" spans="1:33" s="1" customFormat="1" ht="15" customHeight="1" x14ac:dyDescent="0.25">
      <c r="A116" s="9">
        <v>3</v>
      </c>
      <c r="B116" s="279">
        <v>70021</v>
      </c>
      <c r="C116" s="280" t="s">
        <v>91</v>
      </c>
      <c r="D116" s="281"/>
      <c r="E116" s="282"/>
      <c r="F116" s="314"/>
      <c r="G116" s="282"/>
      <c r="H116" s="314"/>
      <c r="I116" s="513"/>
      <c r="J116" s="281"/>
      <c r="K116" s="282"/>
      <c r="L116" s="314"/>
      <c r="M116" s="282"/>
      <c r="N116" s="436"/>
      <c r="O116" s="519"/>
      <c r="P116" s="410"/>
      <c r="Q116" s="336"/>
      <c r="R116" s="411"/>
      <c r="S116" s="336"/>
      <c r="T116" s="411"/>
      <c r="U116" s="324"/>
      <c r="V116" s="434"/>
      <c r="W116" s="435"/>
      <c r="X116" s="436"/>
      <c r="Y116" s="435"/>
      <c r="Z116" s="436"/>
      <c r="AA116" s="519"/>
      <c r="AB116" s="318"/>
      <c r="AC116" s="283"/>
      <c r="AD116" s="344"/>
      <c r="AE116" s="448"/>
      <c r="AF116" s="344"/>
      <c r="AG116" s="324"/>
    </row>
    <row r="117" spans="1:33" s="1" customFormat="1" ht="15" customHeight="1" x14ac:dyDescent="0.25">
      <c r="A117" s="9">
        <v>4</v>
      </c>
      <c r="B117" s="279">
        <v>70040</v>
      </c>
      <c r="C117" s="280" t="s">
        <v>92</v>
      </c>
      <c r="D117" s="281"/>
      <c r="E117" s="282"/>
      <c r="F117" s="314"/>
      <c r="G117" s="282"/>
      <c r="H117" s="314"/>
      <c r="I117" s="513"/>
      <c r="J117" s="281"/>
      <c r="K117" s="282"/>
      <c r="L117" s="314"/>
      <c r="M117" s="282"/>
      <c r="N117" s="436"/>
      <c r="O117" s="519"/>
      <c r="P117" s="410"/>
      <c r="Q117" s="336"/>
      <c r="R117" s="411"/>
      <c r="S117" s="336"/>
      <c r="T117" s="411"/>
      <c r="U117" s="324"/>
      <c r="V117" s="434"/>
      <c r="W117" s="435"/>
      <c r="X117" s="436"/>
      <c r="Y117" s="435"/>
      <c r="Z117" s="436"/>
      <c r="AA117" s="519"/>
      <c r="AB117" s="318"/>
      <c r="AC117" s="283"/>
      <c r="AD117" s="344"/>
      <c r="AE117" s="448"/>
      <c r="AF117" s="344"/>
      <c r="AG117" s="324"/>
    </row>
    <row r="118" spans="1:33" s="1" customFormat="1" ht="15" customHeight="1" x14ac:dyDescent="0.25">
      <c r="A118" s="9">
        <v>5</v>
      </c>
      <c r="B118" s="279">
        <v>70100</v>
      </c>
      <c r="C118" s="280" t="s">
        <v>123</v>
      </c>
      <c r="D118" s="281"/>
      <c r="E118" s="282"/>
      <c r="F118" s="314"/>
      <c r="G118" s="282"/>
      <c r="H118" s="314"/>
      <c r="I118" s="513"/>
      <c r="J118" s="281"/>
      <c r="K118" s="282"/>
      <c r="L118" s="314"/>
      <c r="M118" s="282"/>
      <c r="N118" s="436"/>
      <c r="O118" s="519"/>
      <c r="P118" s="410"/>
      <c r="Q118" s="336"/>
      <c r="R118" s="411"/>
      <c r="S118" s="336"/>
      <c r="T118" s="411"/>
      <c r="U118" s="324"/>
      <c r="V118" s="434"/>
      <c r="W118" s="435"/>
      <c r="X118" s="436"/>
      <c r="Y118" s="435"/>
      <c r="Z118" s="436"/>
      <c r="AA118" s="519"/>
      <c r="AB118" s="318"/>
      <c r="AC118" s="283"/>
      <c r="AD118" s="344"/>
      <c r="AE118" s="448"/>
      <c r="AF118" s="344"/>
      <c r="AG118" s="324"/>
    </row>
    <row r="119" spans="1:33" s="1" customFormat="1" ht="15" customHeight="1" x14ac:dyDescent="0.25">
      <c r="A119" s="9">
        <v>6</v>
      </c>
      <c r="B119" s="279">
        <v>70270</v>
      </c>
      <c r="C119" s="280" t="s">
        <v>94</v>
      </c>
      <c r="D119" s="281"/>
      <c r="E119" s="282"/>
      <c r="F119" s="314"/>
      <c r="G119" s="282"/>
      <c r="H119" s="314">
        <f>'Немецкий-9 2024 расклад'!K13</f>
        <v>1</v>
      </c>
      <c r="I119" s="513"/>
      <c r="J119" s="281"/>
      <c r="K119" s="282"/>
      <c r="L119" s="314"/>
      <c r="M119" s="282"/>
      <c r="N119" s="436">
        <f>'Немецкий-9 2024 расклад'!L13</f>
        <v>0</v>
      </c>
      <c r="O119" s="519"/>
      <c r="P119" s="410"/>
      <c r="Q119" s="336"/>
      <c r="R119" s="411"/>
      <c r="S119" s="336"/>
      <c r="T119" s="507">
        <f>'Немецкий-9 2024 расклад'!M13</f>
        <v>0</v>
      </c>
      <c r="U119" s="456"/>
      <c r="V119" s="434"/>
      <c r="W119" s="435"/>
      <c r="X119" s="436"/>
      <c r="Y119" s="435"/>
      <c r="Z119" s="527">
        <f>'Немецкий-9 2024 расклад'!N13</f>
        <v>1</v>
      </c>
      <c r="AA119" s="533"/>
      <c r="AB119" s="318"/>
      <c r="AC119" s="283"/>
      <c r="AD119" s="344"/>
      <c r="AE119" s="448"/>
      <c r="AF119" s="538">
        <f>'Немецкий-9 2024 расклад'!O13</f>
        <v>100</v>
      </c>
      <c r="AG119" s="324"/>
    </row>
    <row r="120" spans="1:33" s="1" customFormat="1" ht="15" customHeight="1" x14ac:dyDescent="0.25">
      <c r="A120" s="9">
        <v>7</v>
      </c>
      <c r="B120" s="279">
        <v>70510</v>
      </c>
      <c r="C120" s="280" t="s">
        <v>95</v>
      </c>
      <c r="D120" s="281"/>
      <c r="E120" s="282"/>
      <c r="F120" s="314"/>
      <c r="G120" s="282"/>
      <c r="H120" s="314"/>
      <c r="I120" s="513"/>
      <c r="J120" s="281"/>
      <c r="K120" s="282"/>
      <c r="L120" s="314"/>
      <c r="M120" s="282"/>
      <c r="N120" s="436"/>
      <c r="O120" s="519"/>
      <c r="P120" s="410"/>
      <c r="Q120" s="336"/>
      <c r="R120" s="411"/>
      <c r="S120" s="336"/>
      <c r="T120" s="411"/>
      <c r="U120" s="324"/>
      <c r="V120" s="434"/>
      <c r="W120" s="435"/>
      <c r="X120" s="436"/>
      <c r="Y120" s="435"/>
      <c r="Z120" s="436"/>
      <c r="AA120" s="519"/>
      <c r="AB120" s="318"/>
      <c r="AC120" s="283"/>
      <c r="AD120" s="344"/>
      <c r="AE120" s="448"/>
      <c r="AF120" s="344"/>
      <c r="AG120" s="324"/>
    </row>
    <row r="121" spans="1:33" s="1" customFormat="1" ht="15" customHeight="1" x14ac:dyDescent="0.25">
      <c r="A121" s="10">
        <v>8</v>
      </c>
      <c r="B121" s="284">
        <v>10880</v>
      </c>
      <c r="C121" s="285" t="s">
        <v>112</v>
      </c>
      <c r="D121" s="281"/>
      <c r="E121" s="282"/>
      <c r="F121" s="314"/>
      <c r="G121" s="282"/>
      <c r="H121" s="314"/>
      <c r="I121" s="513"/>
      <c r="J121" s="281"/>
      <c r="K121" s="282"/>
      <c r="L121" s="314"/>
      <c r="M121" s="282"/>
      <c r="N121" s="436"/>
      <c r="O121" s="519"/>
      <c r="P121" s="410"/>
      <c r="Q121" s="336"/>
      <c r="R121" s="411"/>
      <c r="S121" s="336"/>
      <c r="T121" s="411"/>
      <c r="U121" s="324"/>
      <c r="V121" s="434"/>
      <c r="W121" s="435"/>
      <c r="X121" s="436"/>
      <c r="Y121" s="435"/>
      <c r="Z121" s="436"/>
      <c r="AA121" s="519"/>
      <c r="AB121" s="318"/>
      <c r="AC121" s="283"/>
      <c r="AD121" s="344"/>
      <c r="AE121" s="448"/>
      <c r="AF121" s="344"/>
      <c r="AG121" s="324"/>
    </row>
    <row r="122" spans="1:33" s="1" customFormat="1" ht="15" customHeight="1" thickBot="1" x14ac:dyDescent="0.3">
      <c r="A122" s="286">
        <v>9</v>
      </c>
      <c r="B122" s="287">
        <v>10890</v>
      </c>
      <c r="C122" s="288" t="s">
        <v>114</v>
      </c>
      <c r="D122" s="303"/>
      <c r="E122" s="304"/>
      <c r="F122" s="317"/>
      <c r="G122" s="304"/>
      <c r="H122" s="317"/>
      <c r="I122" s="516"/>
      <c r="J122" s="303"/>
      <c r="K122" s="304"/>
      <c r="L122" s="317"/>
      <c r="M122" s="304"/>
      <c r="N122" s="445"/>
      <c r="O122" s="522"/>
      <c r="P122" s="420"/>
      <c r="Q122" s="421"/>
      <c r="R122" s="422"/>
      <c r="S122" s="421"/>
      <c r="T122" s="422"/>
      <c r="U122" s="423"/>
      <c r="V122" s="443"/>
      <c r="W122" s="444"/>
      <c r="X122" s="445"/>
      <c r="Y122" s="444"/>
      <c r="Z122" s="445"/>
      <c r="AA122" s="522"/>
      <c r="AB122" s="321"/>
      <c r="AC122" s="305"/>
      <c r="AD122" s="346"/>
      <c r="AE122" s="450"/>
      <c r="AF122" s="346"/>
      <c r="AG122" s="423"/>
    </row>
    <row r="123" spans="1:33" ht="15" customHeight="1" x14ac:dyDescent="0.25">
      <c r="A123" s="12"/>
      <c r="B123" s="12"/>
      <c r="C123" s="12"/>
    </row>
    <row r="124" spans="1:33" ht="15" customHeight="1" x14ac:dyDescent="0.25">
      <c r="A124" s="12"/>
      <c r="B124" s="12"/>
      <c r="C124" s="12"/>
    </row>
  </sheetData>
  <mergeCells count="10">
    <mergeCell ref="B2:C2"/>
    <mergeCell ref="B6:C6"/>
    <mergeCell ref="A4:A5"/>
    <mergeCell ref="B4:B5"/>
    <mergeCell ref="C4:C5"/>
    <mergeCell ref="D4:I4"/>
    <mergeCell ref="J4:O4"/>
    <mergeCell ref="P4:U4"/>
    <mergeCell ref="V4:AA4"/>
    <mergeCell ref="AB4:AG4"/>
  </mergeCells>
  <conditionalFormatting sqref="P7:U122">
    <cfRule type="containsBlanks" dxfId="53" priority="9">
      <formula>LEN(TRIM(P7))=0</formula>
    </cfRule>
    <cfRule type="cellIs" dxfId="52" priority="10" operator="equal">
      <formula>"-"</formula>
    </cfRule>
    <cfRule type="cellIs" dxfId="51" priority="11" operator="lessThan">
      <formula>50</formula>
    </cfRule>
    <cfRule type="cellIs" dxfId="50" priority="12" operator="greaterThanOrEqual">
      <formula>90</formula>
    </cfRule>
    <cfRule type="cellIs" dxfId="49" priority="17" operator="equal">
      <formula>50</formula>
    </cfRule>
    <cfRule type="cellIs" dxfId="48" priority="37" operator="between">
      <formula>90</formula>
      <formula>$U$7</formula>
    </cfRule>
  </conditionalFormatting>
  <conditionalFormatting sqref="U7:U122">
    <cfRule type="cellIs" dxfId="47" priority="19" operator="between">
      <formula>$U$6</formula>
      <formula>90</formula>
    </cfRule>
    <cfRule type="cellIs" dxfId="46" priority="20" operator="between">
      <formula>$U$6</formula>
      <formula>50</formula>
    </cfRule>
  </conditionalFormatting>
  <conditionalFormatting sqref="AB7:AG122">
    <cfRule type="containsBlanks" dxfId="45" priority="5">
      <formula>LEN(TRIM(AB7))=0</formula>
    </cfRule>
    <cfRule type="cellIs" dxfId="44" priority="6" operator="lessThan">
      <formula>50</formula>
    </cfRule>
    <cfRule type="cellIs" dxfId="43" priority="7" operator="between">
      <formula>90</formula>
      <formula>50</formula>
    </cfRule>
    <cfRule type="cellIs" dxfId="42" priority="8" operator="greaterThanOrEqual">
      <formula>90</formula>
    </cfRule>
  </conditionalFormatting>
  <conditionalFormatting sqref="V7:AA122">
    <cfRule type="containsBlanks" dxfId="41" priority="1">
      <formula>LEN(TRIM(V7))=0</formula>
    </cfRule>
    <cfRule type="cellIs" dxfId="40" priority="2" operator="greaterThanOrEqual">
      <formula>10</formula>
    </cfRule>
    <cfRule type="cellIs" dxfId="39" priority="3" operator="between">
      <formula>9.99</formula>
      <formula>0.001</formula>
    </cfRule>
    <cfRule type="cellIs" dxfId="38" priority="4" operator="equal">
      <formula>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zoomScale="90" zoomScaleNormal="90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</cols>
  <sheetData>
    <row r="1" spans="1:16" ht="18" customHeight="1" x14ac:dyDescent="0.25">
      <c r="K1" s="168"/>
      <c r="L1" s="3" t="s">
        <v>133</v>
      </c>
    </row>
    <row r="2" spans="1:16" ht="18" customHeight="1" x14ac:dyDescent="0.25">
      <c r="A2" s="4"/>
      <c r="B2" s="4"/>
      <c r="C2" s="469" t="s">
        <v>132</v>
      </c>
      <c r="D2" s="469"/>
      <c r="E2" s="16"/>
      <c r="F2" s="16"/>
      <c r="G2" s="16"/>
      <c r="H2" s="16"/>
      <c r="I2" s="19">
        <v>2020</v>
      </c>
      <c r="J2" s="4"/>
      <c r="K2" s="20"/>
      <c r="L2" s="3" t="s">
        <v>135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170"/>
      <c r="L3" s="3" t="s">
        <v>134</v>
      </c>
    </row>
    <row r="4" spans="1:16" ht="18" customHeight="1" thickBot="1" x14ac:dyDescent="0.3">
      <c r="A4" s="472" t="s">
        <v>0</v>
      </c>
      <c r="B4" s="474" t="s">
        <v>1</v>
      </c>
      <c r="C4" s="484" t="s">
        <v>2</v>
      </c>
      <c r="D4" s="486" t="s">
        <v>3</v>
      </c>
      <c r="E4" s="488" t="s">
        <v>4</v>
      </c>
      <c r="F4" s="489"/>
      <c r="G4" s="489"/>
      <c r="H4" s="490"/>
      <c r="I4" s="478" t="s">
        <v>111</v>
      </c>
      <c r="J4" s="4"/>
      <c r="K4" s="6"/>
      <c r="L4" s="3" t="s">
        <v>136</v>
      </c>
    </row>
    <row r="5" spans="1:16" ht="30" customHeight="1" thickBot="1" x14ac:dyDescent="0.3">
      <c r="A5" s="482"/>
      <c r="B5" s="483"/>
      <c r="C5" s="485"/>
      <c r="D5" s="487"/>
      <c r="E5" s="18">
        <v>2</v>
      </c>
      <c r="F5" s="18">
        <v>3</v>
      </c>
      <c r="G5" s="18">
        <v>4</v>
      </c>
      <c r="H5" s="18">
        <v>5</v>
      </c>
      <c r="I5" s="479"/>
      <c r="J5" s="4"/>
      <c r="K5" s="86" t="s">
        <v>126</v>
      </c>
      <c r="L5" s="87" t="s">
        <v>127</v>
      </c>
      <c r="M5" s="87" t="s">
        <v>131</v>
      </c>
      <c r="N5" s="87" t="s">
        <v>128</v>
      </c>
      <c r="O5" s="88" t="s">
        <v>129</v>
      </c>
    </row>
    <row r="6" spans="1:16" ht="15" customHeight="1" thickBot="1" x14ac:dyDescent="0.3">
      <c r="A6" s="23"/>
      <c r="B6" s="24"/>
      <c r="C6" s="21" t="s">
        <v>110</v>
      </c>
      <c r="D6" s="36">
        <f>D7+D8+D17+D30+D48+D68+D83+D115</f>
        <v>0</v>
      </c>
      <c r="E6" s="185">
        <v>0</v>
      </c>
      <c r="F6" s="185">
        <v>0</v>
      </c>
      <c r="G6" s="185">
        <v>0</v>
      </c>
      <c r="H6" s="185">
        <v>0</v>
      </c>
      <c r="I6" s="181">
        <v>0</v>
      </c>
      <c r="J6" s="8"/>
      <c r="K6" s="329">
        <f>D6</f>
        <v>0</v>
      </c>
      <c r="L6" s="330">
        <f>L7+L8+L17+L30+L48+L68+L83+L115</f>
        <v>0</v>
      </c>
      <c r="M6" s="331">
        <v>0</v>
      </c>
      <c r="N6" s="330">
        <f>N7+N8+N17+N30+N48+N68+N83+N115</f>
        <v>0</v>
      </c>
      <c r="O6" s="332">
        <v>0</v>
      </c>
      <c r="P6" s="55"/>
    </row>
    <row r="7" spans="1:16" ht="15" customHeight="1" thickBot="1" x14ac:dyDescent="0.3">
      <c r="A7" s="186">
        <v>1</v>
      </c>
      <c r="B7" s="159">
        <v>50050</v>
      </c>
      <c r="C7" s="187" t="s">
        <v>56</v>
      </c>
      <c r="D7" s="156"/>
      <c r="E7" s="153"/>
      <c r="F7" s="153"/>
      <c r="G7" s="153"/>
      <c r="H7" s="153"/>
      <c r="I7" s="184"/>
      <c r="J7" s="8"/>
      <c r="K7" s="89"/>
      <c r="L7" s="90"/>
      <c r="M7" s="91"/>
      <c r="N7" s="183"/>
      <c r="O7" s="92"/>
      <c r="P7" s="55"/>
    </row>
    <row r="8" spans="1:16" ht="15" customHeight="1" thickBot="1" x14ac:dyDescent="0.3">
      <c r="A8" s="23"/>
      <c r="B8" s="51"/>
      <c r="C8" s="25" t="s">
        <v>97</v>
      </c>
      <c r="D8" s="26">
        <f>SUM(D9:D16)</f>
        <v>0</v>
      </c>
      <c r="E8" s="54">
        <v>0</v>
      </c>
      <c r="F8" s="54">
        <v>0</v>
      </c>
      <c r="G8" s="54">
        <v>0</v>
      </c>
      <c r="H8" s="54">
        <v>0</v>
      </c>
      <c r="I8" s="53">
        <v>0</v>
      </c>
      <c r="J8" s="8"/>
      <c r="K8" s="325">
        <f t="shared" ref="K8:K68" si="0">D8</f>
        <v>0</v>
      </c>
      <c r="L8" s="326">
        <f>SUM(L9:L16)</f>
        <v>0</v>
      </c>
      <c r="M8" s="327">
        <f>H8+G8</f>
        <v>0</v>
      </c>
      <c r="N8" s="326">
        <f>SUM(N9:N16)</f>
        <v>0</v>
      </c>
      <c r="O8" s="328">
        <f>E8</f>
        <v>0</v>
      </c>
    </row>
    <row r="9" spans="1:16" s="1" customFormat="1" ht="15" customHeight="1" x14ac:dyDescent="0.25">
      <c r="A9" s="9">
        <v>1</v>
      </c>
      <c r="B9" s="39">
        <v>10002</v>
      </c>
      <c r="C9" s="72" t="s">
        <v>6</v>
      </c>
      <c r="D9" s="111"/>
      <c r="E9" s="110"/>
      <c r="F9" s="110"/>
      <c r="G9" s="110"/>
      <c r="H9" s="110"/>
      <c r="I9" s="35"/>
      <c r="J9" s="8"/>
      <c r="K9" s="97"/>
      <c r="L9" s="98"/>
      <c r="M9" s="99"/>
      <c r="N9" s="109"/>
      <c r="O9" s="100"/>
    </row>
    <row r="10" spans="1:16" s="1" customFormat="1" ht="15" customHeight="1" x14ac:dyDescent="0.25">
      <c r="A10" s="9">
        <v>2</v>
      </c>
      <c r="B10" s="39">
        <v>10090</v>
      </c>
      <c r="C10" s="73" t="s">
        <v>8</v>
      </c>
      <c r="D10" s="111"/>
      <c r="E10" s="110"/>
      <c r="F10" s="110"/>
      <c r="G10" s="110"/>
      <c r="H10" s="110"/>
      <c r="I10" s="35"/>
      <c r="J10" s="8"/>
      <c r="K10" s="97"/>
      <c r="L10" s="98"/>
      <c r="M10" s="99"/>
      <c r="N10" s="109"/>
      <c r="O10" s="100"/>
    </row>
    <row r="11" spans="1:16" s="1" customFormat="1" ht="15" customHeight="1" x14ac:dyDescent="0.25">
      <c r="A11" s="9">
        <v>3</v>
      </c>
      <c r="B11" s="39">
        <v>10004</v>
      </c>
      <c r="C11" s="73" t="s">
        <v>7</v>
      </c>
      <c r="D11" s="191"/>
      <c r="E11" s="192"/>
      <c r="F11" s="192"/>
      <c r="G11" s="192"/>
      <c r="H11" s="192"/>
      <c r="I11" s="35"/>
      <c r="J11" s="8"/>
      <c r="K11" s="97"/>
      <c r="L11" s="98"/>
      <c r="M11" s="99"/>
      <c r="N11" s="98"/>
      <c r="O11" s="100"/>
    </row>
    <row r="12" spans="1:16" s="1" customFormat="1" ht="15" customHeight="1" x14ac:dyDescent="0.25">
      <c r="A12" s="9">
        <v>4</v>
      </c>
      <c r="B12" s="39">
        <v>10001</v>
      </c>
      <c r="C12" s="72" t="s">
        <v>5</v>
      </c>
      <c r="D12" s="190"/>
      <c r="E12" s="192"/>
      <c r="F12" s="192"/>
      <c r="G12" s="192"/>
      <c r="H12" s="192"/>
      <c r="I12" s="35"/>
      <c r="J12" s="8"/>
      <c r="K12" s="97"/>
      <c r="L12" s="98"/>
      <c r="M12" s="99"/>
      <c r="N12" s="98"/>
      <c r="O12" s="100"/>
    </row>
    <row r="13" spans="1:16" s="1" customFormat="1" ht="15" customHeight="1" x14ac:dyDescent="0.25">
      <c r="A13" s="9">
        <v>5</v>
      </c>
      <c r="B13" s="39">
        <v>10120</v>
      </c>
      <c r="C13" s="73" t="s">
        <v>9</v>
      </c>
      <c r="D13" s="194"/>
      <c r="E13" s="193"/>
      <c r="F13" s="193"/>
      <c r="G13" s="193"/>
      <c r="H13" s="193"/>
      <c r="I13" s="35"/>
      <c r="J13" s="8"/>
      <c r="K13" s="97"/>
      <c r="L13" s="98"/>
      <c r="M13" s="99"/>
      <c r="N13" s="98"/>
      <c r="O13" s="100"/>
    </row>
    <row r="14" spans="1:16" s="1" customFormat="1" ht="15" customHeight="1" x14ac:dyDescent="0.25">
      <c r="A14" s="9">
        <v>6</v>
      </c>
      <c r="B14" s="39">
        <v>10190</v>
      </c>
      <c r="C14" s="73" t="s">
        <v>10</v>
      </c>
      <c r="D14" s="111"/>
      <c r="E14" s="110"/>
      <c r="F14" s="110"/>
      <c r="G14" s="110"/>
      <c r="H14" s="110"/>
      <c r="I14" s="35"/>
      <c r="J14" s="8"/>
      <c r="K14" s="97"/>
      <c r="L14" s="98"/>
      <c r="M14" s="99"/>
      <c r="N14" s="98"/>
      <c r="O14" s="100"/>
    </row>
    <row r="15" spans="1:16" s="1" customFormat="1" ht="15" customHeight="1" x14ac:dyDescent="0.25">
      <c r="A15" s="9">
        <v>7</v>
      </c>
      <c r="B15" s="39">
        <v>10320</v>
      </c>
      <c r="C15" s="73" t="s">
        <v>11</v>
      </c>
      <c r="D15" s="196"/>
      <c r="E15" s="195"/>
      <c r="F15" s="195"/>
      <c r="G15" s="195"/>
      <c r="H15" s="195"/>
      <c r="I15" s="35"/>
      <c r="J15" s="8"/>
      <c r="K15" s="97"/>
      <c r="L15" s="98"/>
      <c r="M15" s="99"/>
      <c r="N15" s="98"/>
      <c r="O15" s="100"/>
    </row>
    <row r="16" spans="1:16" s="1" customFormat="1" ht="15" customHeight="1" thickBot="1" x14ac:dyDescent="0.3">
      <c r="A16" s="10">
        <v>8</v>
      </c>
      <c r="B16" s="40">
        <v>10860</v>
      </c>
      <c r="C16" s="74" t="s">
        <v>115</v>
      </c>
      <c r="D16" s="196"/>
      <c r="E16" s="195"/>
      <c r="F16" s="195"/>
      <c r="G16" s="195"/>
      <c r="H16" s="195"/>
      <c r="I16" s="57"/>
      <c r="J16" s="8"/>
      <c r="K16" s="101"/>
      <c r="L16" s="102"/>
      <c r="M16" s="103"/>
      <c r="N16" s="102"/>
      <c r="O16" s="104"/>
    </row>
    <row r="17" spans="1:15" s="1" customFormat="1" ht="15" customHeight="1" thickBot="1" x14ac:dyDescent="0.3">
      <c r="A17" s="28"/>
      <c r="B17" s="52"/>
      <c r="C17" s="25" t="s">
        <v>98</v>
      </c>
      <c r="D17" s="29">
        <f>SUM(D18:D29)</f>
        <v>0</v>
      </c>
      <c r="E17" s="30">
        <v>0</v>
      </c>
      <c r="F17" s="30">
        <v>0</v>
      </c>
      <c r="G17" s="30">
        <v>0</v>
      </c>
      <c r="H17" s="30">
        <v>0</v>
      </c>
      <c r="I17" s="31">
        <v>0</v>
      </c>
      <c r="J17" s="56"/>
      <c r="K17" s="325">
        <f t="shared" si="0"/>
        <v>0</v>
      </c>
      <c r="L17" s="326">
        <f>SUM(L18:L29)</f>
        <v>0</v>
      </c>
      <c r="M17" s="327">
        <f>H17+G17</f>
        <v>0</v>
      </c>
      <c r="N17" s="326">
        <f>SUM(N18:N25)</f>
        <v>0</v>
      </c>
      <c r="O17" s="328">
        <f>E17</f>
        <v>0</v>
      </c>
    </row>
    <row r="18" spans="1:15" s="1" customFormat="1" ht="15" customHeight="1" x14ac:dyDescent="0.25">
      <c r="A18" s="11">
        <v>1</v>
      </c>
      <c r="B18" s="112">
        <v>20040</v>
      </c>
      <c r="C18" s="114" t="s">
        <v>12</v>
      </c>
      <c r="D18" s="123"/>
      <c r="E18" s="117"/>
      <c r="F18" s="117"/>
      <c r="G18" s="117"/>
      <c r="H18" s="117"/>
      <c r="I18" s="58"/>
      <c r="J18" s="8"/>
      <c r="K18" s="93"/>
      <c r="L18" s="94"/>
      <c r="M18" s="95"/>
      <c r="N18" s="94"/>
      <c r="O18" s="96"/>
    </row>
    <row r="19" spans="1:15" s="1" customFormat="1" ht="15" customHeight="1" x14ac:dyDescent="0.25">
      <c r="A19" s="9">
        <v>2</v>
      </c>
      <c r="B19" s="113">
        <v>20061</v>
      </c>
      <c r="C19" s="115" t="s">
        <v>13</v>
      </c>
      <c r="D19" s="121"/>
      <c r="E19" s="118"/>
      <c r="F19" s="118"/>
      <c r="G19" s="118"/>
      <c r="H19" s="118"/>
      <c r="I19" s="35"/>
      <c r="J19" s="8"/>
      <c r="K19" s="97"/>
      <c r="L19" s="98"/>
      <c r="M19" s="99"/>
      <c r="N19" s="98"/>
      <c r="O19" s="100"/>
    </row>
    <row r="20" spans="1:15" s="1" customFormat="1" ht="15" customHeight="1" x14ac:dyDescent="0.25">
      <c r="A20" s="9">
        <v>3</v>
      </c>
      <c r="B20" s="113">
        <v>21020</v>
      </c>
      <c r="C20" s="115" t="s">
        <v>21</v>
      </c>
      <c r="D20" s="121"/>
      <c r="E20" s="118"/>
      <c r="F20" s="118"/>
      <c r="G20" s="118"/>
      <c r="H20" s="118"/>
      <c r="I20" s="35"/>
      <c r="J20" s="8"/>
      <c r="K20" s="97"/>
      <c r="L20" s="98"/>
      <c r="M20" s="99"/>
      <c r="N20" s="98"/>
      <c r="O20" s="100"/>
    </row>
    <row r="21" spans="1:15" s="1" customFormat="1" ht="15" customHeight="1" x14ac:dyDescent="0.25">
      <c r="A21" s="9">
        <v>4</v>
      </c>
      <c r="B21" s="112">
        <v>20060</v>
      </c>
      <c r="C21" s="114" t="s">
        <v>116</v>
      </c>
      <c r="D21" s="197"/>
      <c r="E21" s="198"/>
      <c r="F21" s="198"/>
      <c r="G21" s="198"/>
      <c r="H21" s="198"/>
      <c r="I21" s="35"/>
      <c r="J21" s="8"/>
      <c r="K21" s="97"/>
      <c r="L21" s="98"/>
      <c r="M21" s="99"/>
      <c r="N21" s="98"/>
      <c r="O21" s="100"/>
    </row>
    <row r="22" spans="1:15" s="1" customFormat="1" ht="15" customHeight="1" x14ac:dyDescent="0.25">
      <c r="A22" s="9">
        <v>5</v>
      </c>
      <c r="B22" s="113">
        <v>20400</v>
      </c>
      <c r="C22" s="116" t="s">
        <v>15</v>
      </c>
      <c r="D22" s="121"/>
      <c r="E22" s="118"/>
      <c r="F22" s="118"/>
      <c r="G22" s="118"/>
      <c r="H22" s="118"/>
      <c r="I22" s="35"/>
      <c r="J22" s="8"/>
      <c r="K22" s="97"/>
      <c r="L22" s="98"/>
      <c r="M22" s="99"/>
      <c r="N22" s="98"/>
      <c r="O22" s="100"/>
    </row>
    <row r="23" spans="1:15" s="1" customFormat="1" ht="15" customHeight="1" x14ac:dyDescent="0.25">
      <c r="A23" s="9">
        <v>6</v>
      </c>
      <c r="B23" s="113">
        <v>20080</v>
      </c>
      <c r="C23" s="115" t="s">
        <v>14</v>
      </c>
      <c r="D23" s="200"/>
      <c r="E23" s="199"/>
      <c r="F23" s="199"/>
      <c r="G23" s="199"/>
      <c r="H23" s="199"/>
      <c r="I23" s="35"/>
      <c r="J23" s="8"/>
      <c r="K23" s="97"/>
      <c r="L23" s="98"/>
      <c r="M23" s="99"/>
      <c r="N23" s="98"/>
      <c r="O23" s="100"/>
    </row>
    <row r="24" spans="1:15" s="1" customFormat="1" ht="15" customHeight="1" x14ac:dyDescent="0.25">
      <c r="A24" s="9">
        <v>7</v>
      </c>
      <c r="B24" s="113">
        <v>20460</v>
      </c>
      <c r="C24" s="115" t="s">
        <v>16</v>
      </c>
      <c r="D24" s="121"/>
      <c r="E24" s="118"/>
      <c r="F24" s="118"/>
      <c r="G24" s="118"/>
      <c r="H24" s="118"/>
      <c r="I24" s="35"/>
      <c r="J24" s="8"/>
      <c r="K24" s="97"/>
      <c r="L24" s="98"/>
      <c r="M24" s="99"/>
      <c r="N24" s="98"/>
      <c r="O24" s="100"/>
    </row>
    <row r="25" spans="1:15" s="1" customFormat="1" ht="15" customHeight="1" x14ac:dyDescent="0.25">
      <c r="A25" s="9">
        <v>8</v>
      </c>
      <c r="B25" s="113">
        <v>20550</v>
      </c>
      <c r="C25" s="115" t="s">
        <v>17</v>
      </c>
      <c r="D25" s="203"/>
      <c r="E25" s="202"/>
      <c r="F25" s="202"/>
      <c r="G25" s="202"/>
      <c r="H25" s="201"/>
      <c r="I25" s="35"/>
      <c r="J25" s="8"/>
      <c r="K25" s="97"/>
      <c r="L25" s="98"/>
      <c r="M25" s="99"/>
      <c r="N25" s="98"/>
      <c r="O25" s="100"/>
    </row>
    <row r="26" spans="1:15" s="1" customFormat="1" ht="15" customHeight="1" x14ac:dyDescent="0.25">
      <c r="A26" s="9">
        <v>9</v>
      </c>
      <c r="B26" s="113">
        <v>20630</v>
      </c>
      <c r="C26" s="115" t="s">
        <v>18</v>
      </c>
      <c r="D26" s="203"/>
      <c r="E26" s="202"/>
      <c r="F26" s="202"/>
      <c r="G26" s="201"/>
      <c r="H26" s="201"/>
      <c r="I26" s="35"/>
      <c r="J26" s="8"/>
      <c r="K26" s="97"/>
      <c r="L26" s="98"/>
      <c r="M26" s="99"/>
      <c r="N26" s="98"/>
      <c r="O26" s="100"/>
    </row>
    <row r="27" spans="1:15" s="1" customFormat="1" ht="15" customHeight="1" x14ac:dyDescent="0.25">
      <c r="A27" s="9">
        <v>10</v>
      </c>
      <c r="B27" s="113">
        <v>20810</v>
      </c>
      <c r="C27" s="115" t="s">
        <v>19</v>
      </c>
      <c r="D27" s="121"/>
      <c r="E27" s="118"/>
      <c r="F27" s="118"/>
      <c r="G27" s="118"/>
      <c r="H27" s="118"/>
      <c r="I27" s="35"/>
      <c r="J27" s="8"/>
      <c r="K27" s="97"/>
      <c r="L27" s="98"/>
      <c r="M27" s="99"/>
      <c r="N27" s="98"/>
      <c r="O27" s="100"/>
    </row>
    <row r="28" spans="1:15" s="1" customFormat="1" ht="15" customHeight="1" x14ac:dyDescent="0.25">
      <c r="A28" s="9">
        <v>11</v>
      </c>
      <c r="B28" s="113">
        <v>20900</v>
      </c>
      <c r="C28" s="115" t="s">
        <v>20</v>
      </c>
      <c r="D28" s="121"/>
      <c r="E28" s="118"/>
      <c r="F28" s="118"/>
      <c r="G28" s="118"/>
      <c r="H28" s="118"/>
      <c r="I28" s="35"/>
      <c r="J28" s="8"/>
      <c r="K28" s="97"/>
      <c r="L28" s="98"/>
      <c r="M28" s="99"/>
      <c r="N28" s="98"/>
      <c r="O28" s="100"/>
    </row>
    <row r="29" spans="1:15" s="1" customFormat="1" ht="15" customHeight="1" thickBot="1" x14ac:dyDescent="0.3">
      <c r="A29" s="9">
        <v>12</v>
      </c>
      <c r="B29" s="113">
        <v>21350</v>
      </c>
      <c r="C29" s="115" t="s">
        <v>22</v>
      </c>
      <c r="D29" s="122"/>
      <c r="E29" s="119"/>
      <c r="F29" s="119"/>
      <c r="G29" s="119"/>
      <c r="H29" s="120"/>
      <c r="I29" s="35"/>
      <c r="J29" s="8"/>
      <c r="K29" s="101"/>
      <c r="L29" s="102"/>
      <c r="M29" s="103"/>
      <c r="N29" s="102"/>
      <c r="O29" s="104"/>
    </row>
    <row r="30" spans="1:15" s="1" customFormat="1" ht="15" customHeight="1" thickBot="1" x14ac:dyDescent="0.3">
      <c r="A30" s="28"/>
      <c r="B30" s="51"/>
      <c r="C30" s="25" t="s">
        <v>99</v>
      </c>
      <c r="D30" s="29">
        <f>SUM(D31:D47)</f>
        <v>0</v>
      </c>
      <c r="E30" s="63">
        <v>0</v>
      </c>
      <c r="F30" s="30">
        <v>0</v>
      </c>
      <c r="G30" s="30">
        <v>0</v>
      </c>
      <c r="H30" s="30">
        <v>0</v>
      </c>
      <c r="I30" s="64">
        <v>0</v>
      </c>
      <c r="J30" s="8"/>
      <c r="K30" s="325">
        <f t="shared" si="0"/>
        <v>0</v>
      </c>
      <c r="L30" s="326">
        <f>SUM(L31:L47)</f>
        <v>0</v>
      </c>
      <c r="M30" s="327">
        <f>H30+G30</f>
        <v>0</v>
      </c>
      <c r="N30" s="326">
        <f>SUM(N31:N38)</f>
        <v>0</v>
      </c>
      <c r="O30" s="328">
        <f>E30</f>
        <v>0</v>
      </c>
    </row>
    <row r="31" spans="1:15" s="1" customFormat="1" ht="15" customHeight="1" x14ac:dyDescent="0.25">
      <c r="A31" s="11">
        <v>1</v>
      </c>
      <c r="B31" s="124">
        <v>30070</v>
      </c>
      <c r="C31" s="127" t="s">
        <v>24</v>
      </c>
      <c r="D31" s="206"/>
      <c r="E31" s="207"/>
      <c r="F31" s="207"/>
      <c r="G31" s="207"/>
      <c r="H31" s="207"/>
      <c r="I31" s="58"/>
      <c r="J31" s="8"/>
      <c r="K31" s="93"/>
      <c r="L31" s="94"/>
      <c r="M31" s="95"/>
      <c r="N31" s="94"/>
      <c r="O31" s="96"/>
    </row>
    <row r="32" spans="1:15" s="1" customFormat="1" ht="15" customHeight="1" x14ac:dyDescent="0.25">
      <c r="A32" s="9">
        <v>2</v>
      </c>
      <c r="B32" s="125">
        <v>30480</v>
      </c>
      <c r="C32" s="128" t="s">
        <v>117</v>
      </c>
      <c r="D32" s="132"/>
      <c r="E32" s="129"/>
      <c r="F32" s="129"/>
      <c r="G32" s="129"/>
      <c r="H32" s="129"/>
      <c r="I32" s="35"/>
      <c r="J32" s="8"/>
      <c r="K32" s="97"/>
      <c r="L32" s="98"/>
      <c r="M32" s="99"/>
      <c r="N32" s="98"/>
      <c r="O32" s="100"/>
    </row>
    <row r="33" spans="1:15" s="1" customFormat="1" ht="15" customHeight="1" x14ac:dyDescent="0.25">
      <c r="A33" s="9">
        <v>3</v>
      </c>
      <c r="B33" s="125">
        <v>30460</v>
      </c>
      <c r="C33" s="128" t="s">
        <v>29</v>
      </c>
      <c r="D33" s="208"/>
      <c r="E33" s="210"/>
      <c r="F33" s="210"/>
      <c r="G33" s="210"/>
      <c r="H33" s="209"/>
      <c r="I33" s="35"/>
      <c r="J33" s="8"/>
      <c r="K33" s="97"/>
      <c r="L33" s="98"/>
      <c r="M33" s="99"/>
      <c r="N33" s="98"/>
      <c r="O33" s="100"/>
    </row>
    <row r="34" spans="1:15" s="1" customFormat="1" ht="15" customHeight="1" x14ac:dyDescent="0.25">
      <c r="A34" s="9">
        <v>4</v>
      </c>
      <c r="B34" s="125">
        <v>30030</v>
      </c>
      <c r="C34" s="128" t="s">
        <v>23</v>
      </c>
      <c r="D34" s="211"/>
      <c r="E34" s="212"/>
      <c r="F34" s="212"/>
      <c r="G34" s="212"/>
      <c r="H34" s="212"/>
      <c r="I34" s="35"/>
      <c r="J34" s="8"/>
      <c r="K34" s="97"/>
      <c r="L34" s="98"/>
      <c r="M34" s="99"/>
      <c r="N34" s="98"/>
      <c r="O34" s="100"/>
    </row>
    <row r="35" spans="1:15" s="1" customFormat="1" ht="15" customHeight="1" x14ac:dyDescent="0.25">
      <c r="A35" s="9">
        <v>5</v>
      </c>
      <c r="B35" s="125">
        <v>31000</v>
      </c>
      <c r="C35" s="128" t="s">
        <v>37</v>
      </c>
      <c r="D35" s="211"/>
      <c r="E35" s="212"/>
      <c r="F35" s="212"/>
      <c r="G35" s="212"/>
      <c r="H35" s="212"/>
      <c r="I35" s="35"/>
      <c r="J35" s="8"/>
      <c r="K35" s="97"/>
      <c r="L35" s="98"/>
      <c r="M35" s="99"/>
      <c r="N35" s="98"/>
      <c r="O35" s="100"/>
    </row>
    <row r="36" spans="1:15" s="1" customFormat="1" ht="15" customHeight="1" x14ac:dyDescent="0.25">
      <c r="A36" s="9">
        <v>6</v>
      </c>
      <c r="B36" s="125">
        <v>30130</v>
      </c>
      <c r="C36" s="128" t="s">
        <v>25</v>
      </c>
      <c r="D36" s="132"/>
      <c r="E36" s="129"/>
      <c r="F36" s="129"/>
      <c r="G36" s="129"/>
      <c r="H36" s="129"/>
      <c r="I36" s="35"/>
      <c r="J36" s="8"/>
      <c r="K36" s="97"/>
      <c r="L36" s="98"/>
      <c r="M36" s="99"/>
      <c r="N36" s="109"/>
      <c r="O36" s="100"/>
    </row>
    <row r="37" spans="1:15" s="1" customFormat="1" ht="15" customHeight="1" x14ac:dyDescent="0.25">
      <c r="A37" s="9">
        <v>7</v>
      </c>
      <c r="B37" s="125">
        <v>30160</v>
      </c>
      <c r="C37" s="128" t="s">
        <v>26</v>
      </c>
      <c r="D37" s="214"/>
      <c r="E37" s="213"/>
      <c r="F37" s="213"/>
      <c r="G37" s="213"/>
      <c r="H37" s="213"/>
      <c r="I37" s="35"/>
      <c r="J37" s="8"/>
      <c r="K37" s="97"/>
      <c r="L37" s="98"/>
      <c r="M37" s="99"/>
      <c r="N37" s="109"/>
      <c r="O37" s="100"/>
    </row>
    <row r="38" spans="1:15" s="1" customFormat="1" ht="15" customHeight="1" x14ac:dyDescent="0.25">
      <c r="A38" s="9">
        <v>8</v>
      </c>
      <c r="B38" s="125">
        <v>30310</v>
      </c>
      <c r="C38" s="128" t="s">
        <v>27</v>
      </c>
      <c r="D38" s="132"/>
      <c r="E38" s="129"/>
      <c r="F38" s="129"/>
      <c r="G38" s="129"/>
      <c r="H38" s="129"/>
      <c r="I38" s="35"/>
      <c r="J38" s="8"/>
      <c r="K38" s="97"/>
      <c r="L38" s="98"/>
      <c r="M38" s="99"/>
      <c r="N38" s="109"/>
      <c r="O38" s="100"/>
    </row>
    <row r="39" spans="1:15" s="1" customFormat="1" ht="15" customHeight="1" x14ac:dyDescent="0.25">
      <c r="A39" s="9">
        <v>9</v>
      </c>
      <c r="B39" s="125">
        <v>30440</v>
      </c>
      <c r="C39" s="128" t="s">
        <v>28</v>
      </c>
      <c r="D39" s="132"/>
      <c r="E39" s="129"/>
      <c r="F39" s="129"/>
      <c r="G39" s="129"/>
      <c r="H39" s="129"/>
      <c r="I39" s="35"/>
      <c r="J39" s="8"/>
      <c r="K39" s="97"/>
      <c r="L39" s="98"/>
      <c r="M39" s="99"/>
      <c r="N39" s="109"/>
      <c r="O39" s="100"/>
    </row>
    <row r="40" spans="1:15" s="1" customFormat="1" ht="15" customHeight="1" x14ac:dyDescent="0.25">
      <c r="A40" s="9">
        <v>10</v>
      </c>
      <c r="B40" s="125">
        <v>30500</v>
      </c>
      <c r="C40" s="128" t="s">
        <v>30</v>
      </c>
      <c r="D40" s="132"/>
      <c r="E40" s="129"/>
      <c r="F40" s="129"/>
      <c r="G40" s="129"/>
      <c r="H40" s="129"/>
      <c r="I40" s="35"/>
      <c r="J40" s="8"/>
      <c r="K40" s="97"/>
      <c r="L40" s="98"/>
      <c r="M40" s="99"/>
      <c r="N40" s="109"/>
      <c r="O40" s="100"/>
    </row>
    <row r="41" spans="1:15" s="1" customFormat="1" ht="15" customHeight="1" x14ac:dyDescent="0.25">
      <c r="A41" s="9">
        <v>11</v>
      </c>
      <c r="B41" s="125">
        <v>30530</v>
      </c>
      <c r="C41" s="128" t="s">
        <v>31</v>
      </c>
      <c r="D41" s="216"/>
      <c r="E41" s="215"/>
      <c r="F41" s="215"/>
      <c r="G41" s="215"/>
      <c r="H41" s="129"/>
      <c r="I41" s="35"/>
      <c r="J41" s="8"/>
      <c r="K41" s="97"/>
      <c r="L41" s="98"/>
      <c r="M41" s="99"/>
      <c r="N41" s="109"/>
      <c r="O41" s="100"/>
    </row>
    <row r="42" spans="1:15" s="1" customFormat="1" ht="15" customHeight="1" x14ac:dyDescent="0.25">
      <c r="A42" s="9">
        <v>12</v>
      </c>
      <c r="B42" s="125">
        <v>30640</v>
      </c>
      <c r="C42" s="128" t="s">
        <v>32</v>
      </c>
      <c r="D42" s="132"/>
      <c r="E42" s="129"/>
      <c r="F42" s="129"/>
      <c r="G42" s="129"/>
      <c r="H42" s="129"/>
      <c r="I42" s="35"/>
      <c r="J42" s="8"/>
      <c r="K42" s="97"/>
      <c r="L42" s="98"/>
      <c r="M42" s="99"/>
      <c r="N42" s="98"/>
      <c r="O42" s="100"/>
    </row>
    <row r="43" spans="1:15" s="1" customFormat="1" ht="15" customHeight="1" x14ac:dyDescent="0.25">
      <c r="A43" s="9">
        <v>13</v>
      </c>
      <c r="B43" s="125">
        <v>30650</v>
      </c>
      <c r="C43" s="128" t="s">
        <v>33</v>
      </c>
      <c r="D43" s="218"/>
      <c r="E43" s="217"/>
      <c r="F43" s="217"/>
      <c r="G43" s="217"/>
      <c r="H43" s="129"/>
      <c r="I43" s="35"/>
      <c r="J43" s="8"/>
      <c r="K43" s="97"/>
      <c r="L43" s="98"/>
      <c r="M43" s="99"/>
      <c r="N43" s="98"/>
      <c r="O43" s="100"/>
    </row>
    <row r="44" spans="1:15" s="1" customFormat="1" ht="15" customHeight="1" x14ac:dyDescent="0.25">
      <c r="A44" s="9">
        <v>14</v>
      </c>
      <c r="B44" s="124">
        <v>30790</v>
      </c>
      <c r="C44" s="128" t="s">
        <v>34</v>
      </c>
      <c r="D44" s="132"/>
      <c r="E44" s="129"/>
      <c r="F44" s="129"/>
      <c r="G44" s="129"/>
      <c r="H44" s="129"/>
      <c r="I44" s="35"/>
      <c r="J44" s="8"/>
      <c r="K44" s="97"/>
      <c r="L44" s="98"/>
      <c r="M44" s="99"/>
      <c r="N44" s="98"/>
      <c r="O44" s="100"/>
    </row>
    <row r="45" spans="1:15" s="1" customFormat="1" ht="15" customHeight="1" x14ac:dyDescent="0.25">
      <c r="A45" s="9">
        <v>15</v>
      </c>
      <c r="B45" s="125">
        <v>30880</v>
      </c>
      <c r="C45" s="127" t="s">
        <v>35</v>
      </c>
      <c r="D45" s="132"/>
      <c r="E45" s="129"/>
      <c r="F45" s="129"/>
      <c r="G45" s="129"/>
      <c r="H45" s="129"/>
      <c r="I45" s="35"/>
      <c r="J45" s="8"/>
      <c r="K45" s="97"/>
      <c r="L45" s="98"/>
      <c r="M45" s="99"/>
      <c r="N45" s="98"/>
      <c r="O45" s="100"/>
    </row>
    <row r="46" spans="1:15" s="1" customFormat="1" ht="15" customHeight="1" x14ac:dyDescent="0.25">
      <c r="A46" s="9">
        <v>16</v>
      </c>
      <c r="B46" s="125">
        <v>30940</v>
      </c>
      <c r="C46" s="128" t="s">
        <v>36</v>
      </c>
      <c r="D46" s="220"/>
      <c r="E46" s="219"/>
      <c r="F46" s="219"/>
      <c r="G46" s="219"/>
      <c r="H46" s="219"/>
      <c r="I46" s="35"/>
      <c r="J46" s="8"/>
      <c r="K46" s="97"/>
      <c r="L46" s="98"/>
      <c r="M46" s="99"/>
      <c r="N46" s="98"/>
      <c r="O46" s="100"/>
    </row>
    <row r="47" spans="1:15" s="1" customFormat="1" ht="15" customHeight="1" thickBot="1" x14ac:dyDescent="0.3">
      <c r="A47" s="9">
        <v>17</v>
      </c>
      <c r="B47" s="126">
        <v>31480</v>
      </c>
      <c r="C47" s="128" t="s">
        <v>38</v>
      </c>
      <c r="D47" s="133"/>
      <c r="E47" s="130"/>
      <c r="F47" s="130"/>
      <c r="G47" s="130"/>
      <c r="H47" s="131"/>
      <c r="I47" s="35"/>
      <c r="J47" s="8"/>
      <c r="K47" s="101"/>
      <c r="L47" s="102"/>
      <c r="M47" s="103"/>
      <c r="N47" s="102"/>
      <c r="O47" s="104"/>
    </row>
    <row r="48" spans="1:15" s="1" customFormat="1" ht="15" customHeight="1" thickBot="1" x14ac:dyDescent="0.3">
      <c r="A48" s="28"/>
      <c r="B48" s="51"/>
      <c r="C48" s="32" t="s">
        <v>100</v>
      </c>
      <c r="D48" s="29">
        <f>SUM(D49:D67)</f>
        <v>0</v>
      </c>
      <c r="E48" s="30">
        <v>0</v>
      </c>
      <c r="F48" s="65">
        <v>0</v>
      </c>
      <c r="G48" s="30">
        <v>0</v>
      </c>
      <c r="H48" s="30">
        <v>0</v>
      </c>
      <c r="I48" s="64">
        <v>0</v>
      </c>
      <c r="J48" s="8"/>
      <c r="K48" s="325">
        <f t="shared" si="0"/>
        <v>0</v>
      </c>
      <c r="L48" s="326">
        <f>SUM(L49:L67)</f>
        <v>0</v>
      </c>
      <c r="M48" s="327">
        <f>H48+G48</f>
        <v>0</v>
      </c>
      <c r="N48" s="326">
        <f>SUM(N49:N56)</f>
        <v>0</v>
      </c>
      <c r="O48" s="328">
        <f>E48</f>
        <v>0</v>
      </c>
    </row>
    <row r="49" spans="1:15" s="1" customFormat="1" ht="15" customHeight="1" x14ac:dyDescent="0.25">
      <c r="A49" s="11">
        <v>1</v>
      </c>
      <c r="B49" s="38">
        <v>40010</v>
      </c>
      <c r="C49" s="46" t="s">
        <v>118</v>
      </c>
      <c r="D49" s="221"/>
      <c r="E49" s="222"/>
      <c r="F49" s="222"/>
      <c r="G49" s="222"/>
      <c r="H49" s="222"/>
      <c r="I49" s="58"/>
      <c r="J49" s="8"/>
      <c r="K49" s="93"/>
      <c r="L49" s="94"/>
      <c r="M49" s="95"/>
      <c r="N49" s="94"/>
      <c r="O49" s="96"/>
    </row>
    <row r="50" spans="1:15" s="1" customFormat="1" ht="15" customHeight="1" x14ac:dyDescent="0.25">
      <c r="A50" s="9">
        <v>2</v>
      </c>
      <c r="B50" s="39">
        <v>40030</v>
      </c>
      <c r="C50" s="47" t="s">
        <v>124</v>
      </c>
      <c r="D50" s="135"/>
      <c r="E50" s="134"/>
      <c r="F50" s="134"/>
      <c r="G50" s="134"/>
      <c r="H50" s="134"/>
      <c r="I50" s="35"/>
      <c r="J50" s="8"/>
      <c r="K50" s="97"/>
      <c r="L50" s="98"/>
      <c r="M50" s="99"/>
      <c r="N50" s="109"/>
      <c r="O50" s="100"/>
    </row>
    <row r="51" spans="1:15" s="1" customFormat="1" ht="15" customHeight="1" x14ac:dyDescent="0.25">
      <c r="A51" s="9">
        <v>3</v>
      </c>
      <c r="B51" s="39">
        <v>40410</v>
      </c>
      <c r="C51" s="47" t="s">
        <v>48</v>
      </c>
      <c r="D51" s="223"/>
      <c r="E51" s="224"/>
      <c r="F51" s="224"/>
      <c r="G51" s="224"/>
      <c r="H51" s="224"/>
      <c r="I51" s="35"/>
      <c r="J51" s="8"/>
      <c r="K51" s="97"/>
      <c r="L51" s="98"/>
      <c r="M51" s="99"/>
      <c r="N51" s="109"/>
      <c r="O51" s="100"/>
    </row>
    <row r="52" spans="1:15" s="1" customFormat="1" ht="15" customHeight="1" x14ac:dyDescent="0.25">
      <c r="A52" s="9">
        <v>4</v>
      </c>
      <c r="B52" s="39">
        <v>40011</v>
      </c>
      <c r="C52" s="47" t="s">
        <v>39</v>
      </c>
      <c r="D52" s="135"/>
      <c r="E52" s="134"/>
      <c r="F52" s="134"/>
      <c r="G52" s="134"/>
      <c r="H52" s="134"/>
      <c r="I52" s="35"/>
      <c r="J52" s="8"/>
      <c r="K52" s="97"/>
      <c r="L52" s="98"/>
      <c r="M52" s="99"/>
      <c r="N52" s="109"/>
      <c r="O52" s="100"/>
    </row>
    <row r="53" spans="1:15" s="1" customFormat="1" ht="15" customHeight="1" x14ac:dyDescent="0.25">
      <c r="A53" s="9">
        <v>5</v>
      </c>
      <c r="B53" s="39">
        <v>40080</v>
      </c>
      <c r="C53" s="47" t="s">
        <v>41</v>
      </c>
      <c r="D53" s="225"/>
      <c r="E53" s="226"/>
      <c r="F53" s="226"/>
      <c r="G53" s="226"/>
      <c r="H53" s="226"/>
      <c r="I53" s="35"/>
      <c r="J53" s="8"/>
      <c r="K53" s="97"/>
      <c r="L53" s="98"/>
      <c r="M53" s="99"/>
      <c r="N53" s="109"/>
      <c r="O53" s="100"/>
    </row>
    <row r="54" spans="1:15" s="1" customFormat="1" ht="15" customHeight="1" x14ac:dyDescent="0.25">
      <c r="A54" s="9">
        <v>6</v>
      </c>
      <c r="B54" s="39">
        <v>40100</v>
      </c>
      <c r="C54" s="47" t="s">
        <v>42</v>
      </c>
      <c r="D54" s="225"/>
      <c r="E54" s="226"/>
      <c r="F54" s="226"/>
      <c r="G54" s="226"/>
      <c r="H54" s="226"/>
      <c r="I54" s="35"/>
      <c r="J54" s="8"/>
      <c r="K54" s="97"/>
      <c r="L54" s="98"/>
      <c r="M54" s="99"/>
      <c r="N54" s="109"/>
      <c r="O54" s="100"/>
    </row>
    <row r="55" spans="1:15" s="1" customFormat="1" ht="15" customHeight="1" x14ac:dyDescent="0.25">
      <c r="A55" s="9">
        <v>7</v>
      </c>
      <c r="B55" s="39">
        <v>40020</v>
      </c>
      <c r="C55" s="47" t="s">
        <v>119</v>
      </c>
      <c r="D55" s="135"/>
      <c r="E55" s="134"/>
      <c r="F55" s="134"/>
      <c r="G55" s="134"/>
      <c r="H55" s="134"/>
      <c r="I55" s="35"/>
      <c r="J55" s="8"/>
      <c r="K55" s="97"/>
      <c r="L55" s="98"/>
      <c r="M55" s="99"/>
      <c r="N55" s="109"/>
      <c r="O55" s="100"/>
    </row>
    <row r="56" spans="1:15" s="1" customFormat="1" ht="15" customHeight="1" x14ac:dyDescent="0.25">
      <c r="A56" s="9">
        <v>8</v>
      </c>
      <c r="B56" s="39">
        <v>40031</v>
      </c>
      <c r="C56" s="49" t="s">
        <v>40</v>
      </c>
      <c r="D56" s="135"/>
      <c r="E56" s="134"/>
      <c r="F56" s="134"/>
      <c r="G56" s="134"/>
      <c r="H56" s="134"/>
      <c r="I56" s="35"/>
      <c r="J56" s="8"/>
      <c r="K56" s="97"/>
      <c r="L56" s="98"/>
      <c r="M56" s="99"/>
      <c r="N56" s="109"/>
      <c r="O56" s="100"/>
    </row>
    <row r="57" spans="1:15" s="1" customFormat="1" ht="15" customHeight="1" x14ac:dyDescent="0.25">
      <c r="A57" s="9">
        <v>9</v>
      </c>
      <c r="B57" s="39">
        <v>40210</v>
      </c>
      <c r="C57" s="49" t="s">
        <v>44</v>
      </c>
      <c r="D57" s="229"/>
      <c r="E57" s="228"/>
      <c r="F57" s="228"/>
      <c r="G57" s="228"/>
      <c r="H57" s="228"/>
      <c r="I57" s="35"/>
      <c r="J57" s="8"/>
      <c r="K57" s="97"/>
      <c r="L57" s="98"/>
      <c r="M57" s="99"/>
      <c r="N57" s="98"/>
      <c r="O57" s="100"/>
    </row>
    <row r="58" spans="1:15" s="1" customFormat="1" ht="15" customHeight="1" x14ac:dyDescent="0.25">
      <c r="A58" s="9">
        <v>10</v>
      </c>
      <c r="B58" s="38">
        <v>40300</v>
      </c>
      <c r="C58" s="50" t="s">
        <v>45</v>
      </c>
      <c r="D58" s="229"/>
      <c r="E58" s="228"/>
      <c r="F58" s="228"/>
      <c r="G58" s="228"/>
      <c r="H58" s="227"/>
      <c r="I58" s="35"/>
      <c r="J58" s="8"/>
      <c r="K58" s="97"/>
      <c r="L58" s="98"/>
      <c r="M58" s="99"/>
      <c r="N58" s="98"/>
      <c r="O58" s="100"/>
    </row>
    <row r="59" spans="1:15" s="1" customFormat="1" ht="15" customHeight="1" x14ac:dyDescent="0.25">
      <c r="A59" s="9">
        <v>11</v>
      </c>
      <c r="B59" s="39">
        <v>40360</v>
      </c>
      <c r="C59" s="47" t="s">
        <v>46</v>
      </c>
      <c r="D59" s="135"/>
      <c r="E59" s="134"/>
      <c r="F59" s="134"/>
      <c r="G59" s="134"/>
      <c r="H59" s="134"/>
      <c r="I59" s="35"/>
      <c r="J59" s="8"/>
      <c r="K59" s="97"/>
      <c r="L59" s="98"/>
      <c r="M59" s="99"/>
      <c r="N59" s="98"/>
      <c r="O59" s="100"/>
    </row>
    <row r="60" spans="1:15" s="1" customFormat="1" ht="15" customHeight="1" x14ac:dyDescent="0.25">
      <c r="A60" s="9">
        <v>12</v>
      </c>
      <c r="B60" s="39">
        <v>40390</v>
      </c>
      <c r="C60" s="47" t="s">
        <v>47</v>
      </c>
      <c r="D60" s="135"/>
      <c r="E60" s="134"/>
      <c r="F60" s="134"/>
      <c r="G60" s="134"/>
      <c r="H60" s="134"/>
      <c r="I60" s="35"/>
      <c r="J60" s="8"/>
      <c r="K60" s="97"/>
      <c r="L60" s="98"/>
      <c r="M60" s="99"/>
      <c r="N60" s="98"/>
      <c r="O60" s="100"/>
    </row>
    <row r="61" spans="1:15" s="1" customFormat="1" ht="15" customHeight="1" x14ac:dyDescent="0.25">
      <c r="A61" s="9">
        <v>13</v>
      </c>
      <c r="B61" s="39">
        <v>40720</v>
      </c>
      <c r="C61" s="47" t="s">
        <v>120</v>
      </c>
      <c r="D61" s="135"/>
      <c r="E61" s="134"/>
      <c r="F61" s="134"/>
      <c r="G61" s="134"/>
      <c r="H61" s="134"/>
      <c r="I61" s="35"/>
      <c r="J61" s="8"/>
      <c r="K61" s="97"/>
      <c r="L61" s="98"/>
      <c r="M61" s="99"/>
      <c r="N61" s="98"/>
      <c r="O61" s="100"/>
    </row>
    <row r="62" spans="1:15" s="1" customFormat="1" ht="15" customHeight="1" x14ac:dyDescent="0.25">
      <c r="A62" s="9">
        <v>14</v>
      </c>
      <c r="B62" s="39">
        <v>40730</v>
      </c>
      <c r="C62" s="47" t="s">
        <v>49</v>
      </c>
      <c r="D62" s="234"/>
      <c r="E62" s="233"/>
      <c r="F62" s="233"/>
      <c r="G62" s="134"/>
      <c r="H62" s="134"/>
      <c r="I62" s="35"/>
      <c r="J62" s="8"/>
      <c r="K62" s="97"/>
      <c r="L62" s="98"/>
      <c r="M62" s="99"/>
      <c r="N62" s="109"/>
      <c r="O62" s="100"/>
    </row>
    <row r="63" spans="1:15" s="1" customFormat="1" ht="15" customHeight="1" x14ac:dyDescent="0.25">
      <c r="A63" s="9">
        <v>15</v>
      </c>
      <c r="B63" s="39">
        <v>40820</v>
      </c>
      <c r="C63" s="47" t="s">
        <v>50</v>
      </c>
      <c r="D63" s="135"/>
      <c r="E63" s="134"/>
      <c r="F63" s="134"/>
      <c r="G63" s="134"/>
      <c r="H63" s="134"/>
      <c r="I63" s="35"/>
      <c r="J63" s="8"/>
      <c r="K63" s="97"/>
      <c r="L63" s="98"/>
      <c r="M63" s="99"/>
      <c r="N63" s="109"/>
      <c r="O63" s="100"/>
    </row>
    <row r="64" spans="1:15" s="1" customFormat="1" ht="15" customHeight="1" x14ac:dyDescent="0.25">
      <c r="A64" s="9">
        <v>16</v>
      </c>
      <c r="B64" s="39">
        <v>40840</v>
      </c>
      <c r="C64" s="47" t="s">
        <v>51</v>
      </c>
      <c r="D64" s="232"/>
      <c r="E64" s="231"/>
      <c r="F64" s="231"/>
      <c r="G64" s="231"/>
      <c r="H64" s="230"/>
      <c r="I64" s="35"/>
      <c r="J64" s="8"/>
      <c r="K64" s="97"/>
      <c r="L64" s="98"/>
      <c r="M64" s="99"/>
      <c r="N64" s="109"/>
      <c r="O64" s="100"/>
    </row>
    <row r="65" spans="1:15" s="1" customFormat="1" ht="15" customHeight="1" x14ac:dyDescent="0.25">
      <c r="A65" s="9">
        <v>17</v>
      </c>
      <c r="B65" s="39">
        <v>40950</v>
      </c>
      <c r="C65" s="47" t="s">
        <v>52</v>
      </c>
      <c r="D65" s="232"/>
      <c r="E65" s="231"/>
      <c r="F65" s="231"/>
      <c r="G65" s="231"/>
      <c r="H65" s="231"/>
      <c r="I65" s="35"/>
      <c r="J65" s="8"/>
      <c r="K65" s="97"/>
      <c r="L65" s="98"/>
      <c r="M65" s="99"/>
      <c r="N65" s="109"/>
      <c r="O65" s="100"/>
    </row>
    <row r="66" spans="1:15" s="1" customFormat="1" ht="15" customHeight="1" x14ac:dyDescent="0.25">
      <c r="A66" s="9">
        <v>18</v>
      </c>
      <c r="B66" s="39">
        <v>40990</v>
      </c>
      <c r="C66" s="47" t="s">
        <v>53</v>
      </c>
      <c r="D66" s="232"/>
      <c r="E66" s="231"/>
      <c r="F66" s="231"/>
      <c r="G66" s="231"/>
      <c r="H66" s="231"/>
      <c r="I66" s="35"/>
      <c r="J66" s="8"/>
      <c r="K66" s="97"/>
      <c r="L66" s="98"/>
      <c r="M66" s="99"/>
      <c r="N66" s="98"/>
      <c r="O66" s="100"/>
    </row>
    <row r="67" spans="1:15" s="1" customFormat="1" ht="15" customHeight="1" thickBot="1" x14ac:dyDescent="0.3">
      <c r="A67" s="10">
        <v>19</v>
      </c>
      <c r="B67" s="41">
        <v>40133</v>
      </c>
      <c r="C67" s="48" t="s">
        <v>43</v>
      </c>
      <c r="D67" s="232"/>
      <c r="E67" s="231"/>
      <c r="F67" s="231"/>
      <c r="G67" s="231"/>
      <c r="H67" s="231"/>
      <c r="I67" s="57"/>
      <c r="J67" s="8"/>
      <c r="K67" s="101"/>
      <c r="L67" s="102"/>
      <c r="M67" s="103"/>
      <c r="N67" s="102"/>
      <c r="O67" s="104"/>
    </row>
    <row r="68" spans="1:15" s="1" customFormat="1" ht="15" customHeight="1" thickBot="1" x14ac:dyDescent="0.3">
      <c r="A68" s="28"/>
      <c r="B68" s="51"/>
      <c r="C68" s="25" t="s">
        <v>101</v>
      </c>
      <c r="D68" s="29">
        <f>SUM(D69:D82)</f>
        <v>0</v>
      </c>
      <c r="E68" s="30">
        <v>0</v>
      </c>
      <c r="F68" s="30">
        <v>0</v>
      </c>
      <c r="G68" s="30">
        <v>0</v>
      </c>
      <c r="H68" s="30">
        <v>0</v>
      </c>
      <c r="I68" s="31">
        <v>0</v>
      </c>
      <c r="J68" s="8"/>
      <c r="K68" s="325">
        <f t="shared" si="0"/>
        <v>0</v>
      </c>
      <c r="L68" s="326">
        <f>SUM(L69:L82)</f>
        <v>0</v>
      </c>
      <c r="M68" s="327">
        <f>H68+G68</f>
        <v>0</v>
      </c>
      <c r="N68" s="326">
        <f>SUM(N69:N76)</f>
        <v>0</v>
      </c>
      <c r="O68" s="328">
        <f>E68</f>
        <v>0</v>
      </c>
    </row>
    <row r="69" spans="1:15" s="1" customFormat="1" ht="15" customHeight="1" x14ac:dyDescent="0.25">
      <c r="A69" s="11">
        <v>1</v>
      </c>
      <c r="B69" s="136">
        <v>50040</v>
      </c>
      <c r="C69" s="139" t="s">
        <v>55</v>
      </c>
      <c r="D69" s="235"/>
      <c r="E69" s="236"/>
      <c r="F69" s="236"/>
      <c r="G69" s="236"/>
      <c r="H69" s="236"/>
      <c r="I69" s="58"/>
      <c r="J69" s="8"/>
      <c r="K69" s="93"/>
      <c r="L69" s="94"/>
      <c r="M69" s="95"/>
      <c r="N69" s="94"/>
      <c r="O69" s="96"/>
    </row>
    <row r="70" spans="1:15" s="1" customFormat="1" ht="15" customHeight="1" x14ac:dyDescent="0.25">
      <c r="A70" s="9">
        <v>2</v>
      </c>
      <c r="B70" s="137">
        <v>50003</v>
      </c>
      <c r="C70" s="140" t="s">
        <v>54</v>
      </c>
      <c r="D70" s="235"/>
      <c r="E70" s="236"/>
      <c r="F70" s="236"/>
      <c r="G70" s="236"/>
      <c r="H70" s="236"/>
      <c r="I70" s="35"/>
      <c r="J70" s="8"/>
      <c r="K70" s="97"/>
      <c r="L70" s="98"/>
      <c r="M70" s="99"/>
      <c r="N70" s="98"/>
      <c r="O70" s="100"/>
    </row>
    <row r="71" spans="1:15" s="1" customFormat="1" ht="15" customHeight="1" x14ac:dyDescent="0.25">
      <c r="A71" s="9">
        <v>3</v>
      </c>
      <c r="B71" s="137">
        <v>50060</v>
      </c>
      <c r="C71" s="140" t="s">
        <v>57</v>
      </c>
      <c r="D71" s="144"/>
      <c r="E71" s="141"/>
      <c r="F71" s="141"/>
      <c r="G71" s="141"/>
      <c r="H71" s="141"/>
      <c r="I71" s="35"/>
      <c r="J71" s="8"/>
      <c r="K71" s="97"/>
      <c r="L71" s="98"/>
      <c r="M71" s="99"/>
      <c r="N71" s="98"/>
      <c r="O71" s="100"/>
    </row>
    <row r="72" spans="1:15" s="1" customFormat="1" ht="15" customHeight="1" x14ac:dyDescent="0.25">
      <c r="A72" s="9">
        <v>4</v>
      </c>
      <c r="B72" s="137">
        <v>50170</v>
      </c>
      <c r="C72" s="140" t="s">
        <v>58</v>
      </c>
      <c r="D72" s="237"/>
      <c r="E72" s="239"/>
      <c r="F72" s="239"/>
      <c r="G72" s="239"/>
      <c r="H72" s="238"/>
      <c r="I72" s="35"/>
      <c r="J72" s="8"/>
      <c r="K72" s="97"/>
      <c r="L72" s="98"/>
      <c r="M72" s="99"/>
      <c r="N72" s="98"/>
      <c r="O72" s="100"/>
    </row>
    <row r="73" spans="1:15" s="1" customFormat="1" ht="15" customHeight="1" x14ac:dyDescent="0.25">
      <c r="A73" s="9">
        <v>5</v>
      </c>
      <c r="B73" s="137">
        <v>50230</v>
      </c>
      <c r="C73" s="140" t="s">
        <v>59</v>
      </c>
      <c r="D73" s="237"/>
      <c r="E73" s="239"/>
      <c r="F73" s="239"/>
      <c r="G73" s="239"/>
      <c r="H73" s="239"/>
      <c r="I73" s="35"/>
      <c r="J73" s="8"/>
      <c r="K73" s="97"/>
      <c r="L73" s="98"/>
      <c r="M73" s="99"/>
      <c r="N73" s="109"/>
      <c r="O73" s="100"/>
    </row>
    <row r="74" spans="1:15" s="1" customFormat="1" ht="15" customHeight="1" x14ac:dyDescent="0.25">
      <c r="A74" s="9">
        <v>6</v>
      </c>
      <c r="B74" s="137">
        <v>50340</v>
      </c>
      <c r="C74" s="140" t="s">
        <v>60</v>
      </c>
      <c r="D74" s="144"/>
      <c r="E74" s="141"/>
      <c r="F74" s="141"/>
      <c r="G74" s="141"/>
      <c r="H74" s="141"/>
      <c r="I74" s="35"/>
      <c r="J74" s="8"/>
      <c r="K74" s="97"/>
      <c r="L74" s="98"/>
      <c r="M74" s="99"/>
      <c r="N74" s="98"/>
      <c r="O74" s="100"/>
    </row>
    <row r="75" spans="1:15" s="1" customFormat="1" ht="15" customHeight="1" x14ac:dyDescent="0.25">
      <c r="A75" s="9">
        <v>7</v>
      </c>
      <c r="B75" s="137">
        <v>50420</v>
      </c>
      <c r="C75" s="140" t="s">
        <v>61</v>
      </c>
      <c r="D75" s="144"/>
      <c r="E75" s="141"/>
      <c r="F75" s="141"/>
      <c r="G75" s="141"/>
      <c r="H75" s="141"/>
      <c r="I75" s="35"/>
      <c r="J75" s="8"/>
      <c r="K75" s="97"/>
      <c r="L75" s="98"/>
      <c r="M75" s="99"/>
      <c r="N75" s="98"/>
      <c r="O75" s="100"/>
    </row>
    <row r="76" spans="1:15" s="1" customFormat="1" ht="15" customHeight="1" x14ac:dyDescent="0.25">
      <c r="A76" s="9">
        <v>8</v>
      </c>
      <c r="B76" s="136">
        <v>50450</v>
      </c>
      <c r="C76" s="139" t="s">
        <v>62</v>
      </c>
      <c r="D76" s="240"/>
      <c r="E76" s="242"/>
      <c r="F76" s="242"/>
      <c r="G76" s="242"/>
      <c r="H76" s="242"/>
      <c r="I76" s="35"/>
      <c r="J76" s="8"/>
      <c r="K76" s="97"/>
      <c r="L76" s="98"/>
      <c r="M76" s="99"/>
      <c r="N76" s="98"/>
      <c r="O76" s="100"/>
    </row>
    <row r="77" spans="1:15" s="1" customFormat="1" ht="15" customHeight="1" x14ac:dyDescent="0.25">
      <c r="A77" s="9">
        <v>9</v>
      </c>
      <c r="B77" s="137">
        <v>50620</v>
      </c>
      <c r="C77" s="140" t="s">
        <v>63</v>
      </c>
      <c r="D77" s="244"/>
      <c r="E77" s="243"/>
      <c r="F77" s="243"/>
      <c r="G77" s="243"/>
      <c r="H77" s="241"/>
      <c r="I77" s="35"/>
      <c r="J77" s="8"/>
      <c r="K77" s="97"/>
      <c r="L77" s="98"/>
      <c r="M77" s="99"/>
      <c r="N77" s="98"/>
      <c r="O77" s="100"/>
    </row>
    <row r="78" spans="1:15" s="1" customFormat="1" ht="15" customHeight="1" x14ac:dyDescent="0.25">
      <c r="A78" s="9">
        <v>10</v>
      </c>
      <c r="B78" s="137">
        <v>50760</v>
      </c>
      <c r="C78" s="140" t="s">
        <v>64</v>
      </c>
      <c r="D78" s="244"/>
      <c r="E78" s="243"/>
      <c r="F78" s="243"/>
      <c r="G78" s="243"/>
      <c r="H78" s="243"/>
      <c r="I78" s="35"/>
      <c r="J78" s="8"/>
      <c r="K78" s="97"/>
      <c r="L78" s="98"/>
      <c r="M78" s="99"/>
      <c r="N78" s="98"/>
      <c r="O78" s="100"/>
    </row>
    <row r="79" spans="1:15" s="1" customFormat="1" ht="15" customHeight="1" x14ac:dyDescent="0.25">
      <c r="A79" s="9">
        <v>11</v>
      </c>
      <c r="B79" s="137">
        <v>50780</v>
      </c>
      <c r="C79" s="140" t="s">
        <v>65</v>
      </c>
      <c r="D79" s="144"/>
      <c r="E79" s="141"/>
      <c r="F79" s="141"/>
      <c r="G79" s="141"/>
      <c r="H79" s="141"/>
      <c r="I79" s="35"/>
      <c r="J79" s="8"/>
      <c r="K79" s="97"/>
      <c r="L79" s="98"/>
      <c r="M79" s="99"/>
      <c r="N79" s="109"/>
      <c r="O79" s="100"/>
    </row>
    <row r="80" spans="1:15" s="1" customFormat="1" ht="15" customHeight="1" x14ac:dyDescent="0.25">
      <c r="A80" s="9">
        <v>12</v>
      </c>
      <c r="B80" s="137">
        <v>50001</v>
      </c>
      <c r="C80" s="140" t="s">
        <v>130</v>
      </c>
      <c r="D80" s="144"/>
      <c r="E80" s="141"/>
      <c r="F80" s="141"/>
      <c r="G80" s="141"/>
      <c r="H80" s="141"/>
      <c r="I80" s="35"/>
      <c r="J80" s="8"/>
      <c r="K80" s="97"/>
      <c r="L80" s="98"/>
      <c r="M80" s="99"/>
      <c r="N80" s="98"/>
      <c r="O80" s="100"/>
    </row>
    <row r="81" spans="1:15" s="1" customFormat="1" ht="15" customHeight="1" x14ac:dyDescent="0.25">
      <c r="A81" s="9">
        <v>13</v>
      </c>
      <c r="B81" s="137">
        <v>50930</v>
      </c>
      <c r="C81" s="140" t="s">
        <v>66</v>
      </c>
      <c r="D81" s="144"/>
      <c r="E81" s="141"/>
      <c r="F81" s="141"/>
      <c r="G81" s="141"/>
      <c r="H81" s="141"/>
      <c r="I81" s="35"/>
      <c r="J81" s="8"/>
      <c r="K81" s="97"/>
      <c r="L81" s="98"/>
      <c r="M81" s="99"/>
      <c r="N81" s="98"/>
      <c r="O81" s="100"/>
    </row>
    <row r="82" spans="1:15" s="1" customFormat="1" ht="15" customHeight="1" thickBot="1" x14ac:dyDescent="0.3">
      <c r="A82" s="9">
        <v>14</v>
      </c>
      <c r="B82" s="138">
        <v>51370</v>
      </c>
      <c r="C82" s="140" t="s">
        <v>67</v>
      </c>
      <c r="D82" s="145"/>
      <c r="E82" s="142"/>
      <c r="F82" s="142"/>
      <c r="G82" s="142"/>
      <c r="H82" s="143"/>
      <c r="I82" s="35"/>
      <c r="J82" s="8"/>
      <c r="K82" s="101"/>
      <c r="L82" s="102"/>
      <c r="M82" s="103"/>
      <c r="N82" s="102"/>
      <c r="O82" s="104"/>
    </row>
    <row r="83" spans="1:15" s="1" customFormat="1" ht="15" customHeight="1" thickBot="1" x14ac:dyDescent="0.3">
      <c r="A83" s="28"/>
      <c r="B83" s="51"/>
      <c r="C83" s="32" t="s">
        <v>102</v>
      </c>
      <c r="D83" s="29">
        <f>SUM(D84:D114)</f>
        <v>0</v>
      </c>
      <c r="E83" s="30">
        <v>0</v>
      </c>
      <c r="F83" s="30">
        <v>0</v>
      </c>
      <c r="G83" s="30">
        <v>0</v>
      </c>
      <c r="H83" s="30">
        <v>0</v>
      </c>
      <c r="I83" s="31">
        <v>0</v>
      </c>
      <c r="J83" s="8"/>
      <c r="K83" s="325">
        <f t="shared" ref="K83:K115" si="1">D83</f>
        <v>0</v>
      </c>
      <c r="L83" s="326">
        <f>SUM(L84:L114)</f>
        <v>0</v>
      </c>
      <c r="M83" s="327">
        <f>H83+G83</f>
        <v>0</v>
      </c>
      <c r="N83" s="326">
        <f>SUM(N84:N91)</f>
        <v>0</v>
      </c>
      <c r="O83" s="328">
        <f>E83</f>
        <v>0</v>
      </c>
    </row>
    <row r="84" spans="1:15" s="1" customFormat="1" ht="15" customHeight="1" x14ac:dyDescent="0.25">
      <c r="A84" s="11">
        <v>1</v>
      </c>
      <c r="B84" s="147">
        <v>60010</v>
      </c>
      <c r="C84" s="150" t="s">
        <v>121</v>
      </c>
      <c r="D84" s="246"/>
      <c r="E84" s="245"/>
      <c r="F84" s="245"/>
      <c r="G84" s="245"/>
      <c r="H84" s="153"/>
      <c r="I84" s="58"/>
      <c r="J84" s="8"/>
      <c r="K84" s="93"/>
      <c r="L84" s="94"/>
      <c r="M84" s="95"/>
      <c r="N84" s="94"/>
      <c r="O84" s="96"/>
    </row>
    <row r="85" spans="1:15" s="1" customFormat="1" ht="15" customHeight="1" x14ac:dyDescent="0.25">
      <c r="A85" s="9">
        <v>2</v>
      </c>
      <c r="B85" s="148">
        <v>60020</v>
      </c>
      <c r="C85" s="151" t="s">
        <v>69</v>
      </c>
      <c r="D85" s="155"/>
      <c r="E85" s="154"/>
      <c r="F85" s="154"/>
      <c r="G85" s="154"/>
      <c r="H85" s="154"/>
      <c r="I85" s="35"/>
      <c r="J85" s="8"/>
      <c r="K85" s="97"/>
      <c r="L85" s="98"/>
      <c r="M85" s="99"/>
      <c r="N85" s="98"/>
      <c r="O85" s="100"/>
    </row>
    <row r="86" spans="1:15" s="1" customFormat="1" ht="15" customHeight="1" x14ac:dyDescent="0.25">
      <c r="A86" s="9">
        <v>3</v>
      </c>
      <c r="B86" s="148">
        <v>60050</v>
      </c>
      <c r="C86" s="151" t="s">
        <v>70</v>
      </c>
      <c r="D86" s="155"/>
      <c r="E86" s="154"/>
      <c r="F86" s="154"/>
      <c r="G86" s="154"/>
      <c r="H86" s="154"/>
      <c r="I86" s="35"/>
      <c r="J86" s="8"/>
      <c r="K86" s="97"/>
      <c r="L86" s="98"/>
      <c r="M86" s="99"/>
      <c r="N86" s="98"/>
      <c r="O86" s="100"/>
    </row>
    <row r="87" spans="1:15" s="1" customFormat="1" ht="15" customHeight="1" x14ac:dyDescent="0.25">
      <c r="A87" s="9">
        <v>4</v>
      </c>
      <c r="B87" s="148">
        <v>60070</v>
      </c>
      <c r="C87" s="151" t="s">
        <v>71</v>
      </c>
      <c r="D87" s="155"/>
      <c r="E87" s="154"/>
      <c r="F87" s="154"/>
      <c r="G87" s="154"/>
      <c r="H87" s="154"/>
      <c r="I87" s="35"/>
      <c r="J87" s="8"/>
      <c r="K87" s="97"/>
      <c r="L87" s="98"/>
      <c r="M87" s="99"/>
      <c r="N87" s="98"/>
      <c r="O87" s="100"/>
    </row>
    <row r="88" spans="1:15" s="1" customFormat="1" ht="15" customHeight="1" x14ac:dyDescent="0.25">
      <c r="A88" s="9">
        <v>5</v>
      </c>
      <c r="B88" s="148">
        <v>60180</v>
      </c>
      <c r="C88" s="151" t="s">
        <v>72</v>
      </c>
      <c r="D88" s="155"/>
      <c r="E88" s="154"/>
      <c r="F88" s="154"/>
      <c r="G88" s="154"/>
      <c r="H88" s="154"/>
      <c r="I88" s="35"/>
      <c r="J88" s="8"/>
      <c r="K88" s="97"/>
      <c r="L88" s="98"/>
      <c r="M88" s="99"/>
      <c r="N88" s="98"/>
      <c r="O88" s="100"/>
    </row>
    <row r="89" spans="1:15" s="1" customFormat="1" ht="15" customHeight="1" x14ac:dyDescent="0.25">
      <c r="A89" s="9">
        <v>6</v>
      </c>
      <c r="B89" s="148">
        <v>60240</v>
      </c>
      <c r="C89" s="151" t="s">
        <v>73</v>
      </c>
      <c r="D89" s="155"/>
      <c r="E89" s="154"/>
      <c r="F89" s="154"/>
      <c r="G89" s="154"/>
      <c r="H89" s="154"/>
      <c r="I89" s="35"/>
      <c r="J89" s="8"/>
      <c r="K89" s="97"/>
      <c r="L89" s="98"/>
      <c r="M89" s="99"/>
      <c r="N89" s="109"/>
      <c r="O89" s="100"/>
    </row>
    <row r="90" spans="1:15" s="1" customFormat="1" ht="15" customHeight="1" x14ac:dyDescent="0.25">
      <c r="A90" s="9">
        <v>7</v>
      </c>
      <c r="B90" s="148">
        <v>60560</v>
      </c>
      <c r="C90" s="151" t="s">
        <v>74</v>
      </c>
      <c r="D90" s="250"/>
      <c r="E90" s="249"/>
      <c r="F90" s="249"/>
      <c r="G90" s="249"/>
      <c r="H90" s="248"/>
      <c r="I90" s="35"/>
      <c r="J90" s="8"/>
      <c r="K90" s="97"/>
      <c r="L90" s="98"/>
      <c r="M90" s="99"/>
      <c r="N90" s="98"/>
      <c r="O90" s="100"/>
    </row>
    <row r="91" spans="1:15" s="1" customFormat="1" ht="15" customHeight="1" x14ac:dyDescent="0.25">
      <c r="A91" s="9">
        <v>8</v>
      </c>
      <c r="B91" s="148">
        <v>60660</v>
      </c>
      <c r="C91" s="151" t="s">
        <v>75</v>
      </c>
      <c r="D91" s="250"/>
      <c r="E91" s="249"/>
      <c r="F91" s="249"/>
      <c r="G91" s="249"/>
      <c r="H91" s="251"/>
      <c r="I91" s="35"/>
      <c r="J91" s="8"/>
      <c r="K91" s="97"/>
      <c r="L91" s="98"/>
      <c r="M91" s="99"/>
      <c r="N91" s="98"/>
      <c r="O91" s="100"/>
    </row>
    <row r="92" spans="1:15" s="1" customFormat="1" ht="15" customHeight="1" x14ac:dyDescent="0.25">
      <c r="A92" s="9">
        <v>9</v>
      </c>
      <c r="B92" s="148">
        <v>60001</v>
      </c>
      <c r="C92" s="151" t="s">
        <v>68</v>
      </c>
      <c r="D92" s="250"/>
      <c r="E92" s="249"/>
      <c r="F92" s="249"/>
      <c r="G92" s="249"/>
      <c r="H92" s="251"/>
      <c r="I92" s="35"/>
      <c r="J92" s="8"/>
      <c r="K92" s="97"/>
      <c r="L92" s="98"/>
      <c r="M92" s="99"/>
      <c r="N92" s="109"/>
      <c r="O92" s="100"/>
    </row>
    <row r="93" spans="1:15" s="1" customFormat="1" ht="15" customHeight="1" x14ac:dyDescent="0.25">
      <c r="A93" s="9">
        <v>10</v>
      </c>
      <c r="B93" s="148">
        <v>60701</v>
      </c>
      <c r="C93" s="151" t="s">
        <v>76</v>
      </c>
      <c r="D93" s="250"/>
      <c r="E93" s="249"/>
      <c r="F93" s="249"/>
      <c r="G93" s="249"/>
      <c r="H93" s="251"/>
      <c r="I93" s="35"/>
      <c r="J93" s="8"/>
      <c r="K93" s="97"/>
      <c r="L93" s="98"/>
      <c r="M93" s="99"/>
      <c r="N93" s="109"/>
      <c r="O93" s="100"/>
    </row>
    <row r="94" spans="1:15" s="1" customFormat="1" ht="15" customHeight="1" x14ac:dyDescent="0.25">
      <c r="A94" s="9">
        <v>11</v>
      </c>
      <c r="B94" s="148">
        <v>60850</v>
      </c>
      <c r="C94" s="152" t="s">
        <v>77</v>
      </c>
      <c r="D94" s="250"/>
      <c r="E94" s="249"/>
      <c r="F94" s="249"/>
      <c r="G94" s="249"/>
      <c r="H94" s="247"/>
      <c r="I94" s="35"/>
      <c r="J94" s="8"/>
      <c r="K94" s="97"/>
      <c r="L94" s="98"/>
      <c r="M94" s="99"/>
      <c r="N94" s="98"/>
      <c r="O94" s="100"/>
    </row>
    <row r="95" spans="1:15" s="1" customFormat="1" ht="15" customHeight="1" x14ac:dyDescent="0.25">
      <c r="A95" s="9">
        <v>12</v>
      </c>
      <c r="B95" s="148">
        <v>60910</v>
      </c>
      <c r="C95" s="151" t="s">
        <v>78</v>
      </c>
      <c r="D95" s="155"/>
      <c r="E95" s="154"/>
      <c r="F95" s="154"/>
      <c r="G95" s="154"/>
      <c r="H95" s="154"/>
      <c r="I95" s="35"/>
      <c r="J95" s="8"/>
      <c r="K95" s="97"/>
      <c r="L95" s="98"/>
      <c r="M95" s="99"/>
      <c r="N95" s="98"/>
      <c r="O95" s="100"/>
    </row>
    <row r="96" spans="1:15" s="1" customFormat="1" ht="15" customHeight="1" x14ac:dyDescent="0.25">
      <c r="A96" s="9">
        <v>13</v>
      </c>
      <c r="B96" s="148">
        <v>60980</v>
      </c>
      <c r="C96" s="151" t="s">
        <v>79</v>
      </c>
      <c r="D96" s="253"/>
      <c r="E96" s="252"/>
      <c r="F96" s="252"/>
      <c r="G96" s="252"/>
      <c r="H96" s="254"/>
      <c r="I96" s="35"/>
      <c r="J96" s="8"/>
      <c r="K96" s="97"/>
      <c r="L96" s="98"/>
      <c r="M96" s="99"/>
      <c r="N96" s="98"/>
      <c r="O96" s="100"/>
    </row>
    <row r="97" spans="1:15" s="1" customFormat="1" ht="15" customHeight="1" x14ac:dyDescent="0.25">
      <c r="A97" s="9">
        <v>14</v>
      </c>
      <c r="B97" s="148">
        <v>61080</v>
      </c>
      <c r="C97" s="151" t="s">
        <v>80</v>
      </c>
      <c r="D97" s="253"/>
      <c r="E97" s="252"/>
      <c r="F97" s="252"/>
      <c r="G97" s="252"/>
      <c r="H97" s="254"/>
      <c r="I97" s="35"/>
      <c r="J97" s="8"/>
      <c r="K97" s="97"/>
      <c r="L97" s="98"/>
      <c r="M97" s="99"/>
      <c r="N97" s="98"/>
      <c r="O97" s="100"/>
    </row>
    <row r="98" spans="1:15" s="1" customFormat="1" ht="15" customHeight="1" x14ac:dyDescent="0.25">
      <c r="A98" s="9">
        <v>15</v>
      </c>
      <c r="B98" s="148">
        <v>61150</v>
      </c>
      <c r="C98" s="151" t="s">
        <v>81</v>
      </c>
      <c r="D98" s="155"/>
      <c r="E98" s="154"/>
      <c r="F98" s="154"/>
      <c r="G98" s="154"/>
      <c r="H98" s="154"/>
      <c r="I98" s="35"/>
      <c r="J98" s="8"/>
      <c r="K98" s="97"/>
      <c r="L98" s="98"/>
      <c r="M98" s="99"/>
      <c r="N98" s="98"/>
      <c r="O98" s="100"/>
    </row>
    <row r="99" spans="1:15" s="1" customFormat="1" ht="15" customHeight="1" x14ac:dyDescent="0.25">
      <c r="A99" s="9">
        <v>16</v>
      </c>
      <c r="B99" s="148">
        <v>61210</v>
      </c>
      <c r="C99" s="151" t="s">
        <v>82</v>
      </c>
      <c r="D99" s="155"/>
      <c r="E99" s="154"/>
      <c r="F99" s="154"/>
      <c r="G99" s="154"/>
      <c r="H99" s="154"/>
      <c r="I99" s="35"/>
      <c r="J99" s="8"/>
      <c r="K99" s="97"/>
      <c r="L99" s="98"/>
      <c r="M99" s="99"/>
      <c r="N99" s="98"/>
      <c r="O99" s="100"/>
    </row>
    <row r="100" spans="1:15" s="1" customFormat="1" ht="15" customHeight="1" x14ac:dyDescent="0.25">
      <c r="A100" s="9">
        <v>17</v>
      </c>
      <c r="B100" s="148">
        <v>61290</v>
      </c>
      <c r="C100" s="151" t="s">
        <v>83</v>
      </c>
      <c r="D100" s="155"/>
      <c r="E100" s="154"/>
      <c r="F100" s="154"/>
      <c r="G100" s="154"/>
      <c r="H100" s="154"/>
      <c r="I100" s="35"/>
      <c r="J100" s="8"/>
      <c r="K100" s="97"/>
      <c r="L100" s="98"/>
      <c r="M100" s="99"/>
      <c r="N100" s="98"/>
      <c r="O100" s="100"/>
    </row>
    <row r="101" spans="1:15" s="1" customFormat="1" ht="15" customHeight="1" x14ac:dyDescent="0.25">
      <c r="A101" s="9">
        <v>18</v>
      </c>
      <c r="B101" s="148">
        <v>61340</v>
      </c>
      <c r="C101" s="151" t="s">
        <v>84</v>
      </c>
      <c r="D101" s="155"/>
      <c r="E101" s="154"/>
      <c r="F101" s="154"/>
      <c r="G101" s="154"/>
      <c r="H101" s="154"/>
      <c r="I101" s="35"/>
      <c r="J101" s="8"/>
      <c r="K101" s="97"/>
      <c r="L101" s="98"/>
      <c r="M101" s="99"/>
      <c r="N101" s="98"/>
      <c r="O101" s="100"/>
    </row>
    <row r="102" spans="1:15" s="1" customFormat="1" ht="15" customHeight="1" x14ac:dyDescent="0.25">
      <c r="A102" s="9">
        <v>19</v>
      </c>
      <c r="B102" s="148">
        <v>61390</v>
      </c>
      <c r="C102" s="151" t="s">
        <v>85</v>
      </c>
      <c r="D102" s="256"/>
      <c r="E102" s="255"/>
      <c r="F102" s="255"/>
      <c r="G102" s="255"/>
      <c r="H102" s="255"/>
      <c r="I102" s="35"/>
      <c r="J102" s="8"/>
      <c r="K102" s="97"/>
      <c r="L102" s="98"/>
      <c r="M102" s="99"/>
      <c r="N102" s="98"/>
      <c r="O102" s="100"/>
    </row>
    <row r="103" spans="1:15" s="1" customFormat="1" ht="15" customHeight="1" x14ac:dyDescent="0.25">
      <c r="A103" s="9">
        <v>20</v>
      </c>
      <c r="B103" s="148">
        <v>61410</v>
      </c>
      <c r="C103" s="151" t="s">
        <v>86</v>
      </c>
      <c r="D103" s="155"/>
      <c r="E103" s="154"/>
      <c r="F103" s="154"/>
      <c r="G103" s="154"/>
      <c r="H103" s="154"/>
      <c r="I103" s="35"/>
      <c r="J103" s="8"/>
      <c r="K103" s="97"/>
      <c r="L103" s="98"/>
      <c r="M103" s="99"/>
      <c r="N103" s="98"/>
      <c r="O103" s="100"/>
    </row>
    <row r="104" spans="1:15" s="1" customFormat="1" ht="15" customHeight="1" x14ac:dyDescent="0.25">
      <c r="A104" s="9">
        <v>21</v>
      </c>
      <c r="B104" s="148">
        <v>61430</v>
      </c>
      <c r="C104" s="151" t="s">
        <v>106</v>
      </c>
      <c r="D104" s="258"/>
      <c r="E104" s="257"/>
      <c r="F104" s="257"/>
      <c r="G104" s="257"/>
      <c r="H104" s="257"/>
      <c r="I104" s="35"/>
      <c r="J104" s="8"/>
      <c r="K104" s="97"/>
      <c r="L104" s="98"/>
      <c r="M104" s="99"/>
      <c r="N104" s="98"/>
      <c r="O104" s="100"/>
    </row>
    <row r="105" spans="1:15" s="1" customFormat="1" ht="15" customHeight="1" x14ac:dyDescent="0.25">
      <c r="A105" s="9">
        <v>22</v>
      </c>
      <c r="B105" s="148">
        <v>61440</v>
      </c>
      <c r="C105" s="151" t="s">
        <v>87</v>
      </c>
      <c r="D105" s="155"/>
      <c r="E105" s="154"/>
      <c r="F105" s="154"/>
      <c r="G105" s="154"/>
      <c r="H105" s="154"/>
      <c r="I105" s="35"/>
      <c r="J105" s="8"/>
      <c r="K105" s="97"/>
      <c r="L105" s="98"/>
      <c r="M105" s="99"/>
      <c r="N105" s="98"/>
      <c r="O105" s="100"/>
    </row>
    <row r="106" spans="1:15" s="1" customFormat="1" ht="15" customHeight="1" x14ac:dyDescent="0.25">
      <c r="A106" s="9">
        <v>23</v>
      </c>
      <c r="B106" s="148">
        <v>61450</v>
      </c>
      <c r="C106" s="151" t="s">
        <v>105</v>
      </c>
      <c r="D106" s="260"/>
      <c r="E106" s="259"/>
      <c r="F106" s="259"/>
      <c r="G106" s="259"/>
      <c r="H106" s="154"/>
      <c r="I106" s="35"/>
      <c r="J106" s="8"/>
      <c r="K106" s="97"/>
      <c r="L106" s="98"/>
      <c r="M106" s="99"/>
      <c r="N106" s="98"/>
      <c r="O106" s="100"/>
    </row>
    <row r="107" spans="1:15" s="1" customFormat="1" ht="15" customHeight="1" x14ac:dyDescent="0.25">
      <c r="A107" s="9">
        <v>24</v>
      </c>
      <c r="B107" s="148">
        <v>61470</v>
      </c>
      <c r="C107" s="151" t="s">
        <v>88</v>
      </c>
      <c r="D107" s="155"/>
      <c r="E107" s="154"/>
      <c r="F107" s="154"/>
      <c r="G107" s="154"/>
      <c r="H107" s="154"/>
      <c r="I107" s="35"/>
      <c r="J107" s="8"/>
      <c r="K107" s="97"/>
      <c r="L107" s="98"/>
      <c r="M107" s="99"/>
      <c r="N107" s="98"/>
      <c r="O107" s="100"/>
    </row>
    <row r="108" spans="1:15" s="1" customFormat="1" ht="15" customHeight="1" x14ac:dyDescent="0.25">
      <c r="A108" s="9">
        <v>25</v>
      </c>
      <c r="B108" s="148">
        <v>61490</v>
      </c>
      <c r="C108" s="151" t="s">
        <v>107</v>
      </c>
      <c r="D108" s="263"/>
      <c r="E108" s="262"/>
      <c r="F108" s="262"/>
      <c r="G108" s="262"/>
      <c r="H108" s="261"/>
      <c r="I108" s="35"/>
      <c r="J108" s="8"/>
      <c r="K108" s="97"/>
      <c r="L108" s="98"/>
      <c r="M108" s="99"/>
      <c r="N108" s="98"/>
      <c r="O108" s="100"/>
    </row>
    <row r="109" spans="1:15" s="1" customFormat="1" ht="15" customHeight="1" x14ac:dyDescent="0.25">
      <c r="A109" s="9">
        <v>26</v>
      </c>
      <c r="B109" s="148">
        <v>61500</v>
      </c>
      <c r="C109" s="151" t="s">
        <v>108</v>
      </c>
      <c r="D109" s="263"/>
      <c r="E109" s="262"/>
      <c r="F109" s="262"/>
      <c r="G109" s="262"/>
      <c r="H109" s="262"/>
      <c r="I109" s="35"/>
      <c r="J109" s="8"/>
      <c r="K109" s="97"/>
      <c r="L109" s="98"/>
      <c r="M109" s="99"/>
      <c r="N109" s="98"/>
      <c r="O109" s="100"/>
    </row>
    <row r="110" spans="1:15" s="1" customFormat="1" ht="15" customHeight="1" x14ac:dyDescent="0.25">
      <c r="A110" s="9">
        <v>27</v>
      </c>
      <c r="B110" s="148">
        <v>61510</v>
      </c>
      <c r="C110" s="151" t="s">
        <v>89</v>
      </c>
      <c r="D110" s="263"/>
      <c r="E110" s="262"/>
      <c r="F110" s="262"/>
      <c r="G110" s="262"/>
      <c r="H110" s="262"/>
      <c r="I110" s="35"/>
      <c r="J110" s="8"/>
      <c r="K110" s="97"/>
      <c r="L110" s="98"/>
      <c r="M110" s="99"/>
      <c r="N110" s="109"/>
      <c r="O110" s="100"/>
    </row>
    <row r="111" spans="1:15" s="1" customFormat="1" ht="15" customHeight="1" x14ac:dyDescent="0.25">
      <c r="A111" s="9">
        <v>28</v>
      </c>
      <c r="B111" s="147">
        <v>61520</v>
      </c>
      <c r="C111" s="151" t="s">
        <v>109</v>
      </c>
      <c r="D111" s="263"/>
      <c r="E111" s="262"/>
      <c r="F111" s="262"/>
      <c r="G111" s="262"/>
      <c r="H111" s="262"/>
      <c r="I111" s="35"/>
      <c r="J111" s="8"/>
      <c r="K111" s="97"/>
      <c r="L111" s="98"/>
      <c r="M111" s="99"/>
      <c r="N111" s="98"/>
      <c r="O111" s="100"/>
    </row>
    <row r="112" spans="1:15" s="1" customFormat="1" ht="15" customHeight="1" x14ac:dyDescent="0.25">
      <c r="A112" s="9">
        <v>29</v>
      </c>
      <c r="B112" s="148">
        <v>61540</v>
      </c>
      <c r="C112" s="150" t="s">
        <v>103</v>
      </c>
      <c r="D112" s="263"/>
      <c r="E112" s="262"/>
      <c r="F112" s="262"/>
      <c r="G112" s="262"/>
      <c r="H112" s="262"/>
      <c r="I112" s="35"/>
      <c r="J112" s="8"/>
      <c r="K112" s="97"/>
      <c r="L112" s="98"/>
      <c r="M112" s="99"/>
      <c r="N112" s="98"/>
      <c r="O112" s="100"/>
    </row>
    <row r="113" spans="1:15" s="1" customFormat="1" ht="15" customHeight="1" x14ac:dyDescent="0.25">
      <c r="A113" s="9">
        <v>30</v>
      </c>
      <c r="B113" s="148">
        <v>61560</v>
      </c>
      <c r="C113" s="151" t="s">
        <v>113</v>
      </c>
      <c r="D113" s="263"/>
      <c r="E113" s="262"/>
      <c r="F113" s="262"/>
      <c r="G113" s="262"/>
      <c r="H113" s="262"/>
      <c r="I113" s="35"/>
      <c r="J113" s="8"/>
      <c r="K113" s="97"/>
      <c r="L113" s="98"/>
      <c r="M113" s="308"/>
      <c r="N113" s="109"/>
      <c r="O113" s="307"/>
    </row>
    <row r="114" spans="1:15" s="1" customFormat="1" ht="15" customHeight="1" thickBot="1" x14ac:dyDescent="0.3">
      <c r="A114" s="59">
        <v>31</v>
      </c>
      <c r="B114" s="149">
        <v>61570</v>
      </c>
      <c r="C114" s="146" t="s">
        <v>122</v>
      </c>
      <c r="D114" s="263"/>
      <c r="E114" s="263"/>
      <c r="F114" s="263"/>
      <c r="G114" s="262"/>
      <c r="H114" s="262"/>
      <c r="I114" s="60"/>
      <c r="J114" s="8"/>
      <c r="K114" s="101"/>
      <c r="L114" s="102"/>
      <c r="M114" s="309"/>
      <c r="N114" s="182"/>
      <c r="O114" s="310"/>
    </row>
    <row r="115" spans="1:15" s="1" customFormat="1" ht="15" customHeight="1" thickBot="1" x14ac:dyDescent="0.3">
      <c r="A115" s="28"/>
      <c r="B115" s="51"/>
      <c r="C115" s="25" t="s">
        <v>104</v>
      </c>
      <c r="D115" s="29">
        <f>SUM(D116:D124)</f>
        <v>0</v>
      </c>
      <c r="E115" s="30">
        <v>0</v>
      </c>
      <c r="F115" s="30">
        <v>0</v>
      </c>
      <c r="G115" s="30">
        <v>0</v>
      </c>
      <c r="H115" s="30">
        <v>0</v>
      </c>
      <c r="I115" s="31">
        <v>0</v>
      </c>
      <c r="J115" s="8"/>
      <c r="K115" s="325">
        <f t="shared" si="1"/>
        <v>0</v>
      </c>
      <c r="L115" s="326">
        <f>SUM(L116:L124)</f>
        <v>0</v>
      </c>
      <c r="M115" s="333">
        <f>H115+G115</f>
        <v>0</v>
      </c>
      <c r="N115" s="334">
        <f>SUM(N116:N123)</f>
        <v>0</v>
      </c>
      <c r="O115" s="335">
        <f>E115</f>
        <v>0</v>
      </c>
    </row>
    <row r="116" spans="1:15" s="1" customFormat="1" ht="15" customHeight="1" x14ac:dyDescent="0.25">
      <c r="A116" s="7">
        <v>1</v>
      </c>
      <c r="B116" s="165">
        <v>70020</v>
      </c>
      <c r="C116" s="161" t="s">
        <v>90</v>
      </c>
      <c r="D116" s="166"/>
      <c r="E116" s="167"/>
      <c r="F116" s="167"/>
      <c r="G116" s="167"/>
      <c r="H116" s="167"/>
      <c r="I116" s="34"/>
      <c r="J116" s="8"/>
      <c r="K116" s="93"/>
      <c r="L116" s="94"/>
      <c r="M116" s="311"/>
      <c r="N116" s="312"/>
      <c r="O116" s="313"/>
    </row>
    <row r="117" spans="1:15" s="1" customFormat="1" ht="15" customHeight="1" x14ac:dyDescent="0.25">
      <c r="A117" s="9">
        <v>2</v>
      </c>
      <c r="B117" s="157">
        <v>70110</v>
      </c>
      <c r="C117" s="162" t="s">
        <v>93</v>
      </c>
      <c r="D117" s="164"/>
      <c r="E117" s="160"/>
      <c r="F117" s="160"/>
      <c r="G117" s="160"/>
      <c r="H117" s="160"/>
      <c r="I117" s="35"/>
      <c r="J117" s="8"/>
      <c r="K117" s="97"/>
      <c r="L117" s="98"/>
      <c r="M117" s="308"/>
      <c r="N117" s="109"/>
      <c r="O117" s="307"/>
    </row>
    <row r="118" spans="1:15" s="1" customFormat="1" ht="15" customHeight="1" x14ac:dyDescent="0.25">
      <c r="A118" s="11">
        <v>3</v>
      </c>
      <c r="B118" s="157">
        <v>70021</v>
      </c>
      <c r="C118" s="162" t="s">
        <v>91</v>
      </c>
      <c r="D118" s="164"/>
      <c r="E118" s="160"/>
      <c r="F118" s="160"/>
      <c r="G118" s="160"/>
      <c r="H118" s="160"/>
      <c r="I118" s="35"/>
      <c r="J118" s="8"/>
      <c r="K118" s="97"/>
      <c r="L118" s="98"/>
      <c r="M118" s="308"/>
      <c r="N118" s="109"/>
      <c r="O118" s="307"/>
    </row>
    <row r="119" spans="1:15" s="1" customFormat="1" ht="15" customHeight="1" x14ac:dyDescent="0.25">
      <c r="A119" s="9">
        <v>4</v>
      </c>
      <c r="B119" s="157">
        <v>70040</v>
      </c>
      <c r="C119" s="162" t="s">
        <v>92</v>
      </c>
      <c r="D119" s="164"/>
      <c r="E119" s="160"/>
      <c r="F119" s="160"/>
      <c r="G119" s="160"/>
      <c r="H119" s="160"/>
      <c r="I119" s="35"/>
      <c r="J119" s="8"/>
      <c r="K119" s="97"/>
      <c r="L119" s="98"/>
      <c r="M119" s="308"/>
      <c r="N119" s="109"/>
      <c r="O119" s="307"/>
    </row>
    <row r="120" spans="1:15" s="1" customFormat="1" ht="15" customHeight="1" x14ac:dyDescent="0.25">
      <c r="A120" s="9">
        <v>5</v>
      </c>
      <c r="B120" s="157">
        <v>70100</v>
      </c>
      <c r="C120" s="162" t="s">
        <v>123</v>
      </c>
      <c r="D120" s="188"/>
      <c r="E120" s="204"/>
      <c r="F120" s="204"/>
      <c r="G120" s="204"/>
      <c r="H120" s="205"/>
      <c r="I120" s="35"/>
      <c r="J120" s="8"/>
      <c r="K120" s="97"/>
      <c r="L120" s="98"/>
      <c r="M120" s="308"/>
      <c r="N120" s="109"/>
      <c r="O120" s="307"/>
    </row>
    <row r="121" spans="1:15" s="1" customFormat="1" ht="15" customHeight="1" x14ac:dyDescent="0.25">
      <c r="A121" s="9">
        <v>6</v>
      </c>
      <c r="B121" s="157">
        <v>70270</v>
      </c>
      <c r="C121" s="162" t="s">
        <v>94</v>
      </c>
      <c r="D121" s="266"/>
      <c r="E121" s="189"/>
      <c r="F121" s="189"/>
      <c r="G121" s="189"/>
      <c r="H121" s="189"/>
      <c r="I121" s="35"/>
      <c r="J121" s="8"/>
      <c r="K121" s="97"/>
      <c r="L121" s="98"/>
      <c r="M121" s="308"/>
      <c r="N121" s="109"/>
      <c r="O121" s="307"/>
    </row>
    <row r="122" spans="1:15" s="1" customFormat="1" ht="15" customHeight="1" x14ac:dyDescent="0.25">
      <c r="A122" s="9">
        <v>7</v>
      </c>
      <c r="B122" s="158">
        <v>70510</v>
      </c>
      <c r="C122" s="162" t="s">
        <v>95</v>
      </c>
      <c r="D122" s="264"/>
      <c r="E122" s="267"/>
      <c r="F122" s="267"/>
      <c r="G122" s="267"/>
      <c r="H122" s="267"/>
      <c r="I122" s="35"/>
      <c r="J122" s="8"/>
      <c r="K122" s="97"/>
      <c r="L122" s="98"/>
      <c r="M122" s="308"/>
      <c r="N122" s="109"/>
      <c r="O122" s="307"/>
    </row>
    <row r="123" spans="1:15" s="1" customFormat="1" ht="15" customHeight="1" x14ac:dyDescent="0.25">
      <c r="A123" s="9">
        <v>8</v>
      </c>
      <c r="B123" s="158">
        <v>10880</v>
      </c>
      <c r="C123" s="162" t="s">
        <v>112</v>
      </c>
      <c r="D123" s="264"/>
      <c r="E123" s="267"/>
      <c r="F123" s="267"/>
      <c r="G123" s="267"/>
      <c r="H123" s="267"/>
      <c r="I123" s="35"/>
      <c r="J123" s="8"/>
      <c r="K123" s="97"/>
      <c r="L123" s="98"/>
      <c r="M123" s="99"/>
      <c r="N123" s="98"/>
      <c r="O123" s="100"/>
    </row>
    <row r="124" spans="1:15" s="1" customFormat="1" ht="15" customHeight="1" thickBot="1" x14ac:dyDescent="0.3">
      <c r="A124" s="61">
        <v>9</v>
      </c>
      <c r="B124" s="159">
        <v>10890</v>
      </c>
      <c r="C124" s="163" t="s">
        <v>114</v>
      </c>
      <c r="D124" s="265"/>
      <c r="E124" s="268"/>
      <c r="F124" s="268"/>
      <c r="G124" s="268"/>
      <c r="H124" s="268"/>
      <c r="I124" s="62"/>
      <c r="J124" s="8"/>
      <c r="K124" s="105"/>
      <c r="L124" s="106"/>
      <c r="M124" s="107"/>
      <c r="N124" s="106"/>
      <c r="O124" s="108"/>
    </row>
    <row r="125" spans="1:15" ht="15" customHeight="1" x14ac:dyDescent="0.25">
      <c r="A125" s="12"/>
      <c r="B125" s="12"/>
      <c r="C125" s="12"/>
      <c r="D125" s="480" t="s">
        <v>96</v>
      </c>
      <c r="E125" s="480"/>
      <c r="F125" s="480"/>
      <c r="G125" s="480"/>
      <c r="H125" s="481"/>
      <c r="I125" s="33">
        <v>0</v>
      </c>
      <c r="J125" s="4"/>
      <c r="M125" s="17"/>
      <c r="N125" s="17"/>
      <c r="O125" s="17"/>
    </row>
    <row r="126" spans="1:15" ht="15" customHeight="1" x14ac:dyDescent="0.25">
      <c r="A126" s="12"/>
      <c r="B126" s="12"/>
      <c r="C126" s="12"/>
      <c r="D126" s="12"/>
      <c r="E126" s="13"/>
      <c r="F126" s="13"/>
      <c r="G126" s="14"/>
      <c r="H126" s="14"/>
      <c r="I126" s="15"/>
      <c r="J126" s="4"/>
      <c r="M126" s="55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5"/>
      <c r="J127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zoomScale="90" zoomScaleNormal="90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</cols>
  <sheetData>
    <row r="1" spans="1:16" ht="18" customHeight="1" x14ac:dyDescent="0.25">
      <c r="K1" s="168"/>
      <c r="L1" s="3" t="s">
        <v>133</v>
      </c>
    </row>
    <row r="2" spans="1:16" ht="18" customHeight="1" x14ac:dyDescent="0.25">
      <c r="A2" s="4"/>
      <c r="B2" s="4"/>
      <c r="C2" s="469" t="s">
        <v>132</v>
      </c>
      <c r="D2" s="469"/>
      <c r="E2" s="16"/>
      <c r="F2" s="16"/>
      <c r="G2" s="16"/>
      <c r="H2" s="16"/>
      <c r="I2" s="19">
        <v>2021</v>
      </c>
      <c r="J2" s="4"/>
      <c r="K2" s="20"/>
      <c r="L2" s="3" t="s">
        <v>135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170"/>
      <c r="L3" s="3" t="s">
        <v>134</v>
      </c>
    </row>
    <row r="4" spans="1:16" ht="18" customHeight="1" thickBot="1" x14ac:dyDescent="0.3">
      <c r="A4" s="472" t="s">
        <v>0</v>
      </c>
      <c r="B4" s="474" t="s">
        <v>1</v>
      </c>
      <c r="C4" s="484" t="s">
        <v>2</v>
      </c>
      <c r="D4" s="486" t="s">
        <v>3</v>
      </c>
      <c r="E4" s="488" t="s">
        <v>4</v>
      </c>
      <c r="F4" s="489"/>
      <c r="G4" s="489"/>
      <c r="H4" s="490"/>
      <c r="I4" s="478" t="s">
        <v>111</v>
      </c>
      <c r="J4" s="4"/>
      <c r="K4" s="6"/>
      <c r="L4" s="3" t="s">
        <v>136</v>
      </c>
    </row>
    <row r="5" spans="1:16" ht="30" customHeight="1" thickBot="1" x14ac:dyDescent="0.3">
      <c r="A5" s="482"/>
      <c r="B5" s="483"/>
      <c r="C5" s="485"/>
      <c r="D5" s="487"/>
      <c r="E5" s="18">
        <v>2</v>
      </c>
      <c r="F5" s="18">
        <v>3</v>
      </c>
      <c r="G5" s="18">
        <v>4</v>
      </c>
      <c r="H5" s="18">
        <v>5</v>
      </c>
      <c r="I5" s="479"/>
      <c r="J5" s="4"/>
      <c r="K5" s="86" t="s">
        <v>126</v>
      </c>
      <c r="L5" s="87" t="s">
        <v>127</v>
      </c>
      <c r="M5" s="87" t="s">
        <v>131</v>
      </c>
      <c r="N5" s="87" t="s">
        <v>128</v>
      </c>
      <c r="O5" s="88" t="s">
        <v>129</v>
      </c>
    </row>
    <row r="6" spans="1:16" ht="15" customHeight="1" thickBot="1" x14ac:dyDescent="0.3">
      <c r="A6" s="23"/>
      <c r="B6" s="24"/>
      <c r="C6" s="21" t="s">
        <v>110</v>
      </c>
      <c r="D6" s="180">
        <f>D7+D8+D17+D30+D48+D68+D83+D115</f>
        <v>0</v>
      </c>
      <c r="E6" s="78">
        <v>0</v>
      </c>
      <c r="F6" s="79">
        <v>0</v>
      </c>
      <c r="G6" s="79">
        <v>0</v>
      </c>
      <c r="H6" s="80">
        <v>0</v>
      </c>
      <c r="I6" s="181">
        <v>0</v>
      </c>
      <c r="J6" s="8"/>
      <c r="K6" s="329">
        <f>D6</f>
        <v>0</v>
      </c>
      <c r="L6" s="330">
        <f>L7+L8+L17+L30+L48+L68+L83+L115</f>
        <v>0</v>
      </c>
      <c r="M6" s="331">
        <v>0</v>
      </c>
      <c r="N6" s="330">
        <f>N7+N8+N17+N30+N48+N68+N83+N115</f>
        <v>0</v>
      </c>
      <c r="O6" s="332">
        <v>0</v>
      </c>
      <c r="P6" s="55"/>
    </row>
    <row r="7" spans="1:16" ht="15" customHeight="1" thickBot="1" x14ac:dyDescent="0.3">
      <c r="A7" s="27">
        <v>1</v>
      </c>
      <c r="B7" s="51">
        <v>50050</v>
      </c>
      <c r="C7" s="45" t="s">
        <v>56</v>
      </c>
      <c r="D7" s="171"/>
      <c r="E7" s="67"/>
      <c r="F7" s="67"/>
      <c r="G7" s="67"/>
      <c r="H7" s="67"/>
      <c r="I7" s="37"/>
      <c r="J7" s="8"/>
      <c r="K7" s="89"/>
      <c r="L7" s="90"/>
      <c r="M7" s="91"/>
      <c r="N7" s="90"/>
      <c r="O7" s="92"/>
      <c r="P7" s="55"/>
    </row>
    <row r="8" spans="1:16" ht="15" customHeight="1" thickBot="1" x14ac:dyDescent="0.3">
      <c r="A8" s="23"/>
      <c r="B8" s="51"/>
      <c r="C8" s="25" t="s">
        <v>97</v>
      </c>
      <c r="D8" s="172">
        <v>0</v>
      </c>
      <c r="E8" s="54">
        <v>0</v>
      </c>
      <c r="F8" s="54">
        <v>0</v>
      </c>
      <c r="G8" s="54">
        <v>0</v>
      </c>
      <c r="H8" s="54">
        <v>0</v>
      </c>
      <c r="I8" s="53">
        <v>0</v>
      </c>
      <c r="J8" s="8"/>
      <c r="K8" s="325">
        <f t="shared" ref="K8:K68" si="0">D8</f>
        <v>0</v>
      </c>
      <c r="L8" s="326">
        <f>SUM(L9:L16)</f>
        <v>0</v>
      </c>
      <c r="M8" s="327">
        <f>H8+G8</f>
        <v>0</v>
      </c>
      <c r="N8" s="326">
        <f>SUM(N9:N16)</f>
        <v>0</v>
      </c>
      <c r="O8" s="328">
        <f>E8</f>
        <v>0</v>
      </c>
    </row>
    <row r="9" spans="1:16" s="1" customFormat="1" ht="15" customHeight="1" x14ac:dyDescent="0.25">
      <c r="A9" s="11">
        <v>1</v>
      </c>
      <c r="B9" s="39">
        <v>10002</v>
      </c>
      <c r="C9" s="72" t="s">
        <v>6</v>
      </c>
      <c r="D9" s="171"/>
      <c r="E9" s="67"/>
      <c r="F9" s="67"/>
      <c r="G9" s="67"/>
      <c r="H9" s="67"/>
      <c r="I9" s="35"/>
      <c r="J9" s="8"/>
      <c r="K9" s="97"/>
      <c r="L9" s="98"/>
      <c r="M9" s="99"/>
      <c r="N9" s="98"/>
      <c r="O9" s="100"/>
    </row>
    <row r="10" spans="1:16" s="1" customFormat="1" ht="15" customHeight="1" x14ac:dyDescent="0.25">
      <c r="A10" s="9">
        <v>2</v>
      </c>
      <c r="B10" s="39">
        <v>10090</v>
      </c>
      <c r="C10" s="73" t="s">
        <v>8</v>
      </c>
      <c r="D10" s="171"/>
      <c r="E10" s="67"/>
      <c r="F10" s="67"/>
      <c r="G10" s="67"/>
      <c r="H10" s="67"/>
      <c r="I10" s="35"/>
      <c r="J10" s="8"/>
      <c r="K10" s="97"/>
      <c r="L10" s="98"/>
      <c r="M10" s="99"/>
      <c r="N10" s="98"/>
      <c r="O10" s="100"/>
    </row>
    <row r="11" spans="1:16" s="1" customFormat="1" ht="15" customHeight="1" x14ac:dyDescent="0.25">
      <c r="A11" s="9">
        <v>3</v>
      </c>
      <c r="B11" s="39">
        <v>10004</v>
      </c>
      <c r="C11" s="73" t="s">
        <v>7</v>
      </c>
      <c r="D11" s="171"/>
      <c r="E11" s="67"/>
      <c r="F11" s="67"/>
      <c r="G11" s="67"/>
      <c r="H11" s="67"/>
      <c r="I11" s="35"/>
      <c r="J11" s="8"/>
      <c r="K11" s="97"/>
      <c r="L11" s="98"/>
      <c r="M11" s="99"/>
      <c r="N11" s="98"/>
      <c r="O11" s="100"/>
    </row>
    <row r="12" spans="1:16" s="1" customFormat="1" ht="15" customHeight="1" x14ac:dyDescent="0.25">
      <c r="A12" s="9">
        <v>4</v>
      </c>
      <c r="B12" s="39">
        <v>10001</v>
      </c>
      <c r="C12" s="72" t="s">
        <v>5</v>
      </c>
      <c r="D12" s="171"/>
      <c r="E12" s="67"/>
      <c r="F12" s="67"/>
      <c r="G12" s="67"/>
      <c r="H12" s="67"/>
      <c r="I12" s="35"/>
      <c r="J12" s="8"/>
      <c r="K12" s="97"/>
      <c r="L12" s="98"/>
      <c r="M12" s="99"/>
      <c r="N12" s="98"/>
      <c r="O12" s="100"/>
    </row>
    <row r="13" spans="1:16" s="1" customFormat="1" ht="15" customHeight="1" x14ac:dyDescent="0.25">
      <c r="A13" s="9">
        <v>5</v>
      </c>
      <c r="B13" s="39">
        <v>10120</v>
      </c>
      <c r="C13" s="73" t="s">
        <v>9</v>
      </c>
      <c r="D13" s="171"/>
      <c r="E13" s="67"/>
      <c r="F13" s="67"/>
      <c r="G13" s="67"/>
      <c r="H13" s="67"/>
      <c r="I13" s="35"/>
      <c r="J13" s="8"/>
      <c r="K13" s="97"/>
      <c r="L13" s="98"/>
      <c r="M13" s="99"/>
      <c r="N13" s="98"/>
      <c r="O13" s="100"/>
    </row>
    <row r="14" spans="1:16" s="1" customFormat="1" ht="15" customHeight="1" x14ac:dyDescent="0.25">
      <c r="A14" s="9">
        <v>6</v>
      </c>
      <c r="B14" s="39">
        <v>10190</v>
      </c>
      <c r="C14" s="73" t="s">
        <v>10</v>
      </c>
      <c r="D14" s="171"/>
      <c r="E14" s="67"/>
      <c r="F14" s="67"/>
      <c r="G14" s="67"/>
      <c r="H14" s="67"/>
      <c r="I14" s="35"/>
      <c r="J14" s="8"/>
      <c r="K14" s="97"/>
      <c r="L14" s="98"/>
      <c r="M14" s="99"/>
      <c r="N14" s="98"/>
      <c r="O14" s="100"/>
    </row>
    <row r="15" spans="1:16" s="1" customFormat="1" ht="15" customHeight="1" x14ac:dyDescent="0.25">
      <c r="A15" s="9">
        <v>7</v>
      </c>
      <c r="B15" s="39">
        <v>10320</v>
      </c>
      <c r="C15" s="73" t="s">
        <v>11</v>
      </c>
      <c r="D15" s="171"/>
      <c r="E15" s="67"/>
      <c r="F15" s="67"/>
      <c r="G15" s="67"/>
      <c r="H15" s="70"/>
      <c r="I15" s="35"/>
      <c r="J15" s="8"/>
      <c r="K15" s="97"/>
      <c r="L15" s="98"/>
      <c r="M15" s="99"/>
      <c r="N15" s="98"/>
      <c r="O15" s="100"/>
    </row>
    <row r="16" spans="1:16" s="1" customFormat="1" ht="15" customHeight="1" thickBot="1" x14ac:dyDescent="0.3">
      <c r="A16" s="9">
        <v>8</v>
      </c>
      <c r="B16" s="40">
        <v>10860</v>
      </c>
      <c r="C16" s="74" t="s">
        <v>115</v>
      </c>
      <c r="D16" s="173"/>
      <c r="E16" s="68"/>
      <c r="F16" s="68"/>
      <c r="G16" s="68"/>
      <c r="H16" s="69"/>
      <c r="I16" s="57"/>
      <c r="J16" s="8"/>
      <c r="K16" s="101"/>
      <c r="L16" s="102"/>
      <c r="M16" s="103"/>
      <c r="N16" s="102"/>
      <c r="O16" s="104"/>
    </row>
    <row r="17" spans="1:15" s="1" customFormat="1" ht="15" customHeight="1" thickBot="1" x14ac:dyDescent="0.3">
      <c r="A17" s="28"/>
      <c r="B17" s="52"/>
      <c r="C17" s="25" t="s">
        <v>98</v>
      </c>
      <c r="D17" s="174">
        <v>0</v>
      </c>
      <c r="E17" s="30">
        <v>0</v>
      </c>
      <c r="F17" s="30">
        <v>0</v>
      </c>
      <c r="G17" s="30">
        <v>0</v>
      </c>
      <c r="H17" s="30">
        <v>0</v>
      </c>
      <c r="I17" s="31">
        <v>0</v>
      </c>
      <c r="J17" s="56"/>
      <c r="K17" s="325">
        <f t="shared" si="0"/>
        <v>0</v>
      </c>
      <c r="L17" s="326">
        <f>SUM(L18:L29)</f>
        <v>0</v>
      </c>
      <c r="M17" s="327">
        <f>H17+G17</f>
        <v>0</v>
      </c>
      <c r="N17" s="326">
        <f>SUM(N18:N25)</f>
        <v>0</v>
      </c>
      <c r="O17" s="328">
        <f>E17</f>
        <v>0</v>
      </c>
    </row>
    <row r="18" spans="1:15" s="1" customFormat="1" ht="15" customHeight="1" x14ac:dyDescent="0.25">
      <c r="A18" s="11">
        <v>1</v>
      </c>
      <c r="B18" s="38">
        <v>20040</v>
      </c>
      <c r="C18" s="46" t="s">
        <v>12</v>
      </c>
      <c r="D18" s="175"/>
      <c r="E18" s="66"/>
      <c r="F18" s="66"/>
      <c r="G18" s="66"/>
      <c r="H18" s="66"/>
      <c r="I18" s="58"/>
      <c r="J18" s="8"/>
      <c r="K18" s="93"/>
      <c r="L18" s="94"/>
      <c r="M18" s="95"/>
      <c r="N18" s="94"/>
      <c r="O18" s="96"/>
    </row>
    <row r="19" spans="1:15" s="1" customFormat="1" ht="15" customHeight="1" x14ac:dyDescent="0.25">
      <c r="A19" s="9">
        <v>2</v>
      </c>
      <c r="B19" s="39">
        <v>20061</v>
      </c>
      <c r="C19" s="47" t="s">
        <v>13</v>
      </c>
      <c r="D19" s="171"/>
      <c r="E19" s="67"/>
      <c r="F19" s="67"/>
      <c r="G19" s="67"/>
      <c r="H19" s="67"/>
      <c r="I19" s="35"/>
      <c r="J19" s="8"/>
      <c r="K19" s="97"/>
      <c r="L19" s="98"/>
      <c r="M19" s="99"/>
      <c r="N19" s="98"/>
      <c r="O19" s="100"/>
    </row>
    <row r="20" spans="1:15" s="1" customFormat="1" ht="15" customHeight="1" x14ac:dyDescent="0.25">
      <c r="A20" s="9">
        <v>3</v>
      </c>
      <c r="B20" s="39">
        <v>21020</v>
      </c>
      <c r="C20" s="47" t="s">
        <v>21</v>
      </c>
      <c r="D20" s="171"/>
      <c r="E20" s="67"/>
      <c r="F20" s="67"/>
      <c r="G20" s="67"/>
      <c r="H20" s="67"/>
      <c r="I20" s="35"/>
      <c r="J20" s="8"/>
      <c r="K20" s="97"/>
      <c r="L20" s="98"/>
      <c r="M20" s="99"/>
      <c r="N20" s="98"/>
      <c r="O20" s="100"/>
    </row>
    <row r="21" spans="1:15" s="1" customFormat="1" ht="15" customHeight="1" x14ac:dyDescent="0.25">
      <c r="A21" s="9">
        <v>4</v>
      </c>
      <c r="B21" s="38">
        <v>20060</v>
      </c>
      <c r="C21" s="46" t="s">
        <v>116</v>
      </c>
      <c r="D21" s="171"/>
      <c r="E21" s="67"/>
      <c r="F21" s="67"/>
      <c r="G21" s="67"/>
      <c r="H21" s="67"/>
      <c r="I21" s="35"/>
      <c r="J21" s="8"/>
      <c r="K21" s="97"/>
      <c r="L21" s="98"/>
      <c r="M21" s="99"/>
      <c r="N21" s="98"/>
      <c r="O21" s="100"/>
    </row>
    <row r="22" spans="1:15" s="1" customFormat="1" ht="15" customHeight="1" x14ac:dyDescent="0.25">
      <c r="A22" s="9">
        <v>5</v>
      </c>
      <c r="B22" s="39">
        <v>20400</v>
      </c>
      <c r="C22" s="49" t="s">
        <v>15</v>
      </c>
      <c r="D22" s="171"/>
      <c r="E22" s="67"/>
      <c r="F22" s="67"/>
      <c r="G22" s="67"/>
      <c r="H22" s="67"/>
      <c r="I22" s="35"/>
      <c r="J22" s="8"/>
      <c r="K22" s="97"/>
      <c r="L22" s="98"/>
      <c r="M22" s="99"/>
      <c r="N22" s="98"/>
      <c r="O22" s="100"/>
    </row>
    <row r="23" spans="1:15" s="1" customFormat="1" ht="15" customHeight="1" x14ac:dyDescent="0.25">
      <c r="A23" s="9">
        <v>6</v>
      </c>
      <c r="B23" s="39">
        <v>20080</v>
      </c>
      <c r="C23" s="47" t="s">
        <v>14</v>
      </c>
      <c r="D23" s="171"/>
      <c r="E23" s="67"/>
      <c r="F23" s="67"/>
      <c r="G23" s="67"/>
      <c r="H23" s="67"/>
      <c r="I23" s="35"/>
      <c r="J23" s="8"/>
      <c r="K23" s="97"/>
      <c r="L23" s="98"/>
      <c r="M23" s="99"/>
      <c r="N23" s="98"/>
      <c r="O23" s="100"/>
    </row>
    <row r="24" spans="1:15" s="1" customFormat="1" ht="15" customHeight="1" x14ac:dyDescent="0.25">
      <c r="A24" s="9">
        <v>7</v>
      </c>
      <c r="B24" s="39">
        <v>20460</v>
      </c>
      <c r="C24" s="47" t="s">
        <v>16</v>
      </c>
      <c r="D24" s="171"/>
      <c r="E24" s="67"/>
      <c r="F24" s="67"/>
      <c r="G24" s="67"/>
      <c r="H24" s="67"/>
      <c r="I24" s="35"/>
      <c r="J24" s="8"/>
      <c r="K24" s="97"/>
      <c r="L24" s="98"/>
      <c r="M24" s="99"/>
      <c r="N24" s="98"/>
      <c r="O24" s="100"/>
    </row>
    <row r="25" spans="1:15" s="1" customFormat="1" ht="15" customHeight="1" x14ac:dyDescent="0.25">
      <c r="A25" s="9">
        <v>8</v>
      </c>
      <c r="B25" s="39">
        <v>20550</v>
      </c>
      <c r="C25" s="47" t="s">
        <v>17</v>
      </c>
      <c r="D25" s="171"/>
      <c r="E25" s="67"/>
      <c r="F25" s="67"/>
      <c r="G25" s="67"/>
      <c r="H25" s="67"/>
      <c r="I25" s="35"/>
      <c r="J25" s="8"/>
      <c r="K25" s="97"/>
      <c r="L25" s="98"/>
      <c r="M25" s="99"/>
      <c r="N25" s="98"/>
      <c r="O25" s="100"/>
    </row>
    <row r="26" spans="1:15" s="1" customFormat="1" ht="15" customHeight="1" x14ac:dyDescent="0.25">
      <c r="A26" s="9">
        <v>9</v>
      </c>
      <c r="B26" s="39">
        <v>20630</v>
      </c>
      <c r="C26" s="47" t="s">
        <v>18</v>
      </c>
      <c r="D26" s="171"/>
      <c r="E26" s="67"/>
      <c r="F26" s="67"/>
      <c r="G26" s="67"/>
      <c r="H26" s="67"/>
      <c r="I26" s="35"/>
      <c r="J26" s="8"/>
      <c r="K26" s="97"/>
      <c r="L26" s="98"/>
      <c r="M26" s="99"/>
      <c r="N26" s="98"/>
      <c r="O26" s="100"/>
    </row>
    <row r="27" spans="1:15" s="1" customFormat="1" ht="15" customHeight="1" x14ac:dyDescent="0.25">
      <c r="A27" s="9">
        <v>10</v>
      </c>
      <c r="B27" s="39">
        <v>20810</v>
      </c>
      <c r="C27" s="47" t="s">
        <v>19</v>
      </c>
      <c r="D27" s="171"/>
      <c r="E27" s="67"/>
      <c r="F27" s="67"/>
      <c r="G27" s="67"/>
      <c r="H27" s="67"/>
      <c r="I27" s="35"/>
      <c r="J27" s="8"/>
      <c r="K27" s="97"/>
      <c r="L27" s="98"/>
      <c r="M27" s="99"/>
      <c r="N27" s="98"/>
      <c r="O27" s="100"/>
    </row>
    <row r="28" spans="1:15" s="1" customFormat="1" ht="15" customHeight="1" x14ac:dyDescent="0.25">
      <c r="A28" s="9">
        <v>11</v>
      </c>
      <c r="B28" s="39">
        <v>20900</v>
      </c>
      <c r="C28" s="47" t="s">
        <v>20</v>
      </c>
      <c r="D28" s="171"/>
      <c r="E28" s="67"/>
      <c r="F28" s="67"/>
      <c r="G28" s="67"/>
      <c r="H28" s="67"/>
      <c r="I28" s="35"/>
      <c r="J28" s="8"/>
      <c r="K28" s="97"/>
      <c r="L28" s="98"/>
      <c r="M28" s="99"/>
      <c r="N28" s="98"/>
      <c r="O28" s="100"/>
    </row>
    <row r="29" spans="1:15" s="1" customFormat="1" ht="15" customHeight="1" thickBot="1" x14ac:dyDescent="0.3">
      <c r="A29" s="9">
        <v>12</v>
      </c>
      <c r="B29" s="39">
        <v>21350</v>
      </c>
      <c r="C29" s="47" t="s">
        <v>22</v>
      </c>
      <c r="D29" s="173"/>
      <c r="E29" s="68"/>
      <c r="F29" s="68"/>
      <c r="G29" s="68"/>
      <c r="H29" s="69"/>
      <c r="I29" s="35"/>
      <c r="J29" s="8"/>
      <c r="K29" s="101"/>
      <c r="L29" s="102"/>
      <c r="M29" s="103"/>
      <c r="N29" s="102"/>
      <c r="O29" s="104"/>
    </row>
    <row r="30" spans="1:15" s="1" customFormat="1" ht="15" customHeight="1" thickBot="1" x14ac:dyDescent="0.3">
      <c r="A30" s="28"/>
      <c r="B30" s="51"/>
      <c r="C30" s="25" t="s">
        <v>99</v>
      </c>
      <c r="D30" s="174">
        <v>0</v>
      </c>
      <c r="E30" s="63">
        <v>0</v>
      </c>
      <c r="F30" s="30">
        <v>0</v>
      </c>
      <c r="G30" s="30">
        <v>0</v>
      </c>
      <c r="H30" s="30">
        <v>0</v>
      </c>
      <c r="I30" s="64">
        <v>0</v>
      </c>
      <c r="J30" s="8"/>
      <c r="K30" s="325">
        <f t="shared" si="0"/>
        <v>0</v>
      </c>
      <c r="L30" s="326">
        <f>SUM(L31:L47)</f>
        <v>0</v>
      </c>
      <c r="M30" s="327">
        <f>H30+G30</f>
        <v>0</v>
      </c>
      <c r="N30" s="326">
        <f>SUM(N31:N38)</f>
        <v>0</v>
      </c>
      <c r="O30" s="328">
        <f>E30</f>
        <v>0</v>
      </c>
    </row>
    <row r="31" spans="1:15" s="1" customFormat="1" ht="15" customHeight="1" x14ac:dyDescent="0.25">
      <c r="A31" s="11">
        <v>1</v>
      </c>
      <c r="B31" s="38">
        <v>30070</v>
      </c>
      <c r="C31" s="46" t="s">
        <v>24</v>
      </c>
      <c r="D31" s="175"/>
      <c r="E31" s="66"/>
      <c r="F31" s="66"/>
      <c r="G31" s="66"/>
      <c r="H31" s="66"/>
      <c r="I31" s="58"/>
      <c r="J31" s="8"/>
      <c r="K31" s="93"/>
      <c r="L31" s="94"/>
      <c r="M31" s="95"/>
      <c r="N31" s="94"/>
      <c r="O31" s="96"/>
    </row>
    <row r="32" spans="1:15" s="1" customFormat="1" ht="15" customHeight="1" x14ac:dyDescent="0.25">
      <c r="A32" s="9">
        <v>2</v>
      </c>
      <c r="B32" s="39">
        <v>30480</v>
      </c>
      <c r="C32" s="47" t="s">
        <v>117</v>
      </c>
      <c r="D32" s="171"/>
      <c r="E32" s="67"/>
      <c r="F32" s="67"/>
      <c r="G32" s="67"/>
      <c r="H32" s="67"/>
      <c r="I32" s="35"/>
      <c r="J32" s="8"/>
      <c r="K32" s="97"/>
      <c r="L32" s="98"/>
      <c r="M32" s="99"/>
      <c r="N32" s="98"/>
      <c r="O32" s="100"/>
    </row>
    <row r="33" spans="1:15" s="1" customFormat="1" ht="15" customHeight="1" x14ac:dyDescent="0.25">
      <c r="A33" s="9">
        <v>3</v>
      </c>
      <c r="B33" s="39">
        <v>30460</v>
      </c>
      <c r="C33" s="47" t="s">
        <v>29</v>
      </c>
      <c r="D33" s="171"/>
      <c r="E33" s="67"/>
      <c r="F33" s="67"/>
      <c r="G33" s="67"/>
      <c r="H33" s="67"/>
      <c r="I33" s="35"/>
      <c r="J33" s="8"/>
      <c r="K33" s="97"/>
      <c r="L33" s="98"/>
      <c r="M33" s="99"/>
      <c r="N33" s="98"/>
      <c r="O33" s="100"/>
    </row>
    <row r="34" spans="1:15" s="1" customFormat="1" ht="15" customHeight="1" x14ac:dyDescent="0.25">
      <c r="A34" s="9">
        <v>4</v>
      </c>
      <c r="B34" s="39">
        <v>30030</v>
      </c>
      <c r="C34" s="47" t="s">
        <v>23</v>
      </c>
      <c r="D34" s="171"/>
      <c r="E34" s="67"/>
      <c r="F34" s="67"/>
      <c r="G34" s="67"/>
      <c r="H34" s="67"/>
      <c r="I34" s="35"/>
      <c r="J34" s="8"/>
      <c r="K34" s="97"/>
      <c r="L34" s="98"/>
      <c r="M34" s="99"/>
      <c r="N34" s="98"/>
      <c r="O34" s="100"/>
    </row>
    <row r="35" spans="1:15" s="1" customFormat="1" ht="15" customHeight="1" x14ac:dyDescent="0.25">
      <c r="A35" s="9">
        <v>5</v>
      </c>
      <c r="B35" s="39">
        <v>31000</v>
      </c>
      <c r="C35" s="47" t="s">
        <v>37</v>
      </c>
      <c r="D35" s="171"/>
      <c r="E35" s="67"/>
      <c r="F35" s="67"/>
      <c r="G35" s="67"/>
      <c r="H35" s="67"/>
      <c r="I35" s="35"/>
      <c r="J35" s="8"/>
      <c r="K35" s="97"/>
      <c r="L35" s="98"/>
      <c r="M35" s="99"/>
      <c r="N35" s="98"/>
      <c r="O35" s="100"/>
    </row>
    <row r="36" spans="1:15" s="1" customFormat="1" ht="15" customHeight="1" x14ac:dyDescent="0.25">
      <c r="A36" s="9">
        <v>6</v>
      </c>
      <c r="B36" s="39">
        <v>30130</v>
      </c>
      <c r="C36" s="47" t="s">
        <v>25</v>
      </c>
      <c r="D36" s="171"/>
      <c r="E36" s="67"/>
      <c r="F36" s="67"/>
      <c r="G36" s="67"/>
      <c r="H36" s="67"/>
      <c r="I36" s="35"/>
      <c r="J36" s="8"/>
      <c r="K36" s="97"/>
      <c r="L36" s="98"/>
      <c r="M36" s="99"/>
      <c r="N36" s="109"/>
      <c r="O36" s="100"/>
    </row>
    <row r="37" spans="1:15" s="1" customFormat="1" ht="15" customHeight="1" x14ac:dyDescent="0.25">
      <c r="A37" s="9">
        <v>7</v>
      </c>
      <c r="B37" s="39">
        <v>30160</v>
      </c>
      <c r="C37" s="47" t="s">
        <v>26</v>
      </c>
      <c r="D37" s="171"/>
      <c r="E37" s="67"/>
      <c r="F37" s="67"/>
      <c r="G37" s="67"/>
      <c r="H37" s="67"/>
      <c r="I37" s="35"/>
      <c r="J37" s="8"/>
      <c r="K37" s="97"/>
      <c r="L37" s="98"/>
      <c r="M37" s="99"/>
      <c r="N37" s="109"/>
      <c r="O37" s="100"/>
    </row>
    <row r="38" spans="1:15" s="1" customFormat="1" ht="15" customHeight="1" x14ac:dyDescent="0.25">
      <c r="A38" s="9">
        <v>8</v>
      </c>
      <c r="B38" s="39">
        <v>30310</v>
      </c>
      <c r="C38" s="47" t="s">
        <v>27</v>
      </c>
      <c r="D38" s="171"/>
      <c r="E38" s="67"/>
      <c r="F38" s="67"/>
      <c r="G38" s="67"/>
      <c r="H38" s="67"/>
      <c r="I38" s="35"/>
      <c r="J38" s="8"/>
      <c r="K38" s="97"/>
      <c r="L38" s="98"/>
      <c r="M38" s="99"/>
      <c r="N38" s="109"/>
      <c r="O38" s="100"/>
    </row>
    <row r="39" spans="1:15" s="1" customFormat="1" ht="15" customHeight="1" x14ac:dyDescent="0.25">
      <c r="A39" s="9">
        <v>9</v>
      </c>
      <c r="B39" s="39">
        <v>30440</v>
      </c>
      <c r="C39" s="47" t="s">
        <v>28</v>
      </c>
      <c r="D39" s="171"/>
      <c r="E39" s="67"/>
      <c r="F39" s="67"/>
      <c r="G39" s="67"/>
      <c r="H39" s="67"/>
      <c r="I39" s="35"/>
      <c r="J39" s="8"/>
      <c r="K39" s="97"/>
      <c r="L39" s="98"/>
      <c r="M39" s="99"/>
      <c r="N39" s="109"/>
      <c r="O39" s="100"/>
    </row>
    <row r="40" spans="1:15" s="1" customFormat="1" ht="15" customHeight="1" x14ac:dyDescent="0.25">
      <c r="A40" s="9">
        <v>10</v>
      </c>
      <c r="B40" s="39">
        <v>30500</v>
      </c>
      <c r="C40" s="47" t="s">
        <v>30</v>
      </c>
      <c r="D40" s="171"/>
      <c r="E40" s="67"/>
      <c r="F40" s="67"/>
      <c r="G40" s="67"/>
      <c r="H40" s="67"/>
      <c r="I40" s="35"/>
      <c r="J40" s="8"/>
      <c r="K40" s="97"/>
      <c r="L40" s="98"/>
      <c r="M40" s="99"/>
      <c r="N40" s="109"/>
      <c r="O40" s="100"/>
    </row>
    <row r="41" spans="1:15" s="1" customFormat="1" ht="15" customHeight="1" x14ac:dyDescent="0.25">
      <c r="A41" s="9">
        <v>11</v>
      </c>
      <c r="B41" s="39">
        <v>30530</v>
      </c>
      <c r="C41" s="47" t="s">
        <v>31</v>
      </c>
      <c r="D41" s="171"/>
      <c r="E41" s="67"/>
      <c r="F41" s="67"/>
      <c r="G41" s="67"/>
      <c r="H41" s="67"/>
      <c r="I41" s="35"/>
      <c r="J41" s="8"/>
      <c r="K41" s="97"/>
      <c r="L41" s="98"/>
      <c r="M41" s="99"/>
      <c r="N41" s="109"/>
      <c r="O41" s="100"/>
    </row>
    <row r="42" spans="1:15" s="1" customFormat="1" ht="15" customHeight="1" x14ac:dyDescent="0.25">
      <c r="A42" s="9">
        <v>12</v>
      </c>
      <c r="B42" s="39">
        <v>30640</v>
      </c>
      <c r="C42" s="47" t="s">
        <v>32</v>
      </c>
      <c r="D42" s="171"/>
      <c r="E42" s="67"/>
      <c r="F42" s="67"/>
      <c r="G42" s="67"/>
      <c r="H42" s="67"/>
      <c r="I42" s="35"/>
      <c r="J42" s="8"/>
      <c r="K42" s="97"/>
      <c r="L42" s="98"/>
      <c r="M42" s="99"/>
      <c r="N42" s="109"/>
      <c r="O42" s="100"/>
    </row>
    <row r="43" spans="1:15" s="1" customFormat="1" ht="15" customHeight="1" x14ac:dyDescent="0.25">
      <c r="A43" s="9">
        <v>13</v>
      </c>
      <c r="B43" s="39">
        <v>30650</v>
      </c>
      <c r="C43" s="47" t="s">
        <v>33</v>
      </c>
      <c r="D43" s="171"/>
      <c r="E43" s="67"/>
      <c r="F43" s="67"/>
      <c r="G43" s="67"/>
      <c r="H43" s="67"/>
      <c r="I43" s="35"/>
      <c r="J43" s="8"/>
      <c r="K43" s="97"/>
      <c r="L43" s="98"/>
      <c r="M43" s="99"/>
      <c r="N43" s="109"/>
      <c r="O43" s="100"/>
    </row>
    <row r="44" spans="1:15" s="1" customFormat="1" ht="15" customHeight="1" x14ac:dyDescent="0.25">
      <c r="A44" s="9">
        <v>14</v>
      </c>
      <c r="B44" s="38">
        <v>30790</v>
      </c>
      <c r="C44" s="47" t="s">
        <v>34</v>
      </c>
      <c r="D44" s="171"/>
      <c r="E44" s="67"/>
      <c r="F44" s="67"/>
      <c r="G44" s="67"/>
      <c r="H44" s="67"/>
      <c r="I44" s="35"/>
      <c r="J44" s="8"/>
      <c r="K44" s="97"/>
      <c r="L44" s="98"/>
      <c r="M44" s="99"/>
      <c r="N44" s="109"/>
      <c r="O44" s="100"/>
    </row>
    <row r="45" spans="1:15" s="1" customFormat="1" ht="15" customHeight="1" x14ac:dyDescent="0.25">
      <c r="A45" s="9">
        <v>15</v>
      </c>
      <c r="B45" s="39">
        <v>30880</v>
      </c>
      <c r="C45" s="46" t="s">
        <v>35</v>
      </c>
      <c r="D45" s="171"/>
      <c r="E45" s="67"/>
      <c r="F45" s="67"/>
      <c r="G45" s="67"/>
      <c r="H45" s="67"/>
      <c r="I45" s="35"/>
      <c r="J45" s="8"/>
      <c r="K45" s="97"/>
      <c r="L45" s="98"/>
      <c r="M45" s="99"/>
      <c r="N45" s="109"/>
      <c r="O45" s="100"/>
    </row>
    <row r="46" spans="1:15" s="1" customFormat="1" ht="15" customHeight="1" x14ac:dyDescent="0.25">
      <c r="A46" s="9">
        <v>16</v>
      </c>
      <c r="B46" s="39">
        <v>30940</v>
      </c>
      <c r="C46" s="47" t="s">
        <v>36</v>
      </c>
      <c r="D46" s="171"/>
      <c r="E46" s="67"/>
      <c r="F46" s="67"/>
      <c r="G46" s="67"/>
      <c r="H46" s="67"/>
      <c r="I46" s="35"/>
      <c r="J46" s="8"/>
      <c r="K46" s="97"/>
      <c r="L46" s="98"/>
      <c r="M46" s="99"/>
      <c r="N46" s="98"/>
      <c r="O46" s="100"/>
    </row>
    <row r="47" spans="1:15" s="1" customFormat="1" ht="15" customHeight="1" thickBot="1" x14ac:dyDescent="0.3">
      <c r="A47" s="9">
        <v>17</v>
      </c>
      <c r="B47" s="42">
        <v>31480</v>
      </c>
      <c r="C47" s="47" t="s">
        <v>38</v>
      </c>
      <c r="D47" s="173"/>
      <c r="E47" s="68"/>
      <c r="F47" s="68"/>
      <c r="G47" s="68"/>
      <c r="H47" s="69"/>
      <c r="I47" s="35"/>
      <c r="J47" s="8"/>
      <c r="K47" s="101"/>
      <c r="L47" s="102"/>
      <c r="M47" s="103"/>
      <c r="N47" s="102"/>
      <c r="O47" s="104"/>
    </row>
    <row r="48" spans="1:15" s="1" customFormat="1" ht="15" customHeight="1" thickBot="1" x14ac:dyDescent="0.3">
      <c r="A48" s="28"/>
      <c r="B48" s="51"/>
      <c r="C48" s="32" t="s">
        <v>100</v>
      </c>
      <c r="D48" s="174">
        <v>0</v>
      </c>
      <c r="E48" s="30">
        <v>0</v>
      </c>
      <c r="F48" s="65">
        <v>0</v>
      </c>
      <c r="G48" s="30">
        <v>0</v>
      </c>
      <c r="H48" s="30">
        <v>0</v>
      </c>
      <c r="I48" s="64">
        <v>0</v>
      </c>
      <c r="J48" s="8"/>
      <c r="K48" s="325">
        <f t="shared" si="0"/>
        <v>0</v>
      </c>
      <c r="L48" s="326">
        <f>SUM(L49:L67)</f>
        <v>0</v>
      </c>
      <c r="M48" s="327">
        <f>H48+G48</f>
        <v>0</v>
      </c>
      <c r="N48" s="326">
        <f>SUM(N49:N56)</f>
        <v>0</v>
      </c>
      <c r="O48" s="328">
        <f>E48</f>
        <v>0</v>
      </c>
    </row>
    <row r="49" spans="1:15" s="1" customFormat="1" ht="15" customHeight="1" x14ac:dyDescent="0.25">
      <c r="A49" s="11">
        <v>1</v>
      </c>
      <c r="B49" s="38">
        <v>40010</v>
      </c>
      <c r="C49" s="46" t="s">
        <v>118</v>
      </c>
      <c r="D49" s="175"/>
      <c r="E49" s="66"/>
      <c r="F49" s="66"/>
      <c r="G49" s="66"/>
      <c r="H49" s="66"/>
      <c r="I49" s="58"/>
      <c r="J49" s="8"/>
      <c r="K49" s="93"/>
      <c r="L49" s="94"/>
      <c r="M49" s="95"/>
      <c r="N49" s="94"/>
      <c r="O49" s="96"/>
    </row>
    <row r="50" spans="1:15" s="1" customFormat="1" ht="15" customHeight="1" x14ac:dyDescent="0.25">
      <c r="A50" s="9">
        <v>2</v>
      </c>
      <c r="B50" s="39">
        <v>40030</v>
      </c>
      <c r="C50" s="47" t="s">
        <v>124</v>
      </c>
      <c r="D50" s="171"/>
      <c r="E50" s="67"/>
      <c r="F50" s="67"/>
      <c r="G50" s="67"/>
      <c r="H50" s="67"/>
      <c r="I50" s="35"/>
      <c r="J50" s="8"/>
      <c r="K50" s="97"/>
      <c r="L50" s="98"/>
      <c r="M50" s="99"/>
      <c r="N50" s="98"/>
      <c r="O50" s="100"/>
    </row>
    <row r="51" spans="1:15" s="1" customFormat="1" ht="15" customHeight="1" x14ac:dyDescent="0.25">
      <c r="A51" s="9">
        <v>3</v>
      </c>
      <c r="B51" s="39">
        <v>40410</v>
      </c>
      <c r="C51" s="47" t="s">
        <v>48</v>
      </c>
      <c r="D51" s="171"/>
      <c r="E51" s="67"/>
      <c r="F51" s="67"/>
      <c r="G51" s="67"/>
      <c r="H51" s="67"/>
      <c r="I51" s="35"/>
      <c r="J51" s="8"/>
      <c r="K51" s="97"/>
      <c r="L51" s="98"/>
      <c r="M51" s="99"/>
      <c r="N51" s="98"/>
      <c r="O51" s="100"/>
    </row>
    <row r="52" spans="1:15" s="1" customFormat="1" ht="15" customHeight="1" x14ac:dyDescent="0.25">
      <c r="A52" s="9">
        <v>4</v>
      </c>
      <c r="B52" s="39">
        <v>40011</v>
      </c>
      <c r="C52" s="47" t="s">
        <v>39</v>
      </c>
      <c r="D52" s="171"/>
      <c r="E52" s="67"/>
      <c r="F52" s="67"/>
      <c r="G52" s="67"/>
      <c r="H52" s="67"/>
      <c r="I52" s="35"/>
      <c r="J52" s="8"/>
      <c r="K52" s="97"/>
      <c r="L52" s="98"/>
      <c r="M52" s="99"/>
      <c r="N52" s="98"/>
      <c r="O52" s="100"/>
    </row>
    <row r="53" spans="1:15" s="1" customFormat="1" ht="15" customHeight="1" x14ac:dyDescent="0.25">
      <c r="A53" s="9">
        <v>5</v>
      </c>
      <c r="B53" s="39">
        <v>40080</v>
      </c>
      <c r="C53" s="47" t="s">
        <v>41</v>
      </c>
      <c r="D53" s="171"/>
      <c r="E53" s="67"/>
      <c r="F53" s="67"/>
      <c r="G53" s="67"/>
      <c r="H53" s="67"/>
      <c r="I53" s="35"/>
      <c r="J53" s="8"/>
      <c r="K53" s="97"/>
      <c r="L53" s="98"/>
      <c r="M53" s="99"/>
      <c r="N53" s="98"/>
      <c r="O53" s="100"/>
    </row>
    <row r="54" spans="1:15" s="1" customFormat="1" ht="15" customHeight="1" x14ac:dyDescent="0.25">
      <c r="A54" s="9">
        <v>6</v>
      </c>
      <c r="B54" s="39">
        <v>40100</v>
      </c>
      <c r="C54" s="47" t="s">
        <v>42</v>
      </c>
      <c r="D54" s="171"/>
      <c r="E54" s="67"/>
      <c r="F54" s="67"/>
      <c r="G54" s="67"/>
      <c r="H54" s="67"/>
      <c r="I54" s="35"/>
      <c r="J54" s="8"/>
      <c r="K54" s="97"/>
      <c r="L54" s="98"/>
      <c r="M54" s="99"/>
      <c r="N54" s="98"/>
      <c r="O54" s="100"/>
    </row>
    <row r="55" spans="1:15" s="1" customFormat="1" ht="15" customHeight="1" x14ac:dyDescent="0.25">
      <c r="A55" s="9">
        <v>7</v>
      </c>
      <c r="B55" s="39">
        <v>40020</v>
      </c>
      <c r="C55" s="47" t="s">
        <v>119</v>
      </c>
      <c r="D55" s="171"/>
      <c r="E55" s="67"/>
      <c r="F55" s="67"/>
      <c r="G55" s="67"/>
      <c r="H55" s="67"/>
      <c r="I55" s="35"/>
      <c r="J55" s="8"/>
      <c r="K55" s="97"/>
      <c r="L55" s="98"/>
      <c r="M55" s="99"/>
      <c r="N55" s="98"/>
      <c r="O55" s="100"/>
    </row>
    <row r="56" spans="1:15" s="1" customFormat="1" ht="15" customHeight="1" x14ac:dyDescent="0.25">
      <c r="A56" s="9">
        <v>8</v>
      </c>
      <c r="B56" s="39">
        <v>40031</v>
      </c>
      <c r="C56" s="49" t="s">
        <v>40</v>
      </c>
      <c r="D56" s="171"/>
      <c r="E56" s="67"/>
      <c r="F56" s="67"/>
      <c r="G56" s="67"/>
      <c r="H56" s="67"/>
      <c r="I56" s="35"/>
      <c r="J56" s="8"/>
      <c r="K56" s="97"/>
      <c r="L56" s="98"/>
      <c r="M56" s="99"/>
      <c r="N56" s="98"/>
      <c r="O56" s="100"/>
    </row>
    <row r="57" spans="1:15" s="1" customFormat="1" ht="15" customHeight="1" x14ac:dyDescent="0.25">
      <c r="A57" s="9">
        <v>9</v>
      </c>
      <c r="B57" s="39">
        <v>40210</v>
      </c>
      <c r="C57" s="49" t="s">
        <v>44</v>
      </c>
      <c r="D57" s="171"/>
      <c r="E57" s="67"/>
      <c r="F57" s="67"/>
      <c r="G57" s="67"/>
      <c r="H57" s="67"/>
      <c r="I57" s="35"/>
      <c r="J57" s="8"/>
      <c r="K57" s="97"/>
      <c r="L57" s="98"/>
      <c r="M57" s="99"/>
      <c r="N57" s="109"/>
      <c r="O57" s="100"/>
    </row>
    <row r="58" spans="1:15" s="1" customFormat="1" ht="15" customHeight="1" x14ac:dyDescent="0.25">
      <c r="A58" s="9">
        <v>10</v>
      </c>
      <c r="B58" s="38">
        <v>40300</v>
      </c>
      <c r="C58" s="50" t="s">
        <v>45</v>
      </c>
      <c r="D58" s="171"/>
      <c r="E58" s="67"/>
      <c r="F58" s="67"/>
      <c r="G58" s="67"/>
      <c r="H58" s="67"/>
      <c r="I58" s="35"/>
      <c r="J58" s="8"/>
      <c r="K58" s="97"/>
      <c r="L58" s="98"/>
      <c r="M58" s="99"/>
      <c r="N58" s="98"/>
      <c r="O58" s="100"/>
    </row>
    <row r="59" spans="1:15" s="1" customFormat="1" ht="15" customHeight="1" x14ac:dyDescent="0.25">
      <c r="A59" s="9">
        <v>11</v>
      </c>
      <c r="B59" s="39">
        <v>40360</v>
      </c>
      <c r="C59" s="47" t="s">
        <v>46</v>
      </c>
      <c r="D59" s="171"/>
      <c r="E59" s="67"/>
      <c r="F59" s="67"/>
      <c r="G59" s="67"/>
      <c r="H59" s="67"/>
      <c r="I59" s="35"/>
      <c r="J59" s="8"/>
      <c r="K59" s="97"/>
      <c r="L59" s="98"/>
      <c r="M59" s="99"/>
      <c r="N59" s="98"/>
      <c r="O59" s="100"/>
    </row>
    <row r="60" spans="1:15" s="1" customFormat="1" ht="15" customHeight="1" x14ac:dyDescent="0.25">
      <c r="A60" s="9">
        <v>12</v>
      </c>
      <c r="B60" s="39">
        <v>40390</v>
      </c>
      <c r="C60" s="47" t="s">
        <v>47</v>
      </c>
      <c r="D60" s="171"/>
      <c r="E60" s="67"/>
      <c r="F60" s="67"/>
      <c r="G60" s="67"/>
      <c r="H60" s="67"/>
      <c r="I60" s="35"/>
      <c r="J60" s="8"/>
      <c r="K60" s="97"/>
      <c r="L60" s="98"/>
      <c r="M60" s="99"/>
      <c r="N60" s="98"/>
      <c r="O60" s="100"/>
    </row>
    <row r="61" spans="1:15" s="1" customFormat="1" ht="15" customHeight="1" x14ac:dyDescent="0.25">
      <c r="A61" s="9">
        <v>13</v>
      </c>
      <c r="B61" s="39">
        <v>40720</v>
      </c>
      <c r="C61" s="47" t="s">
        <v>120</v>
      </c>
      <c r="D61" s="171"/>
      <c r="E61" s="67"/>
      <c r="F61" s="67"/>
      <c r="G61" s="67"/>
      <c r="H61" s="67"/>
      <c r="I61" s="35"/>
      <c r="J61" s="8"/>
      <c r="K61" s="97"/>
      <c r="L61" s="98"/>
      <c r="M61" s="99"/>
      <c r="N61" s="98"/>
      <c r="O61" s="100"/>
    </row>
    <row r="62" spans="1:15" s="1" customFormat="1" ht="15" customHeight="1" x14ac:dyDescent="0.25">
      <c r="A62" s="9">
        <v>14</v>
      </c>
      <c r="B62" s="39">
        <v>40730</v>
      </c>
      <c r="C62" s="47" t="s">
        <v>49</v>
      </c>
      <c r="D62" s="171"/>
      <c r="E62" s="67"/>
      <c r="F62" s="67"/>
      <c r="G62" s="67"/>
      <c r="H62" s="67"/>
      <c r="I62" s="35"/>
      <c r="J62" s="8"/>
      <c r="K62" s="97"/>
      <c r="L62" s="98"/>
      <c r="M62" s="99"/>
      <c r="N62" s="98"/>
      <c r="O62" s="100"/>
    </row>
    <row r="63" spans="1:15" s="1" customFormat="1" ht="15" customHeight="1" x14ac:dyDescent="0.25">
      <c r="A63" s="9">
        <v>15</v>
      </c>
      <c r="B63" s="39">
        <v>40820</v>
      </c>
      <c r="C63" s="47" t="s">
        <v>50</v>
      </c>
      <c r="D63" s="171"/>
      <c r="E63" s="67"/>
      <c r="F63" s="67"/>
      <c r="G63" s="67"/>
      <c r="H63" s="67"/>
      <c r="I63" s="35"/>
      <c r="J63" s="8"/>
      <c r="K63" s="97"/>
      <c r="L63" s="98"/>
      <c r="M63" s="99"/>
      <c r="N63" s="98"/>
      <c r="O63" s="100"/>
    </row>
    <row r="64" spans="1:15" s="1" customFormat="1" ht="15" customHeight="1" x14ac:dyDescent="0.25">
      <c r="A64" s="9">
        <v>16</v>
      </c>
      <c r="B64" s="39">
        <v>40840</v>
      </c>
      <c r="C64" s="47" t="s">
        <v>51</v>
      </c>
      <c r="D64" s="171"/>
      <c r="E64" s="67"/>
      <c r="F64" s="67"/>
      <c r="G64" s="67"/>
      <c r="H64" s="67"/>
      <c r="I64" s="35"/>
      <c r="J64" s="8"/>
      <c r="K64" s="97"/>
      <c r="L64" s="98"/>
      <c r="M64" s="99"/>
      <c r="N64" s="98"/>
      <c r="O64" s="100"/>
    </row>
    <row r="65" spans="1:15" s="1" customFormat="1" ht="15" customHeight="1" x14ac:dyDescent="0.25">
      <c r="A65" s="9">
        <v>17</v>
      </c>
      <c r="B65" s="39">
        <v>40950</v>
      </c>
      <c r="C65" s="47" t="s">
        <v>52</v>
      </c>
      <c r="D65" s="171"/>
      <c r="E65" s="67"/>
      <c r="F65" s="67"/>
      <c r="G65" s="67"/>
      <c r="H65" s="67"/>
      <c r="I65" s="35"/>
      <c r="J65" s="8"/>
      <c r="K65" s="97"/>
      <c r="L65" s="98"/>
      <c r="M65" s="99"/>
      <c r="N65" s="109"/>
      <c r="O65" s="100"/>
    </row>
    <row r="66" spans="1:15" s="1" customFormat="1" ht="15" customHeight="1" x14ac:dyDescent="0.25">
      <c r="A66" s="9">
        <v>18</v>
      </c>
      <c r="B66" s="39">
        <v>40990</v>
      </c>
      <c r="C66" s="47" t="s">
        <v>53</v>
      </c>
      <c r="D66" s="171"/>
      <c r="E66" s="67"/>
      <c r="F66" s="67"/>
      <c r="G66" s="67"/>
      <c r="H66" s="70"/>
      <c r="I66" s="35"/>
      <c r="J66" s="8"/>
      <c r="K66" s="97"/>
      <c r="L66" s="98"/>
      <c r="M66" s="99"/>
      <c r="N66" s="98"/>
      <c r="O66" s="100"/>
    </row>
    <row r="67" spans="1:15" s="1" customFormat="1" ht="15" customHeight="1" thickBot="1" x14ac:dyDescent="0.3">
      <c r="A67" s="10">
        <v>19</v>
      </c>
      <c r="B67" s="41">
        <v>40133</v>
      </c>
      <c r="C67" s="48" t="s">
        <v>43</v>
      </c>
      <c r="D67" s="173"/>
      <c r="E67" s="68"/>
      <c r="F67" s="68"/>
      <c r="G67" s="68"/>
      <c r="H67" s="69"/>
      <c r="I67" s="57"/>
      <c r="J67" s="8"/>
      <c r="K67" s="101"/>
      <c r="L67" s="102"/>
      <c r="M67" s="103"/>
      <c r="N67" s="102"/>
      <c r="O67" s="104"/>
    </row>
    <row r="68" spans="1:15" s="1" customFormat="1" ht="15" customHeight="1" thickBot="1" x14ac:dyDescent="0.3">
      <c r="A68" s="28"/>
      <c r="B68" s="51"/>
      <c r="C68" s="25" t="s">
        <v>101</v>
      </c>
      <c r="D68" s="174">
        <v>0</v>
      </c>
      <c r="E68" s="30">
        <v>0</v>
      </c>
      <c r="F68" s="30">
        <v>0</v>
      </c>
      <c r="G68" s="30">
        <v>0</v>
      </c>
      <c r="H68" s="30">
        <v>0</v>
      </c>
      <c r="I68" s="31">
        <v>0</v>
      </c>
      <c r="J68" s="8"/>
      <c r="K68" s="325">
        <f t="shared" si="0"/>
        <v>0</v>
      </c>
      <c r="L68" s="326">
        <f>SUM(L69:L82)</f>
        <v>0</v>
      </c>
      <c r="M68" s="327">
        <f>H68+G68</f>
        <v>0</v>
      </c>
      <c r="N68" s="326">
        <f>SUM(N69:N76)</f>
        <v>0</v>
      </c>
      <c r="O68" s="328">
        <f>E68</f>
        <v>0</v>
      </c>
    </row>
    <row r="69" spans="1:15" s="1" customFormat="1" ht="15" customHeight="1" x14ac:dyDescent="0.25">
      <c r="A69" s="11">
        <v>1</v>
      </c>
      <c r="B69" s="38">
        <v>50040</v>
      </c>
      <c r="C69" s="46" t="s">
        <v>55</v>
      </c>
      <c r="D69" s="175"/>
      <c r="E69" s="66"/>
      <c r="F69" s="66"/>
      <c r="G69" s="66"/>
      <c r="H69" s="66"/>
      <c r="I69" s="58"/>
      <c r="J69" s="8"/>
      <c r="K69" s="93"/>
      <c r="L69" s="94"/>
      <c r="M69" s="95"/>
      <c r="N69" s="94"/>
      <c r="O69" s="96"/>
    </row>
    <row r="70" spans="1:15" s="1" customFormat="1" ht="15" customHeight="1" x14ac:dyDescent="0.25">
      <c r="A70" s="9">
        <v>2</v>
      </c>
      <c r="B70" s="39">
        <v>50003</v>
      </c>
      <c r="C70" s="47" t="s">
        <v>54</v>
      </c>
      <c r="D70" s="171"/>
      <c r="E70" s="67"/>
      <c r="F70" s="67"/>
      <c r="G70" s="67"/>
      <c r="H70" s="67"/>
      <c r="I70" s="35"/>
      <c r="J70" s="8"/>
      <c r="K70" s="97"/>
      <c r="L70" s="98"/>
      <c r="M70" s="99"/>
      <c r="N70" s="98"/>
      <c r="O70" s="100"/>
    </row>
    <row r="71" spans="1:15" s="1" customFormat="1" ht="15" customHeight="1" x14ac:dyDescent="0.25">
      <c r="A71" s="9">
        <v>3</v>
      </c>
      <c r="B71" s="39">
        <v>50060</v>
      </c>
      <c r="C71" s="47" t="s">
        <v>57</v>
      </c>
      <c r="D71" s="171"/>
      <c r="E71" s="67"/>
      <c r="F71" s="67"/>
      <c r="G71" s="67"/>
      <c r="H71" s="67"/>
      <c r="I71" s="35"/>
      <c r="J71" s="8"/>
      <c r="K71" s="97"/>
      <c r="L71" s="98"/>
      <c r="M71" s="99"/>
      <c r="N71" s="98"/>
      <c r="O71" s="100"/>
    </row>
    <row r="72" spans="1:15" s="1" customFormat="1" ht="15" customHeight="1" x14ac:dyDescent="0.25">
      <c r="A72" s="9">
        <v>4</v>
      </c>
      <c r="B72" s="39">
        <v>50170</v>
      </c>
      <c r="C72" s="47" t="s">
        <v>58</v>
      </c>
      <c r="D72" s="171"/>
      <c r="E72" s="67"/>
      <c r="F72" s="67"/>
      <c r="G72" s="67"/>
      <c r="H72" s="67"/>
      <c r="I72" s="35"/>
      <c r="J72" s="8"/>
      <c r="K72" s="97"/>
      <c r="L72" s="98"/>
      <c r="M72" s="99"/>
      <c r="N72" s="98"/>
      <c r="O72" s="100"/>
    </row>
    <row r="73" spans="1:15" s="1" customFormat="1" ht="15" customHeight="1" x14ac:dyDescent="0.25">
      <c r="A73" s="9">
        <v>5</v>
      </c>
      <c r="B73" s="39">
        <v>50230</v>
      </c>
      <c r="C73" s="47" t="s">
        <v>59</v>
      </c>
      <c r="D73" s="171"/>
      <c r="E73" s="67"/>
      <c r="F73" s="67"/>
      <c r="G73" s="67"/>
      <c r="H73" s="67"/>
      <c r="I73" s="35"/>
      <c r="J73" s="8"/>
      <c r="K73" s="97"/>
      <c r="L73" s="98"/>
      <c r="M73" s="99"/>
      <c r="N73" s="98"/>
      <c r="O73" s="100"/>
    </row>
    <row r="74" spans="1:15" s="1" customFormat="1" ht="15" customHeight="1" x14ac:dyDescent="0.25">
      <c r="A74" s="9">
        <v>6</v>
      </c>
      <c r="B74" s="39">
        <v>50340</v>
      </c>
      <c r="C74" s="47" t="s">
        <v>60</v>
      </c>
      <c r="D74" s="171"/>
      <c r="E74" s="67"/>
      <c r="F74" s="67"/>
      <c r="G74" s="67"/>
      <c r="H74" s="67"/>
      <c r="I74" s="35"/>
      <c r="J74" s="8"/>
      <c r="K74" s="97"/>
      <c r="L74" s="98"/>
      <c r="M74" s="99"/>
      <c r="N74" s="98"/>
      <c r="O74" s="100"/>
    </row>
    <row r="75" spans="1:15" s="1" customFormat="1" ht="15" customHeight="1" x14ac:dyDescent="0.25">
      <c r="A75" s="9">
        <v>7</v>
      </c>
      <c r="B75" s="39">
        <v>50420</v>
      </c>
      <c r="C75" s="47" t="s">
        <v>61</v>
      </c>
      <c r="D75" s="171"/>
      <c r="E75" s="67"/>
      <c r="F75" s="67"/>
      <c r="G75" s="67"/>
      <c r="H75" s="67"/>
      <c r="I75" s="35"/>
      <c r="J75" s="8"/>
      <c r="K75" s="97"/>
      <c r="L75" s="98"/>
      <c r="M75" s="99"/>
      <c r="N75" s="98"/>
      <c r="O75" s="100"/>
    </row>
    <row r="76" spans="1:15" s="1" customFormat="1" ht="15" customHeight="1" x14ac:dyDescent="0.25">
      <c r="A76" s="9">
        <v>8</v>
      </c>
      <c r="B76" s="38">
        <v>50450</v>
      </c>
      <c r="C76" s="46" t="s">
        <v>62</v>
      </c>
      <c r="D76" s="171"/>
      <c r="E76" s="67"/>
      <c r="F76" s="67"/>
      <c r="G76" s="67"/>
      <c r="H76" s="67"/>
      <c r="I76" s="35"/>
      <c r="J76" s="8"/>
      <c r="K76" s="97"/>
      <c r="L76" s="98"/>
      <c r="M76" s="99"/>
      <c r="N76" s="98"/>
      <c r="O76" s="100"/>
    </row>
    <row r="77" spans="1:15" s="1" customFormat="1" ht="15" customHeight="1" x14ac:dyDescent="0.25">
      <c r="A77" s="9">
        <v>9</v>
      </c>
      <c r="B77" s="39">
        <v>50620</v>
      </c>
      <c r="C77" s="47" t="s">
        <v>63</v>
      </c>
      <c r="D77" s="171"/>
      <c r="E77" s="67"/>
      <c r="F77" s="67"/>
      <c r="G77" s="67"/>
      <c r="H77" s="67"/>
      <c r="I77" s="35"/>
      <c r="J77" s="8"/>
      <c r="K77" s="97"/>
      <c r="L77" s="98"/>
      <c r="M77" s="99"/>
      <c r="N77" s="98"/>
      <c r="O77" s="100"/>
    </row>
    <row r="78" spans="1:15" s="1" customFormat="1" ht="15" customHeight="1" x14ac:dyDescent="0.25">
      <c r="A78" s="9">
        <v>10</v>
      </c>
      <c r="B78" s="39">
        <v>50760</v>
      </c>
      <c r="C78" s="47" t="s">
        <v>64</v>
      </c>
      <c r="D78" s="171"/>
      <c r="E78" s="67"/>
      <c r="F78" s="67"/>
      <c r="G78" s="67"/>
      <c r="H78" s="67"/>
      <c r="I78" s="35"/>
      <c r="J78" s="8"/>
      <c r="K78" s="97"/>
      <c r="L78" s="98"/>
      <c r="M78" s="99"/>
      <c r="N78" s="98"/>
      <c r="O78" s="100"/>
    </row>
    <row r="79" spans="1:15" s="1" customFormat="1" ht="15" customHeight="1" x14ac:dyDescent="0.25">
      <c r="A79" s="9">
        <v>11</v>
      </c>
      <c r="B79" s="39">
        <v>50780</v>
      </c>
      <c r="C79" s="47" t="s">
        <v>65</v>
      </c>
      <c r="D79" s="171"/>
      <c r="E79" s="67"/>
      <c r="F79" s="67"/>
      <c r="G79" s="67"/>
      <c r="H79" s="67"/>
      <c r="I79" s="35"/>
      <c r="J79" s="8"/>
      <c r="K79" s="97"/>
      <c r="L79" s="98"/>
      <c r="M79" s="99"/>
      <c r="N79" s="109"/>
      <c r="O79" s="100"/>
    </row>
    <row r="80" spans="1:15" s="1" customFormat="1" ht="15" customHeight="1" x14ac:dyDescent="0.25">
      <c r="A80" s="9">
        <v>12</v>
      </c>
      <c r="B80" s="39">
        <v>50930</v>
      </c>
      <c r="C80" s="47" t="s">
        <v>66</v>
      </c>
      <c r="D80" s="171"/>
      <c r="E80" s="67"/>
      <c r="F80" s="67"/>
      <c r="G80" s="67"/>
      <c r="H80" s="67"/>
      <c r="I80" s="35"/>
      <c r="J80" s="8"/>
      <c r="K80" s="97"/>
      <c r="L80" s="98"/>
      <c r="M80" s="99"/>
      <c r="N80" s="98"/>
      <c r="O80" s="100"/>
    </row>
    <row r="81" spans="1:15" s="1" customFormat="1" ht="15" customHeight="1" x14ac:dyDescent="0.25">
      <c r="A81" s="9">
        <v>13</v>
      </c>
      <c r="B81" s="41">
        <v>51370</v>
      </c>
      <c r="C81" s="47" t="s">
        <v>67</v>
      </c>
      <c r="D81" s="176"/>
      <c r="E81" s="81"/>
      <c r="F81" s="81"/>
      <c r="G81" s="81"/>
      <c r="H81" s="82"/>
      <c r="I81" s="35"/>
      <c r="J81" s="8"/>
      <c r="K81" s="97"/>
      <c r="L81" s="98"/>
      <c r="M81" s="99"/>
      <c r="N81" s="98"/>
      <c r="O81" s="100"/>
    </row>
    <row r="82" spans="1:15" s="1" customFormat="1" ht="15" customHeight="1" thickBot="1" x14ac:dyDescent="0.3">
      <c r="A82" s="9">
        <v>14</v>
      </c>
      <c r="B82" s="41">
        <v>51580</v>
      </c>
      <c r="C82" s="47" t="s">
        <v>125</v>
      </c>
      <c r="D82" s="173"/>
      <c r="E82" s="68"/>
      <c r="F82" s="68"/>
      <c r="G82" s="68"/>
      <c r="H82" s="69"/>
      <c r="I82" s="35"/>
      <c r="J82" s="8"/>
      <c r="K82" s="101"/>
      <c r="L82" s="102"/>
      <c r="M82" s="103"/>
      <c r="N82" s="182"/>
      <c r="O82" s="104"/>
    </row>
    <row r="83" spans="1:15" s="1" customFormat="1" ht="15" customHeight="1" thickBot="1" x14ac:dyDescent="0.3">
      <c r="A83" s="28"/>
      <c r="B83" s="51"/>
      <c r="C83" s="32" t="s">
        <v>102</v>
      </c>
      <c r="D83" s="174">
        <v>0</v>
      </c>
      <c r="E83" s="30">
        <v>0</v>
      </c>
      <c r="F83" s="30">
        <v>0</v>
      </c>
      <c r="G83" s="30">
        <v>0</v>
      </c>
      <c r="H83" s="30">
        <v>0</v>
      </c>
      <c r="I83" s="31">
        <v>0</v>
      </c>
      <c r="J83" s="8"/>
      <c r="K83" s="325">
        <f t="shared" ref="K83:K115" si="1">D83</f>
        <v>0</v>
      </c>
      <c r="L83" s="326">
        <f>SUM(L84:L114)</f>
        <v>0</v>
      </c>
      <c r="M83" s="327">
        <f>H83+G83</f>
        <v>0</v>
      </c>
      <c r="N83" s="326">
        <f>SUM(N84:N91)</f>
        <v>0</v>
      </c>
      <c r="O83" s="328">
        <f>E83</f>
        <v>0</v>
      </c>
    </row>
    <row r="84" spans="1:15" s="1" customFormat="1" ht="15" customHeight="1" x14ac:dyDescent="0.25">
      <c r="A84" s="11">
        <v>1</v>
      </c>
      <c r="B84" s="38">
        <v>60010</v>
      </c>
      <c r="C84" s="46" t="s">
        <v>121</v>
      </c>
      <c r="D84" s="175"/>
      <c r="E84" s="66"/>
      <c r="F84" s="66"/>
      <c r="G84" s="66"/>
      <c r="H84" s="66"/>
      <c r="I84" s="58"/>
      <c r="J84" s="8"/>
      <c r="K84" s="93"/>
      <c r="L84" s="94"/>
      <c r="M84" s="95"/>
      <c r="N84" s="94"/>
      <c r="O84" s="96"/>
    </row>
    <row r="85" spans="1:15" s="1" customFormat="1" ht="15" customHeight="1" x14ac:dyDescent="0.25">
      <c r="A85" s="9">
        <v>2</v>
      </c>
      <c r="B85" s="39">
        <v>60020</v>
      </c>
      <c r="C85" s="47" t="s">
        <v>69</v>
      </c>
      <c r="D85" s="171"/>
      <c r="E85" s="67"/>
      <c r="F85" s="67"/>
      <c r="G85" s="67"/>
      <c r="H85" s="67"/>
      <c r="I85" s="35"/>
      <c r="J85" s="8"/>
      <c r="K85" s="97"/>
      <c r="L85" s="98"/>
      <c r="M85" s="99"/>
      <c r="N85" s="98"/>
      <c r="O85" s="100"/>
    </row>
    <row r="86" spans="1:15" s="1" customFormat="1" ht="15" customHeight="1" x14ac:dyDescent="0.25">
      <c r="A86" s="9">
        <v>3</v>
      </c>
      <c r="B86" s="39">
        <v>60050</v>
      </c>
      <c r="C86" s="47" t="s">
        <v>70</v>
      </c>
      <c r="D86" s="171"/>
      <c r="E86" s="67"/>
      <c r="F86" s="67"/>
      <c r="G86" s="67"/>
      <c r="H86" s="67"/>
      <c r="I86" s="35"/>
      <c r="J86" s="8"/>
      <c r="K86" s="97"/>
      <c r="L86" s="98"/>
      <c r="M86" s="99"/>
      <c r="N86" s="98"/>
      <c r="O86" s="100"/>
    </row>
    <row r="87" spans="1:15" s="1" customFormat="1" ht="15" customHeight="1" x14ac:dyDescent="0.25">
      <c r="A87" s="9">
        <v>4</v>
      </c>
      <c r="B87" s="39">
        <v>60070</v>
      </c>
      <c r="C87" s="47" t="s">
        <v>71</v>
      </c>
      <c r="D87" s="171"/>
      <c r="E87" s="67"/>
      <c r="F87" s="67"/>
      <c r="G87" s="67"/>
      <c r="H87" s="67"/>
      <c r="I87" s="35"/>
      <c r="J87" s="8"/>
      <c r="K87" s="97"/>
      <c r="L87" s="98"/>
      <c r="M87" s="99"/>
      <c r="N87" s="98"/>
      <c r="O87" s="100"/>
    </row>
    <row r="88" spans="1:15" s="1" customFormat="1" ht="15" customHeight="1" x14ac:dyDescent="0.25">
      <c r="A88" s="9">
        <v>5</v>
      </c>
      <c r="B88" s="39">
        <v>60180</v>
      </c>
      <c r="C88" s="47" t="s">
        <v>72</v>
      </c>
      <c r="D88" s="171"/>
      <c r="E88" s="67"/>
      <c r="F88" s="67"/>
      <c r="G88" s="67"/>
      <c r="H88" s="67"/>
      <c r="I88" s="35"/>
      <c r="J88" s="8"/>
      <c r="K88" s="97"/>
      <c r="L88" s="98"/>
      <c r="M88" s="99"/>
      <c r="N88" s="98"/>
      <c r="O88" s="100"/>
    </row>
    <row r="89" spans="1:15" s="1" customFormat="1" ht="15" customHeight="1" x14ac:dyDescent="0.25">
      <c r="A89" s="9">
        <v>6</v>
      </c>
      <c r="B89" s="39">
        <v>60240</v>
      </c>
      <c r="C89" s="47" t="s">
        <v>73</v>
      </c>
      <c r="D89" s="171"/>
      <c r="E89" s="67"/>
      <c r="F89" s="67"/>
      <c r="G89" s="67"/>
      <c r="H89" s="67"/>
      <c r="I89" s="35"/>
      <c r="J89" s="8"/>
      <c r="K89" s="97"/>
      <c r="L89" s="98"/>
      <c r="M89" s="99"/>
      <c r="N89" s="109"/>
      <c r="O89" s="100"/>
    </row>
    <row r="90" spans="1:15" s="1" customFormat="1" ht="15" customHeight="1" x14ac:dyDescent="0.25">
      <c r="A90" s="9">
        <v>7</v>
      </c>
      <c r="B90" s="39">
        <v>60560</v>
      </c>
      <c r="C90" s="47" t="s">
        <v>74</v>
      </c>
      <c r="D90" s="171"/>
      <c r="E90" s="67"/>
      <c r="F90" s="67"/>
      <c r="G90" s="67"/>
      <c r="H90" s="67"/>
      <c r="I90" s="35"/>
      <c r="J90" s="8"/>
      <c r="K90" s="97"/>
      <c r="L90" s="98"/>
      <c r="M90" s="99"/>
      <c r="N90" s="109"/>
      <c r="O90" s="100"/>
    </row>
    <row r="91" spans="1:15" s="1" customFormat="1" ht="15" customHeight="1" x14ac:dyDescent="0.25">
      <c r="A91" s="9">
        <v>8</v>
      </c>
      <c r="B91" s="39">
        <v>60660</v>
      </c>
      <c r="C91" s="47" t="s">
        <v>75</v>
      </c>
      <c r="D91" s="171"/>
      <c r="E91" s="67"/>
      <c r="F91" s="67"/>
      <c r="G91" s="67"/>
      <c r="H91" s="67"/>
      <c r="I91" s="35"/>
      <c r="J91" s="8"/>
      <c r="K91" s="97"/>
      <c r="L91" s="98"/>
      <c r="M91" s="99"/>
      <c r="N91" s="109"/>
      <c r="O91" s="100"/>
    </row>
    <row r="92" spans="1:15" s="1" customFormat="1" ht="15" customHeight="1" x14ac:dyDescent="0.25">
      <c r="A92" s="9">
        <v>9</v>
      </c>
      <c r="B92" s="39">
        <v>60001</v>
      </c>
      <c r="C92" s="47" t="s">
        <v>68</v>
      </c>
      <c r="D92" s="171"/>
      <c r="E92" s="67"/>
      <c r="F92" s="67"/>
      <c r="G92" s="67"/>
      <c r="H92" s="67"/>
      <c r="I92" s="35"/>
      <c r="J92" s="8"/>
      <c r="K92" s="97"/>
      <c r="L92" s="98"/>
      <c r="M92" s="99"/>
      <c r="N92" s="109"/>
      <c r="O92" s="100"/>
    </row>
    <row r="93" spans="1:15" s="1" customFormat="1" ht="15" customHeight="1" x14ac:dyDescent="0.25">
      <c r="A93" s="9">
        <v>10</v>
      </c>
      <c r="B93" s="39">
        <v>60701</v>
      </c>
      <c r="C93" s="47" t="s">
        <v>76</v>
      </c>
      <c r="D93" s="171"/>
      <c r="E93" s="67"/>
      <c r="F93" s="67"/>
      <c r="G93" s="67"/>
      <c r="H93" s="67"/>
      <c r="I93" s="35"/>
      <c r="J93" s="8"/>
      <c r="K93" s="97"/>
      <c r="L93" s="98"/>
      <c r="M93" s="99"/>
      <c r="N93" s="98"/>
      <c r="O93" s="100"/>
    </row>
    <row r="94" spans="1:15" s="1" customFormat="1" ht="15" customHeight="1" x14ac:dyDescent="0.25">
      <c r="A94" s="9">
        <v>11</v>
      </c>
      <c r="B94" s="39">
        <v>60850</v>
      </c>
      <c r="C94" s="49" t="s">
        <v>77</v>
      </c>
      <c r="D94" s="171"/>
      <c r="E94" s="67"/>
      <c r="F94" s="67"/>
      <c r="G94" s="67"/>
      <c r="H94" s="67"/>
      <c r="I94" s="35"/>
      <c r="J94" s="8"/>
      <c r="K94" s="97"/>
      <c r="L94" s="98"/>
      <c r="M94" s="99"/>
      <c r="N94" s="98"/>
      <c r="O94" s="100"/>
    </row>
    <row r="95" spans="1:15" s="1" customFormat="1" ht="15" customHeight="1" x14ac:dyDescent="0.25">
      <c r="A95" s="9">
        <v>12</v>
      </c>
      <c r="B95" s="39">
        <v>60910</v>
      </c>
      <c r="C95" s="47" t="s">
        <v>78</v>
      </c>
      <c r="D95" s="171"/>
      <c r="E95" s="67"/>
      <c r="F95" s="67"/>
      <c r="G95" s="67"/>
      <c r="H95" s="67"/>
      <c r="I95" s="35"/>
      <c r="J95" s="8"/>
      <c r="K95" s="97"/>
      <c r="L95" s="98"/>
      <c r="M95" s="99"/>
      <c r="N95" s="98"/>
      <c r="O95" s="100"/>
    </row>
    <row r="96" spans="1:15" s="1" customFormat="1" ht="15" customHeight="1" x14ac:dyDescent="0.25">
      <c r="A96" s="9">
        <v>13</v>
      </c>
      <c r="B96" s="39">
        <v>60980</v>
      </c>
      <c r="C96" s="47" t="s">
        <v>79</v>
      </c>
      <c r="D96" s="171"/>
      <c r="E96" s="67"/>
      <c r="F96" s="67"/>
      <c r="G96" s="67"/>
      <c r="H96" s="67"/>
      <c r="I96" s="35"/>
      <c r="J96" s="8"/>
      <c r="K96" s="97"/>
      <c r="L96" s="98"/>
      <c r="M96" s="99"/>
      <c r="N96" s="98"/>
      <c r="O96" s="100"/>
    </row>
    <row r="97" spans="1:15" s="1" customFormat="1" ht="15" customHeight="1" x14ac:dyDescent="0.25">
      <c r="A97" s="9">
        <v>14</v>
      </c>
      <c r="B97" s="39">
        <v>61080</v>
      </c>
      <c r="C97" s="47" t="s">
        <v>80</v>
      </c>
      <c r="D97" s="171"/>
      <c r="E97" s="67"/>
      <c r="F97" s="67"/>
      <c r="G97" s="67"/>
      <c r="H97" s="67"/>
      <c r="I97" s="35"/>
      <c r="J97" s="8"/>
      <c r="K97" s="97"/>
      <c r="L97" s="98"/>
      <c r="M97" s="99"/>
      <c r="N97" s="98"/>
      <c r="O97" s="100"/>
    </row>
    <row r="98" spans="1:15" s="1" customFormat="1" ht="15" customHeight="1" x14ac:dyDescent="0.25">
      <c r="A98" s="9">
        <v>15</v>
      </c>
      <c r="B98" s="39">
        <v>61150</v>
      </c>
      <c r="C98" s="47" t="s">
        <v>81</v>
      </c>
      <c r="D98" s="171"/>
      <c r="E98" s="67"/>
      <c r="F98" s="67"/>
      <c r="G98" s="67"/>
      <c r="H98" s="67"/>
      <c r="I98" s="35"/>
      <c r="J98" s="8"/>
      <c r="K98" s="97"/>
      <c r="L98" s="98"/>
      <c r="M98" s="99"/>
      <c r="N98" s="98"/>
      <c r="O98" s="100"/>
    </row>
    <row r="99" spans="1:15" s="1" customFormat="1" ht="15" customHeight="1" x14ac:dyDescent="0.25">
      <c r="A99" s="9">
        <v>16</v>
      </c>
      <c r="B99" s="39">
        <v>61210</v>
      </c>
      <c r="C99" s="47" t="s">
        <v>82</v>
      </c>
      <c r="D99" s="171"/>
      <c r="E99" s="67"/>
      <c r="F99" s="67"/>
      <c r="G99" s="67"/>
      <c r="H99" s="67"/>
      <c r="I99" s="35"/>
      <c r="J99" s="8"/>
      <c r="K99" s="97"/>
      <c r="L99" s="98"/>
      <c r="M99" s="99"/>
      <c r="N99" s="98"/>
      <c r="O99" s="100"/>
    </row>
    <row r="100" spans="1:15" s="1" customFormat="1" ht="15" customHeight="1" x14ac:dyDescent="0.25">
      <c r="A100" s="9">
        <v>17</v>
      </c>
      <c r="B100" s="39">
        <v>61290</v>
      </c>
      <c r="C100" s="47" t="s">
        <v>83</v>
      </c>
      <c r="D100" s="171"/>
      <c r="E100" s="67"/>
      <c r="F100" s="67"/>
      <c r="G100" s="67"/>
      <c r="H100" s="67"/>
      <c r="I100" s="35"/>
      <c r="J100" s="8"/>
      <c r="K100" s="97"/>
      <c r="L100" s="98"/>
      <c r="M100" s="99"/>
      <c r="N100" s="98"/>
      <c r="O100" s="100"/>
    </row>
    <row r="101" spans="1:15" s="1" customFormat="1" ht="15" customHeight="1" x14ac:dyDescent="0.25">
      <c r="A101" s="9">
        <v>18</v>
      </c>
      <c r="B101" s="39">
        <v>61340</v>
      </c>
      <c r="C101" s="47" t="s">
        <v>84</v>
      </c>
      <c r="D101" s="171"/>
      <c r="E101" s="67"/>
      <c r="F101" s="67"/>
      <c r="G101" s="67"/>
      <c r="H101" s="67"/>
      <c r="I101" s="35"/>
      <c r="J101" s="8"/>
      <c r="K101" s="97"/>
      <c r="L101" s="98"/>
      <c r="M101" s="99"/>
      <c r="N101" s="98"/>
      <c r="O101" s="100"/>
    </row>
    <row r="102" spans="1:15" s="1" customFormat="1" ht="15" customHeight="1" x14ac:dyDescent="0.25">
      <c r="A102" s="9">
        <v>19</v>
      </c>
      <c r="B102" s="39">
        <v>61390</v>
      </c>
      <c r="C102" s="47" t="s">
        <v>85</v>
      </c>
      <c r="D102" s="171"/>
      <c r="E102" s="67"/>
      <c r="F102" s="67"/>
      <c r="G102" s="67"/>
      <c r="H102" s="67"/>
      <c r="I102" s="35"/>
      <c r="J102" s="8"/>
      <c r="K102" s="97"/>
      <c r="L102" s="98"/>
      <c r="M102" s="99"/>
      <c r="N102" s="98"/>
      <c r="O102" s="100"/>
    </row>
    <row r="103" spans="1:15" s="1" customFormat="1" ht="15" customHeight="1" x14ac:dyDescent="0.25">
      <c r="A103" s="9">
        <v>20</v>
      </c>
      <c r="B103" s="39">
        <v>61410</v>
      </c>
      <c r="C103" s="47" t="s">
        <v>86</v>
      </c>
      <c r="D103" s="171"/>
      <c r="E103" s="67"/>
      <c r="F103" s="67"/>
      <c r="G103" s="67"/>
      <c r="H103" s="67"/>
      <c r="I103" s="35"/>
      <c r="J103" s="8"/>
      <c r="K103" s="97"/>
      <c r="L103" s="98"/>
      <c r="M103" s="99"/>
      <c r="N103" s="98"/>
      <c r="O103" s="100"/>
    </row>
    <row r="104" spans="1:15" s="1" customFormat="1" ht="15" customHeight="1" x14ac:dyDescent="0.25">
      <c r="A104" s="9">
        <v>21</v>
      </c>
      <c r="B104" s="39">
        <v>61430</v>
      </c>
      <c r="C104" s="47" t="s">
        <v>106</v>
      </c>
      <c r="D104" s="171"/>
      <c r="E104" s="67"/>
      <c r="F104" s="67"/>
      <c r="G104" s="67"/>
      <c r="H104" s="67"/>
      <c r="I104" s="35"/>
      <c r="J104" s="8"/>
      <c r="K104" s="97"/>
      <c r="L104" s="98"/>
      <c r="M104" s="99"/>
      <c r="N104" s="98"/>
      <c r="O104" s="100"/>
    </row>
    <row r="105" spans="1:15" s="1" customFormat="1" ht="15" customHeight="1" x14ac:dyDescent="0.25">
      <c r="A105" s="9">
        <v>22</v>
      </c>
      <c r="B105" s="39">
        <v>61440</v>
      </c>
      <c r="C105" s="47" t="s">
        <v>87</v>
      </c>
      <c r="D105" s="171"/>
      <c r="E105" s="67"/>
      <c r="F105" s="67"/>
      <c r="G105" s="67"/>
      <c r="H105" s="67"/>
      <c r="I105" s="35"/>
      <c r="J105" s="8"/>
      <c r="K105" s="97"/>
      <c r="L105" s="98"/>
      <c r="M105" s="99"/>
      <c r="N105" s="98"/>
      <c r="O105" s="100"/>
    </row>
    <row r="106" spans="1:15" s="1" customFormat="1" ht="15" customHeight="1" x14ac:dyDescent="0.25">
      <c r="A106" s="9">
        <v>23</v>
      </c>
      <c r="B106" s="39">
        <v>61450</v>
      </c>
      <c r="C106" s="47" t="s">
        <v>105</v>
      </c>
      <c r="D106" s="171"/>
      <c r="E106" s="67"/>
      <c r="F106" s="67"/>
      <c r="G106" s="67"/>
      <c r="H106" s="67"/>
      <c r="I106" s="35"/>
      <c r="J106" s="8"/>
      <c r="K106" s="97"/>
      <c r="L106" s="98"/>
      <c r="M106" s="99"/>
      <c r="N106" s="98"/>
      <c r="O106" s="100"/>
    </row>
    <row r="107" spans="1:15" s="1" customFormat="1" ht="15" customHeight="1" x14ac:dyDescent="0.25">
      <c r="A107" s="9">
        <v>24</v>
      </c>
      <c r="B107" s="39">
        <v>61470</v>
      </c>
      <c r="C107" s="47" t="s">
        <v>88</v>
      </c>
      <c r="D107" s="171"/>
      <c r="E107" s="67"/>
      <c r="F107" s="67"/>
      <c r="G107" s="67"/>
      <c r="H107" s="67"/>
      <c r="I107" s="35"/>
      <c r="J107" s="8"/>
      <c r="K107" s="97"/>
      <c r="L107" s="98"/>
      <c r="M107" s="99"/>
      <c r="N107" s="98"/>
      <c r="O107" s="100"/>
    </row>
    <row r="108" spans="1:15" s="1" customFormat="1" ht="15" customHeight="1" x14ac:dyDescent="0.25">
      <c r="A108" s="9">
        <v>25</v>
      </c>
      <c r="B108" s="39">
        <v>61490</v>
      </c>
      <c r="C108" s="47" t="s">
        <v>107</v>
      </c>
      <c r="D108" s="171"/>
      <c r="E108" s="67"/>
      <c r="F108" s="67"/>
      <c r="G108" s="67"/>
      <c r="H108" s="67"/>
      <c r="I108" s="35"/>
      <c r="J108" s="8"/>
      <c r="K108" s="97"/>
      <c r="L108" s="98"/>
      <c r="M108" s="99"/>
      <c r="N108" s="98"/>
      <c r="O108" s="100"/>
    </row>
    <row r="109" spans="1:15" s="1" customFormat="1" ht="15" customHeight="1" x14ac:dyDescent="0.25">
      <c r="A109" s="9">
        <v>26</v>
      </c>
      <c r="B109" s="39">
        <v>61500</v>
      </c>
      <c r="C109" s="47" t="s">
        <v>108</v>
      </c>
      <c r="D109" s="171"/>
      <c r="E109" s="67"/>
      <c r="F109" s="67"/>
      <c r="G109" s="67"/>
      <c r="H109" s="67"/>
      <c r="I109" s="35"/>
      <c r="J109" s="8"/>
      <c r="K109" s="97"/>
      <c r="L109" s="98"/>
      <c r="M109" s="99"/>
      <c r="N109" s="98"/>
      <c r="O109" s="100"/>
    </row>
    <row r="110" spans="1:15" s="1" customFormat="1" ht="15" customHeight="1" x14ac:dyDescent="0.25">
      <c r="A110" s="9">
        <v>27</v>
      </c>
      <c r="B110" s="39">
        <v>61510</v>
      </c>
      <c r="C110" s="47" t="s">
        <v>89</v>
      </c>
      <c r="D110" s="177"/>
      <c r="E110" s="83"/>
      <c r="F110" s="83"/>
      <c r="G110" s="83"/>
      <c r="H110" s="84"/>
      <c r="I110" s="35"/>
      <c r="J110" s="8"/>
      <c r="K110" s="97"/>
      <c r="L110" s="98"/>
      <c r="M110" s="99"/>
      <c r="N110" s="98"/>
      <c r="O110" s="100"/>
    </row>
    <row r="111" spans="1:15" s="1" customFormat="1" ht="15" customHeight="1" x14ac:dyDescent="0.25">
      <c r="A111" s="9">
        <v>28</v>
      </c>
      <c r="B111" s="38">
        <v>61520</v>
      </c>
      <c r="C111" s="47" t="s">
        <v>109</v>
      </c>
      <c r="D111" s="178"/>
      <c r="E111" s="85"/>
      <c r="F111" s="85"/>
      <c r="G111" s="85"/>
      <c r="H111" s="85"/>
      <c r="I111" s="35"/>
      <c r="J111" s="8"/>
      <c r="K111" s="97"/>
      <c r="L111" s="98"/>
      <c r="M111" s="99"/>
      <c r="N111" s="98"/>
      <c r="O111" s="100"/>
    </row>
    <row r="112" spans="1:15" s="1" customFormat="1" ht="15" customHeight="1" x14ac:dyDescent="0.25">
      <c r="A112" s="9">
        <v>29</v>
      </c>
      <c r="B112" s="39">
        <v>61540</v>
      </c>
      <c r="C112" s="46" t="s">
        <v>103</v>
      </c>
      <c r="D112" s="171"/>
      <c r="E112" s="67"/>
      <c r="F112" s="67"/>
      <c r="G112" s="67"/>
      <c r="H112" s="67"/>
      <c r="I112" s="35"/>
      <c r="J112" s="8"/>
      <c r="K112" s="97"/>
      <c r="L112" s="98"/>
      <c r="M112" s="99"/>
      <c r="N112" s="98"/>
      <c r="O112" s="100"/>
    </row>
    <row r="113" spans="1:15" s="1" customFormat="1" ht="15" customHeight="1" x14ac:dyDescent="0.25">
      <c r="A113" s="9">
        <v>30</v>
      </c>
      <c r="B113" s="39">
        <v>61560</v>
      </c>
      <c r="C113" s="47" t="s">
        <v>113</v>
      </c>
      <c r="D113" s="171"/>
      <c r="E113" s="67"/>
      <c r="F113" s="67"/>
      <c r="G113" s="67"/>
      <c r="H113" s="70"/>
      <c r="I113" s="35"/>
      <c r="J113" s="8"/>
      <c r="K113" s="97"/>
      <c r="L113" s="98"/>
      <c r="M113" s="99"/>
      <c r="N113" s="109"/>
      <c r="O113" s="100"/>
    </row>
    <row r="114" spans="1:15" s="1" customFormat="1" ht="15" customHeight="1" thickBot="1" x14ac:dyDescent="0.3">
      <c r="A114" s="59">
        <v>31</v>
      </c>
      <c r="B114" s="44">
        <v>61570</v>
      </c>
      <c r="C114" s="22" t="s">
        <v>122</v>
      </c>
      <c r="D114" s="173"/>
      <c r="E114" s="68"/>
      <c r="F114" s="68"/>
      <c r="G114" s="68"/>
      <c r="H114" s="69"/>
      <c r="I114" s="60"/>
      <c r="J114" s="8"/>
      <c r="K114" s="101"/>
      <c r="L114" s="102"/>
      <c r="M114" s="103"/>
      <c r="N114" s="102"/>
      <c r="O114" s="104"/>
    </row>
    <row r="115" spans="1:15" s="1" customFormat="1" ht="15" customHeight="1" thickBot="1" x14ac:dyDescent="0.3">
      <c r="A115" s="28"/>
      <c r="B115" s="51"/>
      <c r="C115" s="25" t="s">
        <v>104</v>
      </c>
      <c r="D115" s="174">
        <v>0</v>
      </c>
      <c r="E115" s="30">
        <v>0</v>
      </c>
      <c r="F115" s="30">
        <v>0</v>
      </c>
      <c r="G115" s="30">
        <v>0</v>
      </c>
      <c r="H115" s="30">
        <v>0</v>
      </c>
      <c r="I115" s="31">
        <v>0</v>
      </c>
      <c r="J115" s="8"/>
      <c r="K115" s="325">
        <f t="shared" si="1"/>
        <v>0</v>
      </c>
      <c r="L115" s="326">
        <f>SUM(L116:L124)</f>
        <v>0</v>
      </c>
      <c r="M115" s="327">
        <f>H115+G115</f>
        <v>0</v>
      </c>
      <c r="N115" s="326">
        <f>SUM(N116:N123)</f>
        <v>0</v>
      </c>
      <c r="O115" s="328">
        <f>E115</f>
        <v>0</v>
      </c>
    </row>
    <row r="116" spans="1:15" s="1" customFormat="1" ht="15" customHeight="1" x14ac:dyDescent="0.25">
      <c r="A116" s="7">
        <v>1</v>
      </c>
      <c r="B116" s="76">
        <v>70020</v>
      </c>
      <c r="C116" s="71" t="s">
        <v>90</v>
      </c>
      <c r="D116" s="179"/>
      <c r="E116" s="77"/>
      <c r="F116" s="77"/>
      <c r="G116" s="77"/>
      <c r="H116" s="77"/>
      <c r="I116" s="34"/>
      <c r="J116" s="8"/>
      <c r="K116" s="93"/>
      <c r="L116" s="94"/>
      <c r="M116" s="95"/>
      <c r="N116" s="94"/>
      <c r="O116" s="96"/>
    </row>
    <row r="117" spans="1:15" s="1" customFormat="1" ht="15" customHeight="1" x14ac:dyDescent="0.25">
      <c r="A117" s="9">
        <v>2</v>
      </c>
      <c r="B117" s="39">
        <v>70110</v>
      </c>
      <c r="C117" s="73" t="s">
        <v>93</v>
      </c>
      <c r="D117" s="171"/>
      <c r="E117" s="67"/>
      <c r="F117" s="67"/>
      <c r="G117" s="67"/>
      <c r="H117" s="67"/>
      <c r="I117" s="35"/>
      <c r="J117" s="8"/>
      <c r="K117" s="97"/>
      <c r="L117" s="98"/>
      <c r="M117" s="99"/>
      <c r="N117" s="98"/>
      <c r="O117" s="100"/>
    </row>
    <row r="118" spans="1:15" s="1" customFormat="1" ht="15" customHeight="1" x14ac:dyDescent="0.25">
      <c r="A118" s="11">
        <v>3</v>
      </c>
      <c r="B118" s="39">
        <v>70021</v>
      </c>
      <c r="C118" s="73" t="s">
        <v>91</v>
      </c>
      <c r="D118" s="171"/>
      <c r="E118" s="67"/>
      <c r="F118" s="67"/>
      <c r="G118" s="67"/>
      <c r="H118" s="67"/>
      <c r="I118" s="35"/>
      <c r="J118" s="8"/>
      <c r="K118" s="97"/>
      <c r="L118" s="98"/>
      <c r="M118" s="99"/>
      <c r="N118" s="98"/>
      <c r="O118" s="100"/>
    </row>
    <row r="119" spans="1:15" s="1" customFormat="1" ht="15" customHeight="1" x14ac:dyDescent="0.25">
      <c r="A119" s="9">
        <v>4</v>
      </c>
      <c r="B119" s="39">
        <v>70040</v>
      </c>
      <c r="C119" s="73" t="s">
        <v>92</v>
      </c>
      <c r="D119" s="171"/>
      <c r="E119" s="67"/>
      <c r="F119" s="67"/>
      <c r="G119" s="67"/>
      <c r="H119" s="67"/>
      <c r="I119" s="35"/>
      <c r="J119" s="8"/>
      <c r="K119" s="97"/>
      <c r="L119" s="98"/>
      <c r="M119" s="99"/>
      <c r="N119" s="98"/>
      <c r="O119" s="100"/>
    </row>
    <row r="120" spans="1:15" s="1" customFormat="1" ht="15" customHeight="1" x14ac:dyDescent="0.25">
      <c r="A120" s="9">
        <v>5</v>
      </c>
      <c r="B120" s="39">
        <v>70100</v>
      </c>
      <c r="C120" s="73" t="s">
        <v>123</v>
      </c>
      <c r="D120" s="171"/>
      <c r="E120" s="67"/>
      <c r="F120" s="67"/>
      <c r="G120" s="67"/>
      <c r="H120" s="67"/>
      <c r="I120" s="35"/>
      <c r="J120" s="8"/>
      <c r="K120" s="97"/>
      <c r="L120" s="98"/>
      <c r="M120" s="99"/>
      <c r="N120" s="98"/>
      <c r="O120" s="100"/>
    </row>
    <row r="121" spans="1:15" s="1" customFormat="1" ht="15" customHeight="1" x14ac:dyDescent="0.25">
      <c r="A121" s="9">
        <v>6</v>
      </c>
      <c r="B121" s="39">
        <v>70270</v>
      </c>
      <c r="C121" s="73" t="s">
        <v>94</v>
      </c>
      <c r="D121" s="171"/>
      <c r="E121" s="67"/>
      <c r="F121" s="67"/>
      <c r="G121" s="67"/>
      <c r="H121" s="67"/>
      <c r="I121" s="35"/>
      <c r="J121" s="8"/>
      <c r="K121" s="97"/>
      <c r="L121" s="98"/>
      <c r="M121" s="99"/>
      <c r="N121" s="98"/>
      <c r="O121" s="100"/>
    </row>
    <row r="122" spans="1:15" s="1" customFormat="1" ht="15" customHeight="1" x14ac:dyDescent="0.25">
      <c r="A122" s="9">
        <v>7</v>
      </c>
      <c r="B122" s="43">
        <v>70510</v>
      </c>
      <c r="C122" s="73" t="s">
        <v>95</v>
      </c>
      <c r="D122" s="171"/>
      <c r="E122" s="67"/>
      <c r="F122" s="67"/>
      <c r="G122" s="67"/>
      <c r="H122" s="67"/>
      <c r="I122" s="35"/>
      <c r="J122" s="8"/>
      <c r="K122" s="97"/>
      <c r="L122" s="98"/>
      <c r="M122" s="99"/>
      <c r="N122" s="98"/>
      <c r="O122" s="307"/>
    </row>
    <row r="123" spans="1:15" s="1" customFormat="1" ht="15" customHeight="1" x14ac:dyDescent="0.25">
      <c r="A123" s="9">
        <v>8</v>
      </c>
      <c r="B123" s="43">
        <v>10880</v>
      </c>
      <c r="C123" s="73" t="s">
        <v>112</v>
      </c>
      <c r="D123" s="171"/>
      <c r="E123" s="67"/>
      <c r="F123" s="67"/>
      <c r="G123" s="67"/>
      <c r="H123" s="67"/>
      <c r="I123" s="35"/>
      <c r="J123" s="8"/>
      <c r="K123" s="97"/>
      <c r="L123" s="98"/>
      <c r="M123" s="99"/>
      <c r="N123" s="98"/>
      <c r="O123" s="100"/>
    </row>
    <row r="124" spans="1:15" s="1" customFormat="1" ht="15" customHeight="1" thickBot="1" x14ac:dyDescent="0.3">
      <c r="A124" s="61">
        <v>9</v>
      </c>
      <c r="B124" s="44">
        <v>10890</v>
      </c>
      <c r="C124" s="74" t="s">
        <v>114</v>
      </c>
      <c r="D124" s="75"/>
      <c r="E124" s="68"/>
      <c r="F124" s="68"/>
      <c r="G124" s="68"/>
      <c r="H124" s="69"/>
      <c r="I124" s="62"/>
      <c r="J124" s="8"/>
      <c r="K124" s="105"/>
      <c r="L124" s="106"/>
      <c r="M124" s="107"/>
      <c r="N124" s="169"/>
      <c r="O124" s="108"/>
    </row>
    <row r="125" spans="1:15" ht="15" customHeight="1" x14ac:dyDescent="0.25">
      <c r="A125" s="12"/>
      <c r="B125" s="12"/>
      <c r="C125" s="12"/>
      <c r="D125" s="491" t="s">
        <v>96</v>
      </c>
      <c r="E125" s="491"/>
      <c r="F125" s="491"/>
      <c r="G125" s="491"/>
      <c r="H125" s="491"/>
      <c r="I125" s="33">
        <v>0</v>
      </c>
      <c r="J125" s="8"/>
      <c r="M125" s="17"/>
      <c r="N125" s="17"/>
      <c r="O125" s="17"/>
    </row>
    <row r="126" spans="1:15" ht="15" customHeight="1" x14ac:dyDescent="0.25">
      <c r="A126" s="12"/>
      <c r="B126" s="12"/>
      <c r="C126" s="12"/>
      <c r="D126" s="12"/>
      <c r="E126" s="13"/>
      <c r="F126" s="13"/>
      <c r="G126" s="14"/>
      <c r="H126" s="14"/>
      <c r="I126" s="15"/>
      <c r="J126" s="4"/>
      <c r="M126" s="55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5"/>
      <c r="J127" s="4"/>
    </row>
  </sheetData>
  <mergeCells count="8">
    <mergeCell ref="I4:I5"/>
    <mergeCell ref="D125:H125"/>
    <mergeCell ref="E4:H4"/>
    <mergeCell ref="C2:D2"/>
    <mergeCell ref="A4:A5"/>
    <mergeCell ref="B4:B5"/>
    <mergeCell ref="C4:C5"/>
    <mergeCell ref="D4:D5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</cols>
  <sheetData>
    <row r="1" spans="1:16" ht="18" customHeight="1" x14ac:dyDescent="0.25">
      <c r="K1" s="168"/>
      <c r="L1" s="3" t="s">
        <v>133</v>
      </c>
    </row>
    <row r="2" spans="1:16" ht="18" customHeight="1" x14ac:dyDescent="0.25">
      <c r="A2" s="4"/>
      <c r="B2" s="4"/>
      <c r="C2" s="469" t="s">
        <v>132</v>
      </c>
      <c r="D2" s="469"/>
      <c r="E2" s="16"/>
      <c r="F2" s="16"/>
      <c r="G2" s="16"/>
      <c r="H2" s="16"/>
      <c r="I2" s="19">
        <v>2022</v>
      </c>
      <c r="J2" s="4"/>
      <c r="K2" s="20"/>
      <c r="L2" s="3" t="s">
        <v>135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170"/>
      <c r="L3" s="3" t="s">
        <v>134</v>
      </c>
    </row>
    <row r="4" spans="1:16" ht="18" customHeight="1" thickBot="1" x14ac:dyDescent="0.3">
      <c r="A4" s="472" t="s">
        <v>0</v>
      </c>
      <c r="B4" s="474" t="s">
        <v>1</v>
      </c>
      <c r="C4" s="484" t="s">
        <v>2</v>
      </c>
      <c r="D4" s="486" t="s">
        <v>3</v>
      </c>
      <c r="E4" s="488" t="s">
        <v>4</v>
      </c>
      <c r="F4" s="489"/>
      <c r="G4" s="489"/>
      <c r="H4" s="490"/>
      <c r="I4" s="478" t="s">
        <v>111</v>
      </c>
      <c r="J4" s="4"/>
      <c r="K4" s="6"/>
      <c r="L4" s="3" t="s">
        <v>136</v>
      </c>
    </row>
    <row r="5" spans="1:16" ht="30" customHeight="1" thickBot="1" x14ac:dyDescent="0.3">
      <c r="A5" s="482"/>
      <c r="B5" s="483"/>
      <c r="C5" s="485"/>
      <c r="D5" s="487"/>
      <c r="E5" s="18">
        <v>2</v>
      </c>
      <c r="F5" s="18">
        <v>3</v>
      </c>
      <c r="G5" s="18">
        <v>4</v>
      </c>
      <c r="H5" s="18">
        <v>5</v>
      </c>
      <c r="I5" s="479"/>
      <c r="J5" s="4"/>
      <c r="K5" s="86" t="s">
        <v>126</v>
      </c>
      <c r="L5" s="87" t="s">
        <v>127</v>
      </c>
      <c r="M5" s="87" t="s">
        <v>131</v>
      </c>
      <c r="N5" s="87" t="s">
        <v>128</v>
      </c>
      <c r="O5" s="88" t="s">
        <v>129</v>
      </c>
    </row>
    <row r="6" spans="1:16" ht="15" customHeight="1" thickBot="1" x14ac:dyDescent="0.3">
      <c r="A6" s="23"/>
      <c r="B6" s="24"/>
      <c r="C6" s="21" t="s">
        <v>110</v>
      </c>
      <c r="D6" s="180">
        <f>D7+D16+D29+D47+D67+D82+D114</f>
        <v>2</v>
      </c>
      <c r="E6" s="78">
        <v>0</v>
      </c>
      <c r="F6" s="79">
        <v>0</v>
      </c>
      <c r="G6" s="79">
        <f>AVERAGE(G8:G15,G17:G28,G30:G46,G48:G66,G68:G81,G83:G113,G115:G123)</f>
        <v>50</v>
      </c>
      <c r="H6" s="80">
        <f>AVERAGE(H8:H15,H17:H28,H30:H46,H48:H66,H68:H81,H83:H113,H115:H123)</f>
        <v>50</v>
      </c>
      <c r="I6" s="181">
        <v>4.5</v>
      </c>
      <c r="J6" s="8"/>
      <c r="K6" s="329">
        <f>D6</f>
        <v>2</v>
      </c>
      <c r="L6" s="330">
        <f>L7+L16+L29+L47+L67+L82+L114</f>
        <v>2</v>
      </c>
      <c r="M6" s="331">
        <f>H6+G6</f>
        <v>100</v>
      </c>
      <c r="N6" s="330">
        <f>N7+N16+N29+N47+N67+N82+N114</f>
        <v>0</v>
      </c>
      <c r="O6" s="332">
        <f>E6</f>
        <v>0</v>
      </c>
      <c r="P6" s="55"/>
    </row>
    <row r="7" spans="1:16" ht="15" customHeight="1" thickBot="1" x14ac:dyDescent="0.3">
      <c r="A7" s="23"/>
      <c r="B7" s="51"/>
      <c r="C7" s="25" t="s">
        <v>97</v>
      </c>
      <c r="D7" s="172">
        <v>0</v>
      </c>
      <c r="E7" s="54">
        <v>0</v>
      </c>
      <c r="F7" s="54">
        <v>0</v>
      </c>
      <c r="G7" s="54">
        <v>0</v>
      </c>
      <c r="H7" s="54">
        <v>0</v>
      </c>
      <c r="I7" s="53">
        <v>0</v>
      </c>
      <c r="J7" s="8"/>
      <c r="K7" s="325">
        <f t="shared" ref="K7:K67" si="0">D7</f>
        <v>0</v>
      </c>
      <c r="L7" s="326">
        <f>SUM(L8:L15)</f>
        <v>0</v>
      </c>
      <c r="M7" s="327">
        <f>H7+G7</f>
        <v>0</v>
      </c>
      <c r="N7" s="326">
        <f>SUM(N8:N15)</f>
        <v>0</v>
      </c>
      <c r="O7" s="328">
        <f>E7</f>
        <v>0</v>
      </c>
    </row>
    <row r="8" spans="1:16" s="1" customFormat="1" ht="15" customHeight="1" x14ac:dyDescent="0.25">
      <c r="A8" s="11">
        <v>1</v>
      </c>
      <c r="B8" s="157">
        <v>10002</v>
      </c>
      <c r="C8" s="72" t="s">
        <v>6</v>
      </c>
      <c r="D8" s="171"/>
      <c r="E8" s="160"/>
      <c r="F8" s="160"/>
      <c r="G8" s="160"/>
      <c r="H8" s="160"/>
      <c r="I8" s="35"/>
      <c r="J8" s="8"/>
      <c r="K8" s="97"/>
      <c r="L8" s="98"/>
      <c r="M8" s="99"/>
      <c r="N8" s="98"/>
      <c r="O8" s="100"/>
    </row>
    <row r="9" spans="1:16" s="1" customFormat="1" ht="15" customHeight="1" x14ac:dyDescent="0.25">
      <c r="A9" s="9">
        <v>2</v>
      </c>
      <c r="B9" s="157">
        <v>10090</v>
      </c>
      <c r="C9" s="162" t="s">
        <v>8</v>
      </c>
      <c r="D9" s="171"/>
      <c r="E9" s="160"/>
      <c r="F9" s="160"/>
      <c r="G9" s="160"/>
      <c r="H9" s="160"/>
      <c r="I9" s="35"/>
      <c r="J9" s="8"/>
      <c r="K9" s="97"/>
      <c r="L9" s="98"/>
      <c r="M9" s="99"/>
      <c r="N9" s="98"/>
      <c r="O9" s="100"/>
    </row>
    <row r="10" spans="1:16" s="1" customFormat="1" ht="15" customHeight="1" x14ac:dyDescent="0.25">
      <c r="A10" s="9">
        <v>3</v>
      </c>
      <c r="B10" s="157">
        <v>10004</v>
      </c>
      <c r="C10" s="162" t="s">
        <v>7</v>
      </c>
      <c r="D10" s="171"/>
      <c r="E10" s="160"/>
      <c r="F10" s="160"/>
      <c r="G10" s="160"/>
      <c r="H10" s="160"/>
      <c r="I10" s="35"/>
      <c r="J10" s="8"/>
      <c r="K10" s="97"/>
      <c r="L10" s="98"/>
      <c r="M10" s="99"/>
      <c r="N10" s="98"/>
      <c r="O10" s="100"/>
    </row>
    <row r="11" spans="1:16" s="1" customFormat="1" ht="15" customHeight="1" x14ac:dyDescent="0.25">
      <c r="A11" s="9">
        <v>4</v>
      </c>
      <c r="B11" s="157">
        <v>10001</v>
      </c>
      <c r="C11" s="72" t="s">
        <v>5</v>
      </c>
      <c r="D11" s="171"/>
      <c r="E11" s="160"/>
      <c r="F11" s="160"/>
      <c r="G11" s="160"/>
      <c r="H11" s="160"/>
      <c r="I11" s="35"/>
      <c r="J11" s="8"/>
      <c r="K11" s="97"/>
      <c r="L11" s="98"/>
      <c r="M11" s="99"/>
      <c r="N11" s="98"/>
      <c r="O11" s="100"/>
    </row>
    <row r="12" spans="1:16" s="1" customFormat="1" ht="15" customHeight="1" x14ac:dyDescent="0.25">
      <c r="A12" s="9">
        <v>5</v>
      </c>
      <c r="B12" s="157">
        <v>10120</v>
      </c>
      <c r="C12" s="162" t="s">
        <v>9</v>
      </c>
      <c r="D12" s="171"/>
      <c r="E12" s="160"/>
      <c r="F12" s="160"/>
      <c r="G12" s="160"/>
      <c r="H12" s="160"/>
      <c r="I12" s="35"/>
      <c r="J12" s="8"/>
      <c r="K12" s="97"/>
      <c r="L12" s="98"/>
      <c r="M12" s="99"/>
      <c r="N12" s="98"/>
      <c r="O12" s="100"/>
    </row>
    <row r="13" spans="1:16" s="1" customFormat="1" ht="15" customHeight="1" x14ac:dyDescent="0.25">
      <c r="A13" s="9">
        <v>6</v>
      </c>
      <c r="B13" s="157">
        <v>10190</v>
      </c>
      <c r="C13" s="162" t="s">
        <v>10</v>
      </c>
      <c r="D13" s="171"/>
      <c r="E13" s="160"/>
      <c r="F13" s="160"/>
      <c r="G13" s="160"/>
      <c r="H13" s="160"/>
      <c r="I13" s="35"/>
      <c r="J13" s="8"/>
      <c r="K13" s="97"/>
      <c r="L13" s="98"/>
      <c r="M13" s="99"/>
      <c r="N13" s="98"/>
      <c r="O13" s="100"/>
    </row>
    <row r="14" spans="1:16" s="1" customFormat="1" ht="15" customHeight="1" x14ac:dyDescent="0.25">
      <c r="A14" s="9">
        <v>7</v>
      </c>
      <c r="B14" s="157">
        <v>10320</v>
      </c>
      <c r="C14" s="162" t="s">
        <v>11</v>
      </c>
      <c r="D14" s="171"/>
      <c r="E14" s="160"/>
      <c r="F14" s="160"/>
      <c r="G14" s="160"/>
      <c r="H14" s="70"/>
      <c r="I14" s="35"/>
      <c r="J14" s="8"/>
      <c r="K14" s="97"/>
      <c r="L14" s="98"/>
      <c r="M14" s="99"/>
      <c r="N14" s="98"/>
      <c r="O14" s="100"/>
    </row>
    <row r="15" spans="1:16" s="1" customFormat="1" ht="15" customHeight="1" thickBot="1" x14ac:dyDescent="0.3">
      <c r="A15" s="9">
        <v>8</v>
      </c>
      <c r="B15" s="40">
        <v>10860</v>
      </c>
      <c r="C15" s="163" t="s">
        <v>115</v>
      </c>
      <c r="D15" s="173"/>
      <c r="E15" s="142"/>
      <c r="F15" s="142"/>
      <c r="G15" s="142"/>
      <c r="H15" s="143"/>
      <c r="I15" s="57"/>
      <c r="J15" s="8"/>
      <c r="K15" s="101"/>
      <c r="L15" s="102"/>
      <c r="M15" s="103"/>
      <c r="N15" s="102"/>
      <c r="O15" s="104"/>
    </row>
    <row r="16" spans="1:16" s="1" customFormat="1" ht="15" customHeight="1" thickBot="1" x14ac:dyDescent="0.3">
      <c r="A16" s="28"/>
      <c r="B16" s="52"/>
      <c r="C16" s="25" t="s">
        <v>98</v>
      </c>
      <c r="D16" s="174">
        <f>SUM(D17:D28)</f>
        <v>2</v>
      </c>
      <c r="E16" s="30">
        <v>0</v>
      </c>
      <c r="F16" s="30">
        <v>0</v>
      </c>
      <c r="G16" s="30">
        <f t="shared" ref="G16:H16" si="1">AVERAGE(G17:G28)</f>
        <v>50</v>
      </c>
      <c r="H16" s="30">
        <f t="shared" si="1"/>
        <v>50</v>
      </c>
      <c r="I16" s="31">
        <f>AVERAGE(I17:I28)</f>
        <v>4.5</v>
      </c>
      <c r="J16" s="56"/>
      <c r="K16" s="325">
        <f t="shared" si="0"/>
        <v>2</v>
      </c>
      <c r="L16" s="326">
        <f>SUM(L17:L28)</f>
        <v>2</v>
      </c>
      <c r="M16" s="327">
        <f>H16+G16</f>
        <v>100</v>
      </c>
      <c r="N16" s="326">
        <f>SUM(N17:N24)</f>
        <v>0</v>
      </c>
      <c r="O16" s="328">
        <f>E16</f>
        <v>0</v>
      </c>
    </row>
    <row r="17" spans="1:15" s="1" customFormat="1" ht="15" customHeight="1" x14ac:dyDescent="0.25">
      <c r="A17" s="11">
        <v>1</v>
      </c>
      <c r="B17" s="269">
        <v>20040</v>
      </c>
      <c r="C17" s="150" t="s">
        <v>12</v>
      </c>
      <c r="D17" s="175"/>
      <c r="E17" s="153"/>
      <c r="F17" s="153"/>
      <c r="G17" s="153"/>
      <c r="H17" s="153"/>
      <c r="I17" s="58"/>
      <c r="J17" s="8"/>
      <c r="K17" s="93"/>
      <c r="L17" s="94"/>
      <c r="M17" s="95"/>
      <c r="N17" s="94"/>
      <c r="O17" s="96"/>
    </row>
    <row r="18" spans="1:15" s="1" customFormat="1" ht="15" customHeight="1" x14ac:dyDescent="0.25">
      <c r="A18" s="9">
        <v>2</v>
      </c>
      <c r="B18" s="157">
        <v>20061</v>
      </c>
      <c r="C18" s="151" t="s">
        <v>13</v>
      </c>
      <c r="D18" s="171">
        <v>2</v>
      </c>
      <c r="E18" s="160"/>
      <c r="F18" s="160"/>
      <c r="G18" s="160">
        <v>50</v>
      </c>
      <c r="H18" s="160">
        <v>50</v>
      </c>
      <c r="I18" s="35">
        <f t="shared" ref="I18" si="2">(E18*2+F18*3+G18*4+H18*5)/100</f>
        <v>4.5</v>
      </c>
      <c r="J18" s="8"/>
      <c r="K18" s="281">
        <f t="shared" si="0"/>
        <v>2</v>
      </c>
      <c r="L18" s="282">
        <f>M18*K18/100</f>
        <v>2</v>
      </c>
      <c r="M18" s="336">
        <f>H18+G18</f>
        <v>100</v>
      </c>
      <c r="N18" s="282">
        <f>O18*K18/100</f>
        <v>0</v>
      </c>
      <c r="O18" s="324">
        <f>E18</f>
        <v>0</v>
      </c>
    </row>
    <row r="19" spans="1:15" s="1" customFormat="1" ht="15" customHeight="1" x14ac:dyDescent="0.25">
      <c r="A19" s="9">
        <v>3</v>
      </c>
      <c r="B19" s="157">
        <v>21020</v>
      </c>
      <c r="C19" s="151" t="s">
        <v>21</v>
      </c>
      <c r="D19" s="171"/>
      <c r="E19" s="160"/>
      <c r="F19" s="160"/>
      <c r="G19" s="160"/>
      <c r="H19" s="160"/>
      <c r="I19" s="35"/>
      <c r="J19" s="8"/>
      <c r="K19" s="97"/>
      <c r="L19" s="98"/>
      <c r="M19" s="99"/>
      <c r="N19" s="98"/>
      <c r="O19" s="100"/>
    </row>
    <row r="20" spans="1:15" s="1" customFormat="1" ht="15" customHeight="1" x14ac:dyDescent="0.25">
      <c r="A20" s="9">
        <v>4</v>
      </c>
      <c r="B20" s="269">
        <v>20060</v>
      </c>
      <c r="C20" s="150" t="s">
        <v>116</v>
      </c>
      <c r="D20" s="171"/>
      <c r="E20" s="160"/>
      <c r="F20" s="160"/>
      <c r="G20" s="160"/>
      <c r="H20" s="160"/>
      <c r="I20" s="35"/>
      <c r="J20" s="8"/>
      <c r="K20" s="97"/>
      <c r="L20" s="98"/>
      <c r="M20" s="99"/>
      <c r="N20" s="98"/>
      <c r="O20" s="100"/>
    </row>
    <row r="21" spans="1:15" s="1" customFormat="1" ht="15" customHeight="1" x14ac:dyDescent="0.25">
      <c r="A21" s="9">
        <v>5</v>
      </c>
      <c r="B21" s="157">
        <v>20400</v>
      </c>
      <c r="C21" s="152" t="s">
        <v>15</v>
      </c>
      <c r="D21" s="171"/>
      <c r="E21" s="160"/>
      <c r="F21" s="160"/>
      <c r="G21" s="160"/>
      <c r="H21" s="160"/>
      <c r="I21" s="35"/>
      <c r="J21" s="8"/>
      <c r="K21" s="97"/>
      <c r="L21" s="98"/>
      <c r="M21" s="99"/>
      <c r="N21" s="98"/>
      <c r="O21" s="100"/>
    </row>
    <row r="22" spans="1:15" s="1" customFormat="1" ht="15" customHeight="1" x14ac:dyDescent="0.25">
      <c r="A22" s="9">
        <v>6</v>
      </c>
      <c r="B22" s="157">
        <v>20080</v>
      </c>
      <c r="C22" s="151" t="s">
        <v>14</v>
      </c>
      <c r="D22" s="171"/>
      <c r="E22" s="160"/>
      <c r="F22" s="160"/>
      <c r="G22" s="160"/>
      <c r="H22" s="160"/>
      <c r="I22" s="35"/>
      <c r="J22" s="8"/>
      <c r="K22" s="97"/>
      <c r="L22" s="98"/>
      <c r="M22" s="99"/>
      <c r="N22" s="98"/>
      <c r="O22" s="100"/>
    </row>
    <row r="23" spans="1:15" s="1" customFormat="1" ht="15" customHeight="1" x14ac:dyDescent="0.25">
      <c r="A23" s="9">
        <v>7</v>
      </c>
      <c r="B23" s="157">
        <v>20460</v>
      </c>
      <c r="C23" s="151" t="s">
        <v>16</v>
      </c>
      <c r="D23" s="171"/>
      <c r="E23" s="160"/>
      <c r="F23" s="160"/>
      <c r="G23" s="160"/>
      <c r="H23" s="160"/>
      <c r="I23" s="35"/>
      <c r="J23" s="8"/>
      <c r="K23" s="97"/>
      <c r="L23" s="98"/>
      <c r="M23" s="99"/>
      <c r="N23" s="98"/>
      <c r="O23" s="100"/>
    </row>
    <row r="24" spans="1:15" s="1" customFormat="1" ht="15" customHeight="1" x14ac:dyDescent="0.25">
      <c r="A24" s="9">
        <v>8</v>
      </c>
      <c r="B24" s="157">
        <v>20550</v>
      </c>
      <c r="C24" s="151" t="s">
        <v>17</v>
      </c>
      <c r="D24" s="171"/>
      <c r="E24" s="160"/>
      <c r="F24" s="160"/>
      <c r="G24" s="160"/>
      <c r="H24" s="160"/>
      <c r="I24" s="35"/>
      <c r="J24" s="8"/>
      <c r="K24" s="97"/>
      <c r="L24" s="98"/>
      <c r="M24" s="99"/>
      <c r="N24" s="98"/>
      <c r="O24" s="100"/>
    </row>
    <row r="25" spans="1:15" s="1" customFormat="1" ht="15" customHeight="1" x14ac:dyDescent="0.25">
      <c r="A25" s="9">
        <v>9</v>
      </c>
      <c r="B25" s="157">
        <v>20630</v>
      </c>
      <c r="C25" s="151" t="s">
        <v>18</v>
      </c>
      <c r="D25" s="171"/>
      <c r="E25" s="160"/>
      <c r="F25" s="160"/>
      <c r="G25" s="160"/>
      <c r="H25" s="160"/>
      <c r="I25" s="35"/>
      <c r="J25" s="8"/>
      <c r="K25" s="97"/>
      <c r="L25" s="98"/>
      <c r="M25" s="99"/>
      <c r="N25" s="98"/>
      <c r="O25" s="100"/>
    </row>
    <row r="26" spans="1:15" s="1" customFormat="1" ht="15" customHeight="1" x14ac:dyDescent="0.25">
      <c r="A26" s="9">
        <v>10</v>
      </c>
      <c r="B26" s="157">
        <v>20810</v>
      </c>
      <c r="C26" s="151" t="s">
        <v>19</v>
      </c>
      <c r="D26" s="171"/>
      <c r="E26" s="160"/>
      <c r="F26" s="160"/>
      <c r="G26" s="160"/>
      <c r="H26" s="160"/>
      <c r="I26" s="35"/>
      <c r="J26" s="8"/>
      <c r="K26" s="97"/>
      <c r="L26" s="98"/>
      <c r="M26" s="99"/>
      <c r="N26" s="98"/>
      <c r="O26" s="100"/>
    </row>
    <row r="27" spans="1:15" s="1" customFormat="1" ht="15" customHeight="1" x14ac:dyDescent="0.25">
      <c r="A27" s="9">
        <v>11</v>
      </c>
      <c r="B27" s="157">
        <v>20900</v>
      </c>
      <c r="C27" s="151" t="s">
        <v>20</v>
      </c>
      <c r="D27" s="171"/>
      <c r="E27" s="160"/>
      <c r="F27" s="160"/>
      <c r="G27" s="160"/>
      <c r="H27" s="160"/>
      <c r="I27" s="35"/>
      <c r="J27" s="8"/>
      <c r="K27" s="97"/>
      <c r="L27" s="98"/>
      <c r="M27" s="99"/>
      <c r="N27" s="98"/>
      <c r="O27" s="100"/>
    </row>
    <row r="28" spans="1:15" s="1" customFormat="1" ht="15" customHeight="1" thickBot="1" x14ac:dyDescent="0.3">
      <c r="A28" s="9">
        <v>12</v>
      </c>
      <c r="B28" s="157">
        <v>21350</v>
      </c>
      <c r="C28" s="151" t="s">
        <v>22</v>
      </c>
      <c r="D28" s="173"/>
      <c r="E28" s="142"/>
      <c r="F28" s="142"/>
      <c r="G28" s="142"/>
      <c r="H28" s="143"/>
      <c r="I28" s="35"/>
      <c r="J28" s="8"/>
      <c r="K28" s="101"/>
      <c r="L28" s="102"/>
      <c r="M28" s="103"/>
      <c r="N28" s="102"/>
      <c r="O28" s="104"/>
    </row>
    <row r="29" spans="1:15" s="1" customFormat="1" ht="15" customHeight="1" thickBot="1" x14ac:dyDescent="0.3">
      <c r="A29" s="28"/>
      <c r="B29" s="51"/>
      <c r="C29" s="25" t="s">
        <v>99</v>
      </c>
      <c r="D29" s="174">
        <v>0</v>
      </c>
      <c r="E29" s="63">
        <v>0</v>
      </c>
      <c r="F29" s="30">
        <v>0</v>
      </c>
      <c r="G29" s="30">
        <v>0</v>
      </c>
      <c r="H29" s="30">
        <v>0</v>
      </c>
      <c r="I29" s="64">
        <v>0</v>
      </c>
      <c r="J29" s="8"/>
      <c r="K29" s="325">
        <f t="shared" si="0"/>
        <v>0</v>
      </c>
      <c r="L29" s="326">
        <f>SUM(L30:L46)</f>
        <v>0</v>
      </c>
      <c r="M29" s="327">
        <f>H29+G29</f>
        <v>0</v>
      </c>
      <c r="N29" s="326">
        <f>SUM(N30:N37)</f>
        <v>0</v>
      </c>
      <c r="O29" s="328">
        <f>E29</f>
        <v>0</v>
      </c>
    </row>
    <row r="30" spans="1:15" s="1" customFormat="1" ht="15" customHeight="1" x14ac:dyDescent="0.25">
      <c r="A30" s="11">
        <v>1</v>
      </c>
      <c r="B30" s="269">
        <v>30070</v>
      </c>
      <c r="C30" s="150" t="s">
        <v>24</v>
      </c>
      <c r="D30" s="175"/>
      <c r="E30" s="153"/>
      <c r="F30" s="153"/>
      <c r="G30" s="153"/>
      <c r="H30" s="153"/>
      <c r="I30" s="58"/>
      <c r="J30" s="8"/>
      <c r="K30" s="93"/>
      <c r="L30" s="94"/>
      <c r="M30" s="95"/>
      <c r="N30" s="94"/>
      <c r="O30" s="96"/>
    </row>
    <row r="31" spans="1:15" s="1" customFormat="1" ht="15" customHeight="1" x14ac:dyDescent="0.25">
      <c r="A31" s="9">
        <v>2</v>
      </c>
      <c r="B31" s="157">
        <v>30480</v>
      </c>
      <c r="C31" s="151" t="s">
        <v>117</v>
      </c>
      <c r="D31" s="171"/>
      <c r="E31" s="160"/>
      <c r="F31" s="160"/>
      <c r="G31" s="160"/>
      <c r="H31" s="160"/>
      <c r="I31" s="35"/>
      <c r="J31" s="8"/>
      <c r="K31" s="97"/>
      <c r="L31" s="98"/>
      <c r="M31" s="99"/>
      <c r="N31" s="98"/>
      <c r="O31" s="100"/>
    </row>
    <row r="32" spans="1:15" s="1" customFormat="1" ht="15" customHeight="1" x14ac:dyDescent="0.25">
      <c r="A32" s="9">
        <v>3</v>
      </c>
      <c r="B32" s="157">
        <v>30460</v>
      </c>
      <c r="C32" s="151" t="s">
        <v>29</v>
      </c>
      <c r="D32" s="171"/>
      <c r="E32" s="160"/>
      <c r="F32" s="160"/>
      <c r="G32" s="160"/>
      <c r="H32" s="160"/>
      <c r="I32" s="35"/>
      <c r="J32" s="8"/>
      <c r="K32" s="97"/>
      <c r="L32" s="98"/>
      <c r="M32" s="99"/>
      <c r="N32" s="98"/>
      <c r="O32" s="100"/>
    </row>
    <row r="33" spans="1:15" s="1" customFormat="1" ht="15" customHeight="1" x14ac:dyDescent="0.25">
      <c r="A33" s="9">
        <v>4</v>
      </c>
      <c r="B33" s="157">
        <v>30030</v>
      </c>
      <c r="C33" s="151" t="s">
        <v>23</v>
      </c>
      <c r="D33" s="171"/>
      <c r="E33" s="160"/>
      <c r="F33" s="160"/>
      <c r="G33" s="160"/>
      <c r="H33" s="160"/>
      <c r="I33" s="35"/>
      <c r="J33" s="8"/>
      <c r="K33" s="97"/>
      <c r="L33" s="98"/>
      <c r="M33" s="99"/>
      <c r="N33" s="98"/>
      <c r="O33" s="100"/>
    </row>
    <row r="34" spans="1:15" s="1" customFormat="1" ht="15" customHeight="1" x14ac:dyDescent="0.25">
      <c r="A34" s="9">
        <v>5</v>
      </c>
      <c r="B34" s="157">
        <v>31000</v>
      </c>
      <c r="C34" s="151" t="s">
        <v>37</v>
      </c>
      <c r="D34" s="171"/>
      <c r="E34" s="160"/>
      <c r="F34" s="160"/>
      <c r="G34" s="160"/>
      <c r="H34" s="160"/>
      <c r="I34" s="35"/>
      <c r="J34" s="8"/>
      <c r="K34" s="97"/>
      <c r="L34" s="98"/>
      <c r="M34" s="99"/>
      <c r="N34" s="98"/>
      <c r="O34" s="100"/>
    </row>
    <row r="35" spans="1:15" s="1" customFormat="1" ht="15" customHeight="1" x14ac:dyDescent="0.25">
      <c r="A35" s="9">
        <v>6</v>
      </c>
      <c r="B35" s="157">
        <v>30130</v>
      </c>
      <c r="C35" s="151" t="s">
        <v>25</v>
      </c>
      <c r="D35" s="171"/>
      <c r="E35" s="160"/>
      <c r="F35" s="160"/>
      <c r="G35" s="160"/>
      <c r="H35" s="160"/>
      <c r="I35" s="35"/>
      <c r="J35" s="8"/>
      <c r="K35" s="97"/>
      <c r="L35" s="98"/>
      <c r="M35" s="99"/>
      <c r="N35" s="109"/>
      <c r="O35" s="100"/>
    </row>
    <row r="36" spans="1:15" s="1" customFormat="1" ht="15" customHeight="1" x14ac:dyDescent="0.25">
      <c r="A36" s="9">
        <v>7</v>
      </c>
      <c r="B36" s="157">
        <v>30160</v>
      </c>
      <c r="C36" s="151" t="s">
        <v>26</v>
      </c>
      <c r="D36" s="171"/>
      <c r="E36" s="160"/>
      <c r="F36" s="160"/>
      <c r="G36" s="160"/>
      <c r="H36" s="160"/>
      <c r="I36" s="35"/>
      <c r="J36" s="8"/>
      <c r="K36" s="97"/>
      <c r="L36" s="98"/>
      <c r="M36" s="99"/>
      <c r="N36" s="109"/>
      <c r="O36" s="100"/>
    </row>
    <row r="37" spans="1:15" s="1" customFormat="1" ht="15" customHeight="1" x14ac:dyDescent="0.25">
      <c r="A37" s="9">
        <v>8</v>
      </c>
      <c r="B37" s="157">
        <v>30310</v>
      </c>
      <c r="C37" s="151" t="s">
        <v>27</v>
      </c>
      <c r="D37" s="171"/>
      <c r="E37" s="160"/>
      <c r="F37" s="160"/>
      <c r="G37" s="160"/>
      <c r="H37" s="160"/>
      <c r="I37" s="35"/>
      <c r="J37" s="8"/>
      <c r="K37" s="97"/>
      <c r="L37" s="98"/>
      <c r="M37" s="99"/>
      <c r="N37" s="109"/>
      <c r="O37" s="100"/>
    </row>
    <row r="38" spans="1:15" s="1" customFormat="1" ht="15" customHeight="1" x14ac:dyDescent="0.25">
      <c r="A38" s="9">
        <v>9</v>
      </c>
      <c r="B38" s="157">
        <v>30440</v>
      </c>
      <c r="C38" s="151" t="s">
        <v>28</v>
      </c>
      <c r="D38" s="171"/>
      <c r="E38" s="160"/>
      <c r="F38" s="160"/>
      <c r="G38" s="160"/>
      <c r="H38" s="160"/>
      <c r="I38" s="35"/>
      <c r="J38" s="8"/>
      <c r="K38" s="97"/>
      <c r="L38" s="98"/>
      <c r="M38" s="99"/>
      <c r="N38" s="109"/>
      <c r="O38" s="100"/>
    </row>
    <row r="39" spans="1:15" s="1" customFormat="1" ht="15" customHeight="1" x14ac:dyDescent="0.25">
      <c r="A39" s="9">
        <v>10</v>
      </c>
      <c r="B39" s="157">
        <v>30500</v>
      </c>
      <c r="C39" s="151" t="s">
        <v>30</v>
      </c>
      <c r="D39" s="171"/>
      <c r="E39" s="160"/>
      <c r="F39" s="160"/>
      <c r="G39" s="160"/>
      <c r="H39" s="160"/>
      <c r="I39" s="35"/>
      <c r="J39" s="8"/>
      <c r="K39" s="97"/>
      <c r="L39" s="98"/>
      <c r="M39" s="99"/>
      <c r="N39" s="109"/>
      <c r="O39" s="100"/>
    </row>
    <row r="40" spans="1:15" s="1" customFormat="1" ht="15" customHeight="1" x14ac:dyDescent="0.25">
      <c r="A40" s="9">
        <v>11</v>
      </c>
      <c r="B40" s="157">
        <v>30530</v>
      </c>
      <c r="C40" s="151" t="s">
        <v>31</v>
      </c>
      <c r="D40" s="171"/>
      <c r="E40" s="160"/>
      <c r="F40" s="160"/>
      <c r="G40" s="160"/>
      <c r="H40" s="160"/>
      <c r="I40" s="35"/>
      <c r="J40" s="8"/>
      <c r="K40" s="97"/>
      <c r="L40" s="98"/>
      <c r="M40" s="99"/>
      <c r="N40" s="109"/>
      <c r="O40" s="100"/>
    </row>
    <row r="41" spans="1:15" s="1" customFormat="1" ht="15" customHeight="1" x14ac:dyDescent="0.25">
      <c r="A41" s="9">
        <v>12</v>
      </c>
      <c r="B41" s="157">
        <v>30640</v>
      </c>
      <c r="C41" s="151" t="s">
        <v>32</v>
      </c>
      <c r="D41" s="171"/>
      <c r="E41" s="160"/>
      <c r="F41" s="160"/>
      <c r="G41" s="160"/>
      <c r="H41" s="160"/>
      <c r="I41" s="35"/>
      <c r="J41" s="8"/>
      <c r="K41" s="97"/>
      <c r="L41" s="98"/>
      <c r="M41" s="99"/>
      <c r="N41" s="109"/>
      <c r="O41" s="100"/>
    </row>
    <row r="42" spans="1:15" s="1" customFormat="1" ht="15" customHeight="1" x14ac:dyDescent="0.25">
      <c r="A42" s="9">
        <v>13</v>
      </c>
      <c r="B42" s="157">
        <v>30650</v>
      </c>
      <c r="C42" s="151" t="s">
        <v>33</v>
      </c>
      <c r="D42" s="171"/>
      <c r="E42" s="160"/>
      <c r="F42" s="160"/>
      <c r="G42" s="160"/>
      <c r="H42" s="160"/>
      <c r="I42" s="35"/>
      <c r="J42" s="8"/>
      <c r="K42" s="97"/>
      <c r="L42" s="98"/>
      <c r="M42" s="99"/>
      <c r="N42" s="109"/>
      <c r="O42" s="100"/>
    </row>
    <row r="43" spans="1:15" s="1" customFormat="1" ht="15" customHeight="1" x14ac:dyDescent="0.25">
      <c r="A43" s="9">
        <v>14</v>
      </c>
      <c r="B43" s="269">
        <v>30790</v>
      </c>
      <c r="C43" s="151" t="s">
        <v>34</v>
      </c>
      <c r="D43" s="171"/>
      <c r="E43" s="160"/>
      <c r="F43" s="160"/>
      <c r="G43" s="160"/>
      <c r="H43" s="160"/>
      <c r="I43" s="35"/>
      <c r="J43" s="8"/>
      <c r="K43" s="97"/>
      <c r="L43" s="98"/>
      <c r="M43" s="99"/>
      <c r="N43" s="109"/>
      <c r="O43" s="100"/>
    </row>
    <row r="44" spans="1:15" s="1" customFormat="1" ht="15" customHeight="1" x14ac:dyDescent="0.25">
      <c r="A44" s="9">
        <v>15</v>
      </c>
      <c r="B44" s="157">
        <v>30880</v>
      </c>
      <c r="C44" s="150" t="s">
        <v>35</v>
      </c>
      <c r="D44" s="171"/>
      <c r="E44" s="160"/>
      <c r="F44" s="160"/>
      <c r="G44" s="160"/>
      <c r="H44" s="160"/>
      <c r="I44" s="35"/>
      <c r="J44" s="8"/>
      <c r="K44" s="97"/>
      <c r="L44" s="98"/>
      <c r="M44" s="99"/>
      <c r="N44" s="109"/>
      <c r="O44" s="100"/>
    </row>
    <row r="45" spans="1:15" s="1" customFormat="1" ht="15" customHeight="1" x14ac:dyDescent="0.25">
      <c r="A45" s="9">
        <v>16</v>
      </c>
      <c r="B45" s="157">
        <v>30940</v>
      </c>
      <c r="C45" s="151" t="s">
        <v>36</v>
      </c>
      <c r="D45" s="171"/>
      <c r="E45" s="160"/>
      <c r="F45" s="160"/>
      <c r="G45" s="160"/>
      <c r="H45" s="160"/>
      <c r="I45" s="35"/>
      <c r="J45" s="8"/>
      <c r="K45" s="97"/>
      <c r="L45" s="98"/>
      <c r="M45" s="99"/>
      <c r="N45" s="98"/>
      <c r="O45" s="100"/>
    </row>
    <row r="46" spans="1:15" s="1" customFormat="1" ht="15" customHeight="1" thickBot="1" x14ac:dyDescent="0.3">
      <c r="A46" s="9">
        <v>17</v>
      </c>
      <c r="B46" s="126">
        <v>31480</v>
      </c>
      <c r="C46" s="151" t="s">
        <v>38</v>
      </c>
      <c r="D46" s="173"/>
      <c r="E46" s="142"/>
      <c r="F46" s="142"/>
      <c r="G46" s="142"/>
      <c r="H46" s="143"/>
      <c r="I46" s="35"/>
      <c r="J46" s="8"/>
      <c r="K46" s="101"/>
      <c r="L46" s="102"/>
      <c r="M46" s="103"/>
      <c r="N46" s="102"/>
      <c r="O46" s="104"/>
    </row>
    <row r="47" spans="1:15" s="1" customFormat="1" ht="15" customHeight="1" thickBot="1" x14ac:dyDescent="0.3">
      <c r="A47" s="28"/>
      <c r="B47" s="51"/>
      <c r="C47" s="32" t="s">
        <v>100</v>
      </c>
      <c r="D47" s="174">
        <v>0</v>
      </c>
      <c r="E47" s="30">
        <v>0</v>
      </c>
      <c r="F47" s="65">
        <v>0</v>
      </c>
      <c r="G47" s="30">
        <v>0</v>
      </c>
      <c r="H47" s="30">
        <v>0</v>
      </c>
      <c r="I47" s="64">
        <v>0</v>
      </c>
      <c r="J47" s="8"/>
      <c r="K47" s="325">
        <f t="shared" si="0"/>
        <v>0</v>
      </c>
      <c r="L47" s="326">
        <f>SUM(L48:L66)</f>
        <v>0</v>
      </c>
      <c r="M47" s="327">
        <f>H47+G47</f>
        <v>0</v>
      </c>
      <c r="N47" s="326">
        <f>SUM(N48:N55)</f>
        <v>0</v>
      </c>
      <c r="O47" s="328">
        <f>E47</f>
        <v>0</v>
      </c>
    </row>
    <row r="48" spans="1:15" s="1" customFormat="1" ht="15" customHeight="1" x14ac:dyDescent="0.25">
      <c r="A48" s="11">
        <v>1</v>
      </c>
      <c r="B48" s="269">
        <v>40010</v>
      </c>
      <c r="C48" s="150" t="s">
        <v>118</v>
      </c>
      <c r="D48" s="175"/>
      <c r="E48" s="153"/>
      <c r="F48" s="153"/>
      <c r="G48" s="153"/>
      <c r="H48" s="153"/>
      <c r="I48" s="58"/>
      <c r="J48" s="8"/>
      <c r="K48" s="93"/>
      <c r="L48" s="94"/>
      <c r="M48" s="95"/>
      <c r="N48" s="94"/>
      <c r="O48" s="96"/>
    </row>
    <row r="49" spans="1:15" s="1" customFormat="1" ht="15" customHeight="1" x14ac:dyDescent="0.25">
      <c r="A49" s="9">
        <v>2</v>
      </c>
      <c r="B49" s="157">
        <v>40030</v>
      </c>
      <c r="C49" s="151" t="s">
        <v>124</v>
      </c>
      <c r="D49" s="171"/>
      <c r="E49" s="160"/>
      <c r="F49" s="160"/>
      <c r="G49" s="160"/>
      <c r="H49" s="160"/>
      <c r="I49" s="35"/>
      <c r="J49" s="8"/>
      <c r="K49" s="97"/>
      <c r="L49" s="98"/>
      <c r="M49" s="99"/>
      <c r="N49" s="98"/>
      <c r="O49" s="100"/>
    </row>
    <row r="50" spans="1:15" s="1" customFormat="1" ht="15" customHeight="1" x14ac:dyDescent="0.25">
      <c r="A50" s="9">
        <v>3</v>
      </c>
      <c r="B50" s="157">
        <v>40410</v>
      </c>
      <c r="C50" s="151" t="s">
        <v>48</v>
      </c>
      <c r="D50" s="171"/>
      <c r="E50" s="160"/>
      <c r="F50" s="160"/>
      <c r="G50" s="160"/>
      <c r="H50" s="160"/>
      <c r="I50" s="35"/>
      <c r="J50" s="8"/>
      <c r="K50" s="97"/>
      <c r="L50" s="98"/>
      <c r="M50" s="99"/>
      <c r="N50" s="98"/>
      <c r="O50" s="100"/>
    </row>
    <row r="51" spans="1:15" s="1" customFormat="1" ht="15" customHeight="1" x14ac:dyDescent="0.25">
      <c r="A51" s="9">
        <v>4</v>
      </c>
      <c r="B51" s="157">
        <v>40011</v>
      </c>
      <c r="C51" s="151" t="s">
        <v>39</v>
      </c>
      <c r="D51" s="171"/>
      <c r="E51" s="160"/>
      <c r="F51" s="160"/>
      <c r="G51" s="160"/>
      <c r="H51" s="160"/>
      <c r="I51" s="35"/>
      <c r="J51" s="8"/>
      <c r="K51" s="97"/>
      <c r="L51" s="98"/>
      <c r="M51" s="99"/>
      <c r="N51" s="98"/>
      <c r="O51" s="100"/>
    </row>
    <row r="52" spans="1:15" s="1" customFormat="1" ht="15" customHeight="1" x14ac:dyDescent="0.25">
      <c r="A52" s="9">
        <v>5</v>
      </c>
      <c r="B52" s="157">
        <v>40080</v>
      </c>
      <c r="C52" s="151" t="s">
        <v>41</v>
      </c>
      <c r="D52" s="171"/>
      <c r="E52" s="160"/>
      <c r="F52" s="160"/>
      <c r="G52" s="160"/>
      <c r="H52" s="160"/>
      <c r="I52" s="35"/>
      <c r="J52" s="8"/>
      <c r="K52" s="97"/>
      <c r="L52" s="98"/>
      <c r="M52" s="99"/>
      <c r="N52" s="98"/>
      <c r="O52" s="100"/>
    </row>
    <row r="53" spans="1:15" s="1" customFormat="1" ht="15" customHeight="1" x14ac:dyDescent="0.25">
      <c r="A53" s="9">
        <v>6</v>
      </c>
      <c r="B53" s="157">
        <v>40100</v>
      </c>
      <c r="C53" s="151" t="s">
        <v>42</v>
      </c>
      <c r="D53" s="171"/>
      <c r="E53" s="160"/>
      <c r="F53" s="160"/>
      <c r="G53" s="160"/>
      <c r="H53" s="160"/>
      <c r="I53" s="35"/>
      <c r="J53" s="8"/>
      <c r="K53" s="97"/>
      <c r="L53" s="98"/>
      <c r="M53" s="99"/>
      <c r="N53" s="98"/>
      <c r="O53" s="100"/>
    </row>
    <row r="54" spans="1:15" s="1" customFormat="1" ht="15" customHeight="1" x14ac:dyDescent="0.25">
      <c r="A54" s="9">
        <v>7</v>
      </c>
      <c r="B54" s="157">
        <v>40020</v>
      </c>
      <c r="C54" s="151" t="s">
        <v>119</v>
      </c>
      <c r="D54" s="171"/>
      <c r="E54" s="160"/>
      <c r="F54" s="160"/>
      <c r="G54" s="160"/>
      <c r="H54" s="160"/>
      <c r="I54" s="35"/>
      <c r="J54" s="8"/>
      <c r="K54" s="97"/>
      <c r="L54" s="98"/>
      <c r="M54" s="99"/>
      <c r="N54" s="98"/>
      <c r="O54" s="100"/>
    </row>
    <row r="55" spans="1:15" s="1" customFormat="1" ht="15" customHeight="1" x14ac:dyDescent="0.25">
      <c r="A55" s="9">
        <v>8</v>
      </c>
      <c r="B55" s="157">
        <v>40031</v>
      </c>
      <c r="C55" s="152" t="s">
        <v>40</v>
      </c>
      <c r="D55" s="171"/>
      <c r="E55" s="160"/>
      <c r="F55" s="160"/>
      <c r="G55" s="160"/>
      <c r="H55" s="160"/>
      <c r="I55" s="35"/>
      <c r="J55" s="8"/>
      <c r="K55" s="97"/>
      <c r="L55" s="98"/>
      <c r="M55" s="99"/>
      <c r="N55" s="98"/>
      <c r="O55" s="100"/>
    </row>
    <row r="56" spans="1:15" s="1" customFormat="1" ht="15" customHeight="1" x14ac:dyDescent="0.25">
      <c r="A56" s="9">
        <v>9</v>
      </c>
      <c r="B56" s="157">
        <v>40210</v>
      </c>
      <c r="C56" s="152" t="s">
        <v>44</v>
      </c>
      <c r="D56" s="171"/>
      <c r="E56" s="160"/>
      <c r="F56" s="160"/>
      <c r="G56" s="160"/>
      <c r="H56" s="160"/>
      <c r="I56" s="35"/>
      <c r="J56" s="8"/>
      <c r="K56" s="97"/>
      <c r="L56" s="98"/>
      <c r="M56" s="99"/>
      <c r="N56" s="109"/>
      <c r="O56" s="100"/>
    </row>
    <row r="57" spans="1:15" s="1" customFormat="1" ht="15" customHeight="1" x14ac:dyDescent="0.25">
      <c r="A57" s="9">
        <v>10</v>
      </c>
      <c r="B57" s="269">
        <v>40300</v>
      </c>
      <c r="C57" s="50" t="s">
        <v>45</v>
      </c>
      <c r="D57" s="171"/>
      <c r="E57" s="160"/>
      <c r="F57" s="160"/>
      <c r="G57" s="160"/>
      <c r="H57" s="160"/>
      <c r="I57" s="35"/>
      <c r="J57" s="8"/>
      <c r="K57" s="97"/>
      <c r="L57" s="98"/>
      <c r="M57" s="99"/>
      <c r="N57" s="98"/>
      <c r="O57" s="100"/>
    </row>
    <row r="58" spans="1:15" s="1" customFormat="1" ht="15" customHeight="1" x14ac:dyDescent="0.25">
      <c r="A58" s="9">
        <v>11</v>
      </c>
      <c r="B58" s="157">
        <v>40360</v>
      </c>
      <c r="C58" s="151" t="s">
        <v>46</v>
      </c>
      <c r="D58" s="171"/>
      <c r="E58" s="160"/>
      <c r="F58" s="160"/>
      <c r="G58" s="160"/>
      <c r="H58" s="160"/>
      <c r="I58" s="35"/>
      <c r="J58" s="8"/>
      <c r="K58" s="97"/>
      <c r="L58" s="98"/>
      <c r="M58" s="99"/>
      <c r="N58" s="98"/>
      <c r="O58" s="100"/>
    </row>
    <row r="59" spans="1:15" s="1" customFormat="1" ht="15" customHeight="1" x14ac:dyDescent="0.25">
      <c r="A59" s="9">
        <v>12</v>
      </c>
      <c r="B59" s="157">
        <v>40390</v>
      </c>
      <c r="C59" s="151" t="s">
        <v>47</v>
      </c>
      <c r="D59" s="171"/>
      <c r="E59" s="160"/>
      <c r="F59" s="160"/>
      <c r="G59" s="160"/>
      <c r="H59" s="160"/>
      <c r="I59" s="35"/>
      <c r="J59" s="8"/>
      <c r="K59" s="97"/>
      <c r="L59" s="98"/>
      <c r="M59" s="99"/>
      <c r="N59" s="98"/>
      <c r="O59" s="100"/>
    </row>
    <row r="60" spans="1:15" s="1" customFormat="1" ht="15" customHeight="1" x14ac:dyDescent="0.25">
      <c r="A60" s="9">
        <v>13</v>
      </c>
      <c r="B60" s="157">
        <v>40720</v>
      </c>
      <c r="C60" s="151" t="s">
        <v>120</v>
      </c>
      <c r="D60" s="171"/>
      <c r="E60" s="160"/>
      <c r="F60" s="160"/>
      <c r="G60" s="160"/>
      <c r="H60" s="160"/>
      <c r="I60" s="35"/>
      <c r="J60" s="8"/>
      <c r="K60" s="97"/>
      <c r="L60" s="98"/>
      <c r="M60" s="99"/>
      <c r="N60" s="98"/>
      <c r="O60" s="100"/>
    </row>
    <row r="61" spans="1:15" s="1" customFormat="1" ht="15" customHeight="1" x14ac:dyDescent="0.25">
      <c r="A61" s="9">
        <v>14</v>
      </c>
      <c r="B61" s="157">
        <v>40730</v>
      </c>
      <c r="C61" s="151" t="s">
        <v>49</v>
      </c>
      <c r="D61" s="171"/>
      <c r="E61" s="160"/>
      <c r="F61" s="160"/>
      <c r="G61" s="160"/>
      <c r="H61" s="160"/>
      <c r="I61" s="35"/>
      <c r="J61" s="8"/>
      <c r="K61" s="97"/>
      <c r="L61" s="98"/>
      <c r="M61" s="99"/>
      <c r="N61" s="98"/>
      <c r="O61" s="100"/>
    </row>
    <row r="62" spans="1:15" s="1" customFormat="1" ht="15" customHeight="1" x14ac:dyDescent="0.25">
      <c r="A62" s="9">
        <v>15</v>
      </c>
      <c r="B62" s="157">
        <v>40820</v>
      </c>
      <c r="C62" s="151" t="s">
        <v>50</v>
      </c>
      <c r="D62" s="171"/>
      <c r="E62" s="160"/>
      <c r="F62" s="160"/>
      <c r="G62" s="160"/>
      <c r="H62" s="160"/>
      <c r="I62" s="35"/>
      <c r="J62" s="8"/>
      <c r="K62" s="97"/>
      <c r="L62" s="98"/>
      <c r="M62" s="99"/>
      <c r="N62" s="98"/>
      <c r="O62" s="100"/>
    </row>
    <row r="63" spans="1:15" s="1" customFormat="1" ht="15" customHeight="1" x14ac:dyDescent="0.25">
      <c r="A63" s="9">
        <v>16</v>
      </c>
      <c r="B63" s="157">
        <v>40840</v>
      </c>
      <c r="C63" s="151" t="s">
        <v>51</v>
      </c>
      <c r="D63" s="171"/>
      <c r="E63" s="160"/>
      <c r="F63" s="160"/>
      <c r="G63" s="160"/>
      <c r="H63" s="160"/>
      <c r="I63" s="35"/>
      <c r="J63" s="8"/>
      <c r="K63" s="97"/>
      <c r="L63" s="98"/>
      <c r="M63" s="99"/>
      <c r="N63" s="98"/>
      <c r="O63" s="100"/>
    </row>
    <row r="64" spans="1:15" s="1" customFormat="1" ht="15" customHeight="1" x14ac:dyDescent="0.25">
      <c r="A64" s="9">
        <v>17</v>
      </c>
      <c r="B64" s="157">
        <v>40950</v>
      </c>
      <c r="C64" s="151" t="s">
        <v>52</v>
      </c>
      <c r="D64" s="171"/>
      <c r="E64" s="160"/>
      <c r="F64" s="160"/>
      <c r="G64" s="160"/>
      <c r="H64" s="160"/>
      <c r="I64" s="35"/>
      <c r="J64" s="8"/>
      <c r="K64" s="97"/>
      <c r="L64" s="98"/>
      <c r="M64" s="99"/>
      <c r="N64" s="109"/>
      <c r="O64" s="100"/>
    </row>
    <row r="65" spans="1:15" s="1" customFormat="1" ht="15" customHeight="1" x14ac:dyDescent="0.25">
      <c r="A65" s="9">
        <v>18</v>
      </c>
      <c r="B65" s="157">
        <v>40990</v>
      </c>
      <c r="C65" s="151" t="s">
        <v>53</v>
      </c>
      <c r="D65" s="171"/>
      <c r="E65" s="160"/>
      <c r="F65" s="160"/>
      <c r="G65" s="160"/>
      <c r="H65" s="70"/>
      <c r="I65" s="35"/>
      <c r="J65" s="8"/>
      <c r="K65" s="97"/>
      <c r="L65" s="98"/>
      <c r="M65" s="99"/>
      <c r="N65" s="98"/>
      <c r="O65" s="100"/>
    </row>
    <row r="66" spans="1:15" s="1" customFormat="1" ht="15" customHeight="1" thickBot="1" x14ac:dyDescent="0.3">
      <c r="A66" s="10">
        <v>19</v>
      </c>
      <c r="B66" s="138">
        <v>40133</v>
      </c>
      <c r="C66" s="48" t="s">
        <v>43</v>
      </c>
      <c r="D66" s="173"/>
      <c r="E66" s="142"/>
      <c r="F66" s="142"/>
      <c r="G66" s="142"/>
      <c r="H66" s="143"/>
      <c r="I66" s="57"/>
      <c r="J66" s="8"/>
      <c r="K66" s="101"/>
      <c r="L66" s="102"/>
      <c r="M66" s="103"/>
      <c r="N66" s="102"/>
      <c r="O66" s="104"/>
    </row>
    <row r="67" spans="1:15" s="1" customFormat="1" ht="15" customHeight="1" thickBot="1" x14ac:dyDescent="0.3">
      <c r="A67" s="28"/>
      <c r="B67" s="51"/>
      <c r="C67" s="25" t="s">
        <v>101</v>
      </c>
      <c r="D67" s="174">
        <v>0</v>
      </c>
      <c r="E67" s="30">
        <v>0</v>
      </c>
      <c r="F67" s="30">
        <v>0</v>
      </c>
      <c r="G67" s="30">
        <v>0</v>
      </c>
      <c r="H67" s="30">
        <v>0</v>
      </c>
      <c r="I67" s="31">
        <v>0</v>
      </c>
      <c r="J67" s="8"/>
      <c r="K67" s="325">
        <f t="shared" si="0"/>
        <v>0</v>
      </c>
      <c r="L67" s="326">
        <f>SUM(L68:L81)</f>
        <v>0</v>
      </c>
      <c r="M67" s="327">
        <f>H67+G67</f>
        <v>0</v>
      </c>
      <c r="N67" s="326">
        <f>SUM(N68:N75)</f>
        <v>0</v>
      </c>
      <c r="O67" s="328">
        <f>E67</f>
        <v>0</v>
      </c>
    </row>
    <row r="68" spans="1:15" s="1" customFormat="1" ht="15" customHeight="1" x14ac:dyDescent="0.25">
      <c r="A68" s="11">
        <v>1</v>
      </c>
      <c r="B68" s="269">
        <v>50040</v>
      </c>
      <c r="C68" s="150" t="s">
        <v>55</v>
      </c>
      <c r="D68" s="175"/>
      <c r="E68" s="153"/>
      <c r="F68" s="153"/>
      <c r="G68" s="153"/>
      <c r="H68" s="153"/>
      <c r="I68" s="58"/>
      <c r="J68" s="8"/>
      <c r="K68" s="93"/>
      <c r="L68" s="94"/>
      <c r="M68" s="95"/>
      <c r="N68" s="94"/>
      <c r="O68" s="96"/>
    </row>
    <row r="69" spans="1:15" s="1" customFormat="1" ht="15" customHeight="1" x14ac:dyDescent="0.25">
      <c r="A69" s="9">
        <v>2</v>
      </c>
      <c r="B69" s="157">
        <v>50003</v>
      </c>
      <c r="C69" s="151" t="s">
        <v>54</v>
      </c>
      <c r="D69" s="171"/>
      <c r="E69" s="160"/>
      <c r="F69" s="160"/>
      <c r="G69" s="160"/>
      <c r="H69" s="160"/>
      <c r="I69" s="35"/>
      <c r="J69" s="8"/>
      <c r="K69" s="97"/>
      <c r="L69" s="98"/>
      <c r="M69" s="99"/>
      <c r="N69" s="98"/>
      <c r="O69" s="100"/>
    </row>
    <row r="70" spans="1:15" s="1" customFormat="1" ht="15" customHeight="1" x14ac:dyDescent="0.25">
      <c r="A70" s="9">
        <v>3</v>
      </c>
      <c r="B70" s="157">
        <v>50060</v>
      </c>
      <c r="C70" s="151" t="s">
        <v>57</v>
      </c>
      <c r="D70" s="171"/>
      <c r="E70" s="160"/>
      <c r="F70" s="160"/>
      <c r="G70" s="160"/>
      <c r="H70" s="160"/>
      <c r="I70" s="35"/>
      <c r="J70" s="8"/>
      <c r="K70" s="97"/>
      <c r="L70" s="98"/>
      <c r="M70" s="99"/>
      <c r="N70" s="98"/>
      <c r="O70" s="100"/>
    </row>
    <row r="71" spans="1:15" s="1" customFormat="1" ht="15" customHeight="1" x14ac:dyDescent="0.25">
      <c r="A71" s="9">
        <v>4</v>
      </c>
      <c r="B71" s="157">
        <v>50170</v>
      </c>
      <c r="C71" s="151" t="s">
        <v>58</v>
      </c>
      <c r="D71" s="171"/>
      <c r="E71" s="160"/>
      <c r="F71" s="160"/>
      <c r="G71" s="160"/>
      <c r="H71" s="160"/>
      <c r="I71" s="35"/>
      <c r="J71" s="8"/>
      <c r="K71" s="97"/>
      <c r="L71" s="98"/>
      <c r="M71" s="99"/>
      <c r="N71" s="98"/>
      <c r="O71" s="100"/>
    </row>
    <row r="72" spans="1:15" s="1" customFormat="1" ht="15" customHeight="1" x14ac:dyDescent="0.25">
      <c r="A72" s="9">
        <v>5</v>
      </c>
      <c r="B72" s="157">
        <v>50230</v>
      </c>
      <c r="C72" s="151" t="s">
        <v>59</v>
      </c>
      <c r="D72" s="171"/>
      <c r="E72" s="160"/>
      <c r="F72" s="160"/>
      <c r="G72" s="160"/>
      <c r="H72" s="160"/>
      <c r="I72" s="35"/>
      <c r="J72" s="8"/>
      <c r="K72" s="97"/>
      <c r="L72" s="98"/>
      <c r="M72" s="99"/>
      <c r="N72" s="98"/>
      <c r="O72" s="100"/>
    </row>
    <row r="73" spans="1:15" s="1" customFormat="1" ht="15" customHeight="1" x14ac:dyDescent="0.25">
      <c r="A73" s="9">
        <v>6</v>
      </c>
      <c r="B73" s="157">
        <v>50340</v>
      </c>
      <c r="C73" s="151" t="s">
        <v>60</v>
      </c>
      <c r="D73" s="171"/>
      <c r="E73" s="160"/>
      <c r="F73" s="160"/>
      <c r="G73" s="160"/>
      <c r="H73" s="160"/>
      <c r="I73" s="35"/>
      <c r="J73" s="8"/>
      <c r="K73" s="97"/>
      <c r="L73" s="98"/>
      <c r="M73" s="99"/>
      <c r="N73" s="98"/>
      <c r="O73" s="100"/>
    </row>
    <row r="74" spans="1:15" s="1" customFormat="1" ht="15" customHeight="1" x14ac:dyDescent="0.25">
      <c r="A74" s="9">
        <v>7</v>
      </c>
      <c r="B74" s="157">
        <v>50420</v>
      </c>
      <c r="C74" s="151" t="s">
        <v>61</v>
      </c>
      <c r="D74" s="171"/>
      <c r="E74" s="160"/>
      <c r="F74" s="160"/>
      <c r="G74" s="160"/>
      <c r="H74" s="160"/>
      <c r="I74" s="35"/>
      <c r="J74" s="8"/>
      <c r="K74" s="97"/>
      <c r="L74" s="98"/>
      <c r="M74" s="99"/>
      <c r="N74" s="98"/>
      <c r="O74" s="100"/>
    </row>
    <row r="75" spans="1:15" s="1" customFormat="1" ht="15" customHeight="1" x14ac:dyDescent="0.25">
      <c r="A75" s="9">
        <v>8</v>
      </c>
      <c r="B75" s="269">
        <v>50450</v>
      </c>
      <c r="C75" s="150" t="s">
        <v>62</v>
      </c>
      <c r="D75" s="171"/>
      <c r="E75" s="160"/>
      <c r="F75" s="160"/>
      <c r="G75" s="160"/>
      <c r="H75" s="160"/>
      <c r="I75" s="35"/>
      <c r="J75" s="8"/>
      <c r="K75" s="97"/>
      <c r="L75" s="98"/>
      <c r="M75" s="99"/>
      <c r="N75" s="98"/>
      <c r="O75" s="100"/>
    </row>
    <row r="76" spans="1:15" s="1" customFormat="1" ht="15" customHeight="1" x14ac:dyDescent="0.25">
      <c r="A76" s="9">
        <v>9</v>
      </c>
      <c r="B76" s="157">
        <v>50620</v>
      </c>
      <c r="C76" s="151" t="s">
        <v>63</v>
      </c>
      <c r="D76" s="171"/>
      <c r="E76" s="160"/>
      <c r="F76" s="160"/>
      <c r="G76" s="160"/>
      <c r="H76" s="160"/>
      <c r="I76" s="35"/>
      <c r="J76" s="8"/>
      <c r="K76" s="97"/>
      <c r="L76" s="98"/>
      <c r="M76" s="99"/>
      <c r="N76" s="98"/>
      <c r="O76" s="100"/>
    </row>
    <row r="77" spans="1:15" s="1" customFormat="1" ht="15" customHeight="1" x14ac:dyDescent="0.25">
      <c r="A77" s="9">
        <v>10</v>
      </c>
      <c r="B77" s="157">
        <v>50760</v>
      </c>
      <c r="C77" s="151" t="s">
        <v>64</v>
      </c>
      <c r="D77" s="171"/>
      <c r="E77" s="160"/>
      <c r="F77" s="160"/>
      <c r="G77" s="160"/>
      <c r="H77" s="160"/>
      <c r="I77" s="35"/>
      <c r="J77" s="8"/>
      <c r="K77" s="97"/>
      <c r="L77" s="98"/>
      <c r="M77" s="99"/>
      <c r="N77" s="98"/>
      <c r="O77" s="100"/>
    </row>
    <row r="78" spans="1:15" s="1" customFormat="1" ht="15" customHeight="1" x14ac:dyDescent="0.25">
      <c r="A78" s="9">
        <v>11</v>
      </c>
      <c r="B78" s="157">
        <v>50780</v>
      </c>
      <c r="C78" s="151" t="s">
        <v>65</v>
      </c>
      <c r="D78" s="171"/>
      <c r="E78" s="160"/>
      <c r="F78" s="160"/>
      <c r="G78" s="160"/>
      <c r="H78" s="160"/>
      <c r="I78" s="35"/>
      <c r="J78" s="8"/>
      <c r="K78" s="97"/>
      <c r="L78" s="98"/>
      <c r="M78" s="99"/>
      <c r="N78" s="109"/>
      <c r="O78" s="100"/>
    </row>
    <row r="79" spans="1:15" s="1" customFormat="1" ht="15" customHeight="1" x14ac:dyDescent="0.25">
      <c r="A79" s="9">
        <v>12</v>
      </c>
      <c r="B79" s="157">
        <v>50930</v>
      </c>
      <c r="C79" s="151" t="s">
        <v>66</v>
      </c>
      <c r="D79" s="171"/>
      <c r="E79" s="160"/>
      <c r="F79" s="160"/>
      <c r="G79" s="160"/>
      <c r="H79" s="160"/>
      <c r="I79" s="35"/>
      <c r="J79" s="8"/>
      <c r="K79" s="97"/>
      <c r="L79" s="98"/>
      <c r="M79" s="99"/>
      <c r="N79" s="98"/>
      <c r="O79" s="100"/>
    </row>
    <row r="80" spans="1:15" s="1" customFormat="1" ht="15" customHeight="1" x14ac:dyDescent="0.25">
      <c r="A80" s="9">
        <v>13</v>
      </c>
      <c r="B80" s="138">
        <v>51370</v>
      </c>
      <c r="C80" s="151" t="s">
        <v>67</v>
      </c>
      <c r="D80" s="176"/>
      <c r="E80" s="81"/>
      <c r="F80" s="81"/>
      <c r="G80" s="81"/>
      <c r="H80" s="82"/>
      <c r="I80" s="35"/>
      <c r="J80" s="8"/>
      <c r="K80" s="97"/>
      <c r="L80" s="98"/>
      <c r="M80" s="99"/>
      <c r="N80" s="98"/>
      <c r="O80" s="100"/>
    </row>
    <row r="81" spans="1:15" s="1" customFormat="1" ht="15" customHeight="1" thickBot="1" x14ac:dyDescent="0.3">
      <c r="A81" s="9">
        <v>14</v>
      </c>
      <c r="B81" s="138">
        <v>51580</v>
      </c>
      <c r="C81" s="151" t="s">
        <v>125</v>
      </c>
      <c r="D81" s="173"/>
      <c r="E81" s="142"/>
      <c r="F81" s="142"/>
      <c r="G81" s="142"/>
      <c r="H81" s="143"/>
      <c r="I81" s="35"/>
      <c r="J81" s="8"/>
      <c r="K81" s="101"/>
      <c r="L81" s="102"/>
      <c r="M81" s="103"/>
      <c r="N81" s="182"/>
      <c r="O81" s="104"/>
    </row>
    <row r="82" spans="1:15" s="1" customFormat="1" ht="15" customHeight="1" thickBot="1" x14ac:dyDescent="0.3">
      <c r="A82" s="28"/>
      <c r="B82" s="51"/>
      <c r="C82" s="32" t="s">
        <v>102</v>
      </c>
      <c r="D82" s="174">
        <v>0</v>
      </c>
      <c r="E82" s="30">
        <v>0</v>
      </c>
      <c r="F82" s="30">
        <v>0</v>
      </c>
      <c r="G82" s="30">
        <v>0</v>
      </c>
      <c r="H82" s="30">
        <v>0</v>
      </c>
      <c r="I82" s="31">
        <v>0</v>
      </c>
      <c r="J82" s="8"/>
      <c r="K82" s="325">
        <f t="shared" ref="K82:K114" si="3">D82</f>
        <v>0</v>
      </c>
      <c r="L82" s="326">
        <f>SUM(L83:L113)</f>
        <v>0</v>
      </c>
      <c r="M82" s="327">
        <f>H82+G82</f>
        <v>0</v>
      </c>
      <c r="N82" s="326">
        <f>SUM(N83:N90)</f>
        <v>0</v>
      </c>
      <c r="O82" s="328">
        <f>E82</f>
        <v>0</v>
      </c>
    </row>
    <row r="83" spans="1:15" s="1" customFormat="1" ht="15" customHeight="1" x14ac:dyDescent="0.25">
      <c r="A83" s="11">
        <v>1</v>
      </c>
      <c r="B83" s="269">
        <v>60010</v>
      </c>
      <c r="C83" s="150" t="s">
        <v>121</v>
      </c>
      <c r="D83" s="175"/>
      <c r="E83" s="153"/>
      <c r="F83" s="153"/>
      <c r="G83" s="153"/>
      <c r="H83" s="153"/>
      <c r="I83" s="58"/>
      <c r="J83" s="8"/>
      <c r="K83" s="93"/>
      <c r="L83" s="94"/>
      <c r="M83" s="95"/>
      <c r="N83" s="94"/>
      <c r="O83" s="96"/>
    </row>
    <row r="84" spans="1:15" s="1" customFormat="1" ht="15" customHeight="1" x14ac:dyDescent="0.25">
      <c r="A84" s="9">
        <v>2</v>
      </c>
      <c r="B84" s="157">
        <v>60020</v>
      </c>
      <c r="C84" s="151" t="s">
        <v>69</v>
      </c>
      <c r="D84" s="171"/>
      <c r="E84" s="160"/>
      <c r="F84" s="160"/>
      <c r="G84" s="160"/>
      <c r="H84" s="160"/>
      <c r="I84" s="35"/>
      <c r="J84" s="8"/>
      <c r="K84" s="97"/>
      <c r="L84" s="98"/>
      <c r="M84" s="99"/>
      <c r="N84" s="98"/>
      <c r="O84" s="100"/>
    </row>
    <row r="85" spans="1:15" s="1" customFormat="1" ht="15" customHeight="1" x14ac:dyDescent="0.25">
      <c r="A85" s="9">
        <v>3</v>
      </c>
      <c r="B85" s="157">
        <v>60050</v>
      </c>
      <c r="C85" s="151" t="s">
        <v>70</v>
      </c>
      <c r="D85" s="171"/>
      <c r="E85" s="160"/>
      <c r="F85" s="160"/>
      <c r="G85" s="160"/>
      <c r="H85" s="160"/>
      <c r="I85" s="35"/>
      <c r="J85" s="8"/>
      <c r="K85" s="97"/>
      <c r="L85" s="98"/>
      <c r="M85" s="99"/>
      <c r="N85" s="98"/>
      <c r="O85" s="100"/>
    </row>
    <row r="86" spans="1:15" s="1" customFormat="1" ht="15" customHeight="1" x14ac:dyDescent="0.25">
      <c r="A86" s="9">
        <v>4</v>
      </c>
      <c r="B86" s="157">
        <v>60070</v>
      </c>
      <c r="C86" s="151" t="s">
        <v>71</v>
      </c>
      <c r="D86" s="171"/>
      <c r="E86" s="160"/>
      <c r="F86" s="160"/>
      <c r="G86" s="160"/>
      <c r="H86" s="160"/>
      <c r="I86" s="35"/>
      <c r="J86" s="8"/>
      <c r="K86" s="97"/>
      <c r="L86" s="98"/>
      <c r="M86" s="99"/>
      <c r="N86" s="98"/>
      <c r="O86" s="100"/>
    </row>
    <row r="87" spans="1:15" s="1" customFormat="1" ht="15" customHeight="1" x14ac:dyDescent="0.25">
      <c r="A87" s="9">
        <v>5</v>
      </c>
      <c r="B87" s="157">
        <v>60180</v>
      </c>
      <c r="C87" s="151" t="s">
        <v>72</v>
      </c>
      <c r="D87" s="171"/>
      <c r="E87" s="160"/>
      <c r="F87" s="160"/>
      <c r="G87" s="160"/>
      <c r="H87" s="160"/>
      <c r="I87" s="35"/>
      <c r="J87" s="8"/>
      <c r="K87" s="97"/>
      <c r="L87" s="98"/>
      <c r="M87" s="99"/>
      <c r="N87" s="98"/>
      <c r="O87" s="100"/>
    </row>
    <row r="88" spans="1:15" s="1" customFormat="1" ht="15" customHeight="1" x14ac:dyDescent="0.25">
      <c r="A88" s="9">
        <v>6</v>
      </c>
      <c r="B88" s="157">
        <v>60240</v>
      </c>
      <c r="C88" s="151" t="s">
        <v>73</v>
      </c>
      <c r="D88" s="171"/>
      <c r="E88" s="160"/>
      <c r="F88" s="160"/>
      <c r="G88" s="160"/>
      <c r="H88" s="160"/>
      <c r="I88" s="35"/>
      <c r="J88" s="8"/>
      <c r="K88" s="97"/>
      <c r="L88" s="98"/>
      <c r="M88" s="99"/>
      <c r="N88" s="109"/>
      <c r="O88" s="100"/>
    </row>
    <row r="89" spans="1:15" s="1" customFormat="1" ht="15" customHeight="1" x14ac:dyDescent="0.25">
      <c r="A89" s="9">
        <v>7</v>
      </c>
      <c r="B89" s="157">
        <v>60560</v>
      </c>
      <c r="C89" s="151" t="s">
        <v>74</v>
      </c>
      <c r="D89" s="171"/>
      <c r="E89" s="160"/>
      <c r="F89" s="160"/>
      <c r="G89" s="160"/>
      <c r="H89" s="160"/>
      <c r="I89" s="35"/>
      <c r="J89" s="8"/>
      <c r="K89" s="97"/>
      <c r="L89" s="98"/>
      <c r="M89" s="99"/>
      <c r="N89" s="109"/>
      <c r="O89" s="100"/>
    </row>
    <row r="90" spans="1:15" s="1" customFormat="1" ht="15" customHeight="1" x14ac:dyDescent="0.25">
      <c r="A90" s="9">
        <v>8</v>
      </c>
      <c r="B90" s="157">
        <v>60660</v>
      </c>
      <c r="C90" s="151" t="s">
        <v>75</v>
      </c>
      <c r="D90" s="171"/>
      <c r="E90" s="160"/>
      <c r="F90" s="160"/>
      <c r="G90" s="160"/>
      <c r="H90" s="160"/>
      <c r="I90" s="35"/>
      <c r="J90" s="8"/>
      <c r="K90" s="97"/>
      <c r="L90" s="98"/>
      <c r="M90" s="99"/>
      <c r="N90" s="109"/>
      <c r="O90" s="100"/>
    </row>
    <row r="91" spans="1:15" s="1" customFormat="1" ht="15" customHeight="1" x14ac:dyDescent="0.25">
      <c r="A91" s="9">
        <v>9</v>
      </c>
      <c r="B91" s="157">
        <v>60001</v>
      </c>
      <c r="C91" s="151" t="s">
        <v>68</v>
      </c>
      <c r="D91" s="171"/>
      <c r="E91" s="160"/>
      <c r="F91" s="160"/>
      <c r="G91" s="160"/>
      <c r="H91" s="160"/>
      <c r="I91" s="35"/>
      <c r="J91" s="8"/>
      <c r="K91" s="97"/>
      <c r="L91" s="98"/>
      <c r="M91" s="99"/>
      <c r="N91" s="109"/>
      <c r="O91" s="100"/>
    </row>
    <row r="92" spans="1:15" s="1" customFormat="1" ht="15" customHeight="1" x14ac:dyDescent="0.25">
      <c r="A92" s="9">
        <v>10</v>
      </c>
      <c r="B92" s="157">
        <v>60701</v>
      </c>
      <c r="C92" s="151" t="s">
        <v>76</v>
      </c>
      <c r="D92" s="171"/>
      <c r="E92" s="160"/>
      <c r="F92" s="160"/>
      <c r="G92" s="160"/>
      <c r="H92" s="160"/>
      <c r="I92" s="35"/>
      <c r="J92" s="8"/>
      <c r="K92" s="97"/>
      <c r="L92" s="98"/>
      <c r="M92" s="99"/>
      <c r="N92" s="98"/>
      <c r="O92" s="100"/>
    </row>
    <row r="93" spans="1:15" s="1" customFormat="1" ht="15" customHeight="1" x14ac:dyDescent="0.25">
      <c r="A93" s="9">
        <v>11</v>
      </c>
      <c r="B93" s="157">
        <v>60850</v>
      </c>
      <c r="C93" s="152" t="s">
        <v>77</v>
      </c>
      <c r="D93" s="171"/>
      <c r="E93" s="160"/>
      <c r="F93" s="160"/>
      <c r="G93" s="160"/>
      <c r="H93" s="160"/>
      <c r="I93" s="35"/>
      <c r="J93" s="8"/>
      <c r="K93" s="97"/>
      <c r="L93" s="98"/>
      <c r="M93" s="99"/>
      <c r="N93" s="98"/>
      <c r="O93" s="100"/>
    </row>
    <row r="94" spans="1:15" s="1" customFormat="1" ht="15" customHeight="1" x14ac:dyDescent="0.25">
      <c r="A94" s="9">
        <v>12</v>
      </c>
      <c r="B94" s="157">
        <v>60910</v>
      </c>
      <c r="C94" s="151" t="s">
        <v>78</v>
      </c>
      <c r="D94" s="171"/>
      <c r="E94" s="160"/>
      <c r="F94" s="160"/>
      <c r="G94" s="160"/>
      <c r="H94" s="160"/>
      <c r="I94" s="35"/>
      <c r="J94" s="8"/>
      <c r="K94" s="97"/>
      <c r="L94" s="98"/>
      <c r="M94" s="99"/>
      <c r="N94" s="98"/>
      <c r="O94" s="100"/>
    </row>
    <row r="95" spans="1:15" s="1" customFormat="1" ht="15" customHeight="1" x14ac:dyDescent="0.25">
      <c r="A95" s="9">
        <v>13</v>
      </c>
      <c r="B95" s="157">
        <v>60980</v>
      </c>
      <c r="C95" s="151" t="s">
        <v>79</v>
      </c>
      <c r="D95" s="171"/>
      <c r="E95" s="160"/>
      <c r="F95" s="160"/>
      <c r="G95" s="160"/>
      <c r="H95" s="160"/>
      <c r="I95" s="35"/>
      <c r="J95" s="8"/>
      <c r="K95" s="97"/>
      <c r="L95" s="98"/>
      <c r="M95" s="99"/>
      <c r="N95" s="98"/>
      <c r="O95" s="100"/>
    </row>
    <row r="96" spans="1:15" s="1" customFormat="1" ht="15" customHeight="1" x14ac:dyDescent="0.25">
      <c r="A96" s="9">
        <v>14</v>
      </c>
      <c r="B96" s="157">
        <v>61080</v>
      </c>
      <c r="C96" s="151" t="s">
        <v>80</v>
      </c>
      <c r="D96" s="171"/>
      <c r="E96" s="160"/>
      <c r="F96" s="160"/>
      <c r="G96" s="160"/>
      <c r="H96" s="160"/>
      <c r="I96" s="35"/>
      <c r="J96" s="8"/>
      <c r="K96" s="97"/>
      <c r="L96" s="98"/>
      <c r="M96" s="99"/>
      <c r="N96" s="98"/>
      <c r="O96" s="100"/>
    </row>
    <row r="97" spans="1:15" s="1" customFormat="1" ht="15" customHeight="1" x14ac:dyDescent="0.25">
      <c r="A97" s="9">
        <v>15</v>
      </c>
      <c r="B97" s="157">
        <v>61150</v>
      </c>
      <c r="C97" s="151" t="s">
        <v>81</v>
      </c>
      <c r="D97" s="171"/>
      <c r="E97" s="160"/>
      <c r="F97" s="160"/>
      <c r="G97" s="160"/>
      <c r="H97" s="160"/>
      <c r="I97" s="35"/>
      <c r="J97" s="8"/>
      <c r="K97" s="97"/>
      <c r="L97" s="98"/>
      <c r="M97" s="99"/>
      <c r="N97" s="98"/>
      <c r="O97" s="100"/>
    </row>
    <row r="98" spans="1:15" s="1" customFormat="1" ht="15" customHeight="1" x14ac:dyDescent="0.25">
      <c r="A98" s="9">
        <v>16</v>
      </c>
      <c r="B98" s="157">
        <v>61210</v>
      </c>
      <c r="C98" s="151" t="s">
        <v>82</v>
      </c>
      <c r="D98" s="171"/>
      <c r="E98" s="160"/>
      <c r="F98" s="160"/>
      <c r="G98" s="160"/>
      <c r="H98" s="160"/>
      <c r="I98" s="35"/>
      <c r="J98" s="8"/>
      <c r="K98" s="97"/>
      <c r="L98" s="98"/>
      <c r="M98" s="99"/>
      <c r="N98" s="98"/>
      <c r="O98" s="100"/>
    </row>
    <row r="99" spans="1:15" s="1" customFormat="1" ht="15" customHeight="1" x14ac:dyDescent="0.25">
      <c r="A99" s="9">
        <v>17</v>
      </c>
      <c r="B99" s="157">
        <v>61290</v>
      </c>
      <c r="C99" s="151" t="s">
        <v>83</v>
      </c>
      <c r="D99" s="171"/>
      <c r="E99" s="160"/>
      <c r="F99" s="160"/>
      <c r="G99" s="160"/>
      <c r="H99" s="160"/>
      <c r="I99" s="35"/>
      <c r="J99" s="8"/>
      <c r="K99" s="97"/>
      <c r="L99" s="98"/>
      <c r="M99" s="99"/>
      <c r="N99" s="98"/>
      <c r="O99" s="100"/>
    </row>
    <row r="100" spans="1:15" s="1" customFormat="1" ht="15" customHeight="1" x14ac:dyDescent="0.25">
      <c r="A100" s="9">
        <v>18</v>
      </c>
      <c r="B100" s="157">
        <v>61340</v>
      </c>
      <c r="C100" s="151" t="s">
        <v>84</v>
      </c>
      <c r="D100" s="171"/>
      <c r="E100" s="160"/>
      <c r="F100" s="160"/>
      <c r="G100" s="160"/>
      <c r="H100" s="160"/>
      <c r="I100" s="35"/>
      <c r="J100" s="8"/>
      <c r="K100" s="97"/>
      <c r="L100" s="98"/>
      <c r="M100" s="99"/>
      <c r="N100" s="98"/>
      <c r="O100" s="100"/>
    </row>
    <row r="101" spans="1:15" s="1" customFormat="1" ht="15" customHeight="1" x14ac:dyDescent="0.25">
      <c r="A101" s="9">
        <v>19</v>
      </c>
      <c r="B101" s="157">
        <v>61390</v>
      </c>
      <c r="C101" s="151" t="s">
        <v>85</v>
      </c>
      <c r="D101" s="171"/>
      <c r="E101" s="160"/>
      <c r="F101" s="160"/>
      <c r="G101" s="160"/>
      <c r="H101" s="160"/>
      <c r="I101" s="35"/>
      <c r="J101" s="8"/>
      <c r="K101" s="97"/>
      <c r="L101" s="98"/>
      <c r="M101" s="99"/>
      <c r="N101" s="98"/>
      <c r="O101" s="100"/>
    </row>
    <row r="102" spans="1:15" s="1" customFormat="1" ht="15" customHeight="1" x14ac:dyDescent="0.25">
      <c r="A102" s="9">
        <v>20</v>
      </c>
      <c r="B102" s="157">
        <v>61410</v>
      </c>
      <c r="C102" s="151" t="s">
        <v>86</v>
      </c>
      <c r="D102" s="171"/>
      <c r="E102" s="160"/>
      <c r="F102" s="160"/>
      <c r="G102" s="160"/>
      <c r="H102" s="160"/>
      <c r="I102" s="35"/>
      <c r="J102" s="8"/>
      <c r="K102" s="97"/>
      <c r="L102" s="98"/>
      <c r="M102" s="99"/>
      <c r="N102" s="98"/>
      <c r="O102" s="100"/>
    </row>
    <row r="103" spans="1:15" s="1" customFormat="1" ht="15" customHeight="1" x14ac:dyDescent="0.25">
      <c r="A103" s="9">
        <v>21</v>
      </c>
      <c r="B103" s="157">
        <v>61430</v>
      </c>
      <c r="C103" s="151" t="s">
        <v>106</v>
      </c>
      <c r="D103" s="171"/>
      <c r="E103" s="160"/>
      <c r="F103" s="160"/>
      <c r="G103" s="160"/>
      <c r="H103" s="160"/>
      <c r="I103" s="35"/>
      <c r="J103" s="8"/>
      <c r="K103" s="97"/>
      <c r="L103" s="98"/>
      <c r="M103" s="99"/>
      <c r="N103" s="98"/>
      <c r="O103" s="100"/>
    </row>
    <row r="104" spans="1:15" s="1" customFormat="1" ht="15" customHeight="1" x14ac:dyDescent="0.25">
      <c r="A104" s="9">
        <v>22</v>
      </c>
      <c r="B104" s="157">
        <v>61440</v>
      </c>
      <c r="C104" s="151" t="s">
        <v>87</v>
      </c>
      <c r="D104" s="171"/>
      <c r="E104" s="160"/>
      <c r="F104" s="160"/>
      <c r="G104" s="160"/>
      <c r="H104" s="160"/>
      <c r="I104" s="35"/>
      <c r="J104" s="8"/>
      <c r="K104" s="97"/>
      <c r="L104" s="98"/>
      <c r="M104" s="99"/>
      <c r="N104" s="98"/>
      <c r="O104" s="100"/>
    </row>
    <row r="105" spans="1:15" s="1" customFormat="1" ht="15" customHeight="1" x14ac:dyDescent="0.25">
      <c r="A105" s="9">
        <v>23</v>
      </c>
      <c r="B105" s="157">
        <v>61450</v>
      </c>
      <c r="C105" s="151" t="s">
        <v>105</v>
      </c>
      <c r="D105" s="171"/>
      <c r="E105" s="160"/>
      <c r="F105" s="160"/>
      <c r="G105" s="160"/>
      <c r="H105" s="160"/>
      <c r="I105" s="35"/>
      <c r="J105" s="8"/>
      <c r="K105" s="97"/>
      <c r="L105" s="98"/>
      <c r="M105" s="99"/>
      <c r="N105" s="98"/>
      <c r="O105" s="100"/>
    </row>
    <row r="106" spans="1:15" s="1" customFormat="1" ht="15" customHeight="1" x14ac:dyDescent="0.25">
      <c r="A106" s="9">
        <v>24</v>
      </c>
      <c r="B106" s="157">
        <v>61470</v>
      </c>
      <c r="C106" s="151" t="s">
        <v>88</v>
      </c>
      <c r="D106" s="171"/>
      <c r="E106" s="160"/>
      <c r="F106" s="160"/>
      <c r="G106" s="160"/>
      <c r="H106" s="160"/>
      <c r="I106" s="35"/>
      <c r="J106" s="8"/>
      <c r="K106" s="97"/>
      <c r="L106" s="98"/>
      <c r="M106" s="99"/>
      <c r="N106" s="98"/>
      <c r="O106" s="100"/>
    </row>
    <row r="107" spans="1:15" s="1" customFormat="1" ht="15" customHeight="1" x14ac:dyDescent="0.25">
      <c r="A107" s="9">
        <v>25</v>
      </c>
      <c r="B107" s="157">
        <v>61490</v>
      </c>
      <c r="C107" s="151" t="s">
        <v>107</v>
      </c>
      <c r="D107" s="171"/>
      <c r="E107" s="160"/>
      <c r="F107" s="160"/>
      <c r="G107" s="160"/>
      <c r="H107" s="160"/>
      <c r="I107" s="35"/>
      <c r="J107" s="8"/>
      <c r="K107" s="97"/>
      <c r="L107" s="98"/>
      <c r="M107" s="99"/>
      <c r="N107" s="98"/>
      <c r="O107" s="100"/>
    </row>
    <row r="108" spans="1:15" s="1" customFormat="1" ht="15" customHeight="1" x14ac:dyDescent="0.25">
      <c r="A108" s="9">
        <v>26</v>
      </c>
      <c r="B108" s="157">
        <v>61500</v>
      </c>
      <c r="C108" s="151" t="s">
        <v>108</v>
      </c>
      <c r="D108" s="171"/>
      <c r="E108" s="160"/>
      <c r="F108" s="160"/>
      <c r="G108" s="160"/>
      <c r="H108" s="160"/>
      <c r="I108" s="35"/>
      <c r="J108" s="8"/>
      <c r="K108" s="97"/>
      <c r="L108" s="98"/>
      <c r="M108" s="99"/>
      <c r="N108" s="98"/>
      <c r="O108" s="100"/>
    </row>
    <row r="109" spans="1:15" s="1" customFormat="1" ht="15" customHeight="1" x14ac:dyDescent="0.25">
      <c r="A109" s="9">
        <v>27</v>
      </c>
      <c r="B109" s="157">
        <v>61510</v>
      </c>
      <c r="C109" s="151" t="s">
        <v>89</v>
      </c>
      <c r="D109" s="177"/>
      <c r="E109" s="83"/>
      <c r="F109" s="83"/>
      <c r="G109" s="83"/>
      <c r="H109" s="84"/>
      <c r="I109" s="35"/>
      <c r="J109" s="8"/>
      <c r="K109" s="97"/>
      <c r="L109" s="98"/>
      <c r="M109" s="99"/>
      <c r="N109" s="98"/>
      <c r="O109" s="100"/>
    </row>
    <row r="110" spans="1:15" s="1" customFormat="1" ht="15" customHeight="1" x14ac:dyDescent="0.25">
      <c r="A110" s="9">
        <v>28</v>
      </c>
      <c r="B110" s="269">
        <v>61520</v>
      </c>
      <c r="C110" s="151" t="s">
        <v>109</v>
      </c>
      <c r="D110" s="178"/>
      <c r="E110" s="85"/>
      <c r="F110" s="85"/>
      <c r="G110" s="85"/>
      <c r="H110" s="85"/>
      <c r="I110" s="35"/>
      <c r="J110" s="8"/>
      <c r="K110" s="97"/>
      <c r="L110" s="98"/>
      <c r="M110" s="99"/>
      <c r="N110" s="98"/>
      <c r="O110" s="100"/>
    </row>
    <row r="111" spans="1:15" s="1" customFormat="1" ht="15" customHeight="1" x14ac:dyDescent="0.25">
      <c r="A111" s="9">
        <v>29</v>
      </c>
      <c r="B111" s="157">
        <v>61540</v>
      </c>
      <c r="C111" s="150" t="s">
        <v>103</v>
      </c>
      <c r="D111" s="171"/>
      <c r="E111" s="160"/>
      <c r="F111" s="160"/>
      <c r="G111" s="160"/>
      <c r="H111" s="160"/>
      <c r="I111" s="35"/>
      <c r="J111" s="8"/>
      <c r="K111" s="97"/>
      <c r="L111" s="98"/>
      <c r="M111" s="99"/>
      <c r="N111" s="98"/>
      <c r="O111" s="100"/>
    </row>
    <row r="112" spans="1:15" s="1" customFormat="1" ht="15" customHeight="1" x14ac:dyDescent="0.25">
      <c r="A112" s="9">
        <v>30</v>
      </c>
      <c r="B112" s="157">
        <v>61560</v>
      </c>
      <c r="C112" s="151" t="s">
        <v>113</v>
      </c>
      <c r="D112" s="171"/>
      <c r="E112" s="160"/>
      <c r="F112" s="160"/>
      <c r="G112" s="160"/>
      <c r="H112" s="70"/>
      <c r="I112" s="35"/>
      <c r="J112" s="8"/>
      <c r="K112" s="97"/>
      <c r="L112" s="98"/>
      <c r="M112" s="99"/>
      <c r="N112" s="109"/>
      <c r="O112" s="100"/>
    </row>
    <row r="113" spans="1:15" s="1" customFormat="1" ht="15" customHeight="1" thickBot="1" x14ac:dyDescent="0.3">
      <c r="A113" s="59">
        <v>31</v>
      </c>
      <c r="B113" s="159">
        <v>61570</v>
      </c>
      <c r="C113" s="146" t="s">
        <v>122</v>
      </c>
      <c r="D113" s="173"/>
      <c r="E113" s="142"/>
      <c r="F113" s="142"/>
      <c r="G113" s="142"/>
      <c r="H113" s="143"/>
      <c r="I113" s="60"/>
      <c r="J113" s="8"/>
      <c r="K113" s="101"/>
      <c r="L113" s="102"/>
      <c r="M113" s="103"/>
      <c r="N113" s="102"/>
      <c r="O113" s="104"/>
    </row>
    <row r="114" spans="1:15" s="1" customFormat="1" ht="15" customHeight="1" thickBot="1" x14ac:dyDescent="0.3">
      <c r="A114" s="28"/>
      <c r="B114" s="51"/>
      <c r="C114" s="25" t="s">
        <v>104</v>
      </c>
      <c r="D114" s="174">
        <v>0</v>
      </c>
      <c r="E114" s="30">
        <v>0</v>
      </c>
      <c r="F114" s="30">
        <v>0</v>
      </c>
      <c r="G114" s="30">
        <v>0</v>
      </c>
      <c r="H114" s="30">
        <v>0</v>
      </c>
      <c r="I114" s="31">
        <v>0</v>
      </c>
      <c r="J114" s="8"/>
      <c r="K114" s="325">
        <f t="shared" si="3"/>
        <v>0</v>
      </c>
      <c r="L114" s="326">
        <f>SUM(L115:L123)</f>
        <v>0</v>
      </c>
      <c r="M114" s="327">
        <f>H114+G114</f>
        <v>0</v>
      </c>
      <c r="N114" s="326">
        <f>SUM(N115:N122)</f>
        <v>0</v>
      </c>
      <c r="O114" s="328">
        <f>E114</f>
        <v>0</v>
      </c>
    </row>
    <row r="115" spans="1:15" s="1" customFormat="1" ht="15" customHeight="1" x14ac:dyDescent="0.25">
      <c r="A115" s="7">
        <v>1</v>
      </c>
      <c r="B115" s="165">
        <v>70020</v>
      </c>
      <c r="C115" s="161" t="s">
        <v>90</v>
      </c>
      <c r="D115" s="179"/>
      <c r="E115" s="167"/>
      <c r="F115" s="167"/>
      <c r="G115" s="167"/>
      <c r="H115" s="167"/>
      <c r="I115" s="34"/>
      <c r="J115" s="8"/>
      <c r="K115" s="93"/>
      <c r="L115" s="94"/>
      <c r="M115" s="95"/>
      <c r="N115" s="94"/>
      <c r="O115" s="96"/>
    </row>
    <row r="116" spans="1:15" s="1" customFormat="1" ht="15" customHeight="1" x14ac:dyDescent="0.25">
      <c r="A116" s="9">
        <v>2</v>
      </c>
      <c r="B116" s="157">
        <v>70110</v>
      </c>
      <c r="C116" s="162" t="s">
        <v>93</v>
      </c>
      <c r="D116" s="171"/>
      <c r="E116" s="160"/>
      <c r="F116" s="160"/>
      <c r="G116" s="160"/>
      <c r="H116" s="160"/>
      <c r="I116" s="35"/>
      <c r="J116" s="8"/>
      <c r="K116" s="97"/>
      <c r="L116" s="98"/>
      <c r="M116" s="99"/>
      <c r="N116" s="98"/>
      <c r="O116" s="100"/>
    </row>
    <row r="117" spans="1:15" s="1" customFormat="1" ht="15" customHeight="1" x14ac:dyDescent="0.25">
      <c r="A117" s="11">
        <v>3</v>
      </c>
      <c r="B117" s="157">
        <v>70021</v>
      </c>
      <c r="C117" s="162" t="s">
        <v>91</v>
      </c>
      <c r="D117" s="171"/>
      <c r="E117" s="160"/>
      <c r="F117" s="160"/>
      <c r="G117" s="160"/>
      <c r="H117" s="160"/>
      <c r="I117" s="35"/>
      <c r="J117" s="8"/>
      <c r="K117" s="97"/>
      <c r="L117" s="98"/>
      <c r="M117" s="99"/>
      <c r="N117" s="98"/>
      <c r="O117" s="100"/>
    </row>
    <row r="118" spans="1:15" s="1" customFormat="1" ht="15" customHeight="1" x14ac:dyDescent="0.25">
      <c r="A118" s="9">
        <v>4</v>
      </c>
      <c r="B118" s="157">
        <v>70040</v>
      </c>
      <c r="C118" s="162" t="s">
        <v>92</v>
      </c>
      <c r="D118" s="171"/>
      <c r="E118" s="160"/>
      <c r="F118" s="160"/>
      <c r="G118" s="160"/>
      <c r="H118" s="160"/>
      <c r="I118" s="35"/>
      <c r="J118" s="8"/>
      <c r="K118" s="97"/>
      <c r="L118" s="98"/>
      <c r="M118" s="99"/>
      <c r="N118" s="98"/>
      <c r="O118" s="100"/>
    </row>
    <row r="119" spans="1:15" s="1" customFormat="1" ht="15" customHeight="1" x14ac:dyDescent="0.25">
      <c r="A119" s="9">
        <v>5</v>
      </c>
      <c r="B119" s="157">
        <v>70100</v>
      </c>
      <c r="C119" s="162" t="s">
        <v>123</v>
      </c>
      <c r="D119" s="171"/>
      <c r="E119" s="160"/>
      <c r="F119" s="160"/>
      <c r="G119" s="160"/>
      <c r="H119" s="160"/>
      <c r="I119" s="35"/>
      <c r="J119" s="8"/>
      <c r="K119" s="97"/>
      <c r="L119" s="98"/>
      <c r="M119" s="99"/>
      <c r="N119" s="98"/>
      <c r="O119" s="100"/>
    </row>
    <row r="120" spans="1:15" s="1" customFormat="1" ht="15" customHeight="1" x14ac:dyDescent="0.25">
      <c r="A120" s="9">
        <v>6</v>
      </c>
      <c r="B120" s="157">
        <v>70270</v>
      </c>
      <c r="C120" s="162" t="s">
        <v>94</v>
      </c>
      <c r="D120" s="171"/>
      <c r="E120" s="160"/>
      <c r="F120" s="160"/>
      <c r="G120" s="160"/>
      <c r="H120" s="160"/>
      <c r="I120" s="35"/>
      <c r="J120" s="8"/>
      <c r="K120" s="97"/>
      <c r="L120" s="98"/>
      <c r="M120" s="99"/>
      <c r="N120" s="98"/>
      <c r="O120" s="100"/>
    </row>
    <row r="121" spans="1:15" s="1" customFormat="1" ht="15" customHeight="1" x14ac:dyDescent="0.25">
      <c r="A121" s="9">
        <v>7</v>
      </c>
      <c r="B121" s="158">
        <v>70510</v>
      </c>
      <c r="C121" s="162" t="s">
        <v>95</v>
      </c>
      <c r="D121" s="171"/>
      <c r="E121" s="160"/>
      <c r="F121" s="160"/>
      <c r="G121" s="160"/>
      <c r="H121" s="160"/>
      <c r="I121" s="35"/>
      <c r="J121" s="8"/>
      <c r="K121" s="97"/>
      <c r="L121" s="98"/>
      <c r="M121" s="99"/>
      <c r="N121" s="98"/>
      <c r="O121" s="307"/>
    </row>
    <row r="122" spans="1:15" s="1" customFormat="1" ht="15" customHeight="1" x14ac:dyDescent="0.25">
      <c r="A122" s="9">
        <v>8</v>
      </c>
      <c r="B122" s="158">
        <v>10880</v>
      </c>
      <c r="C122" s="162" t="s">
        <v>112</v>
      </c>
      <c r="D122" s="171"/>
      <c r="E122" s="160"/>
      <c r="F122" s="160"/>
      <c r="G122" s="160"/>
      <c r="H122" s="160"/>
      <c r="I122" s="35"/>
      <c r="J122" s="8"/>
      <c r="K122" s="97"/>
      <c r="L122" s="98"/>
      <c r="M122" s="99"/>
      <c r="N122" s="98"/>
      <c r="O122" s="100"/>
    </row>
    <row r="123" spans="1:15" s="1" customFormat="1" ht="15" customHeight="1" thickBot="1" x14ac:dyDescent="0.3">
      <c r="A123" s="61">
        <v>9</v>
      </c>
      <c r="B123" s="159">
        <v>10890</v>
      </c>
      <c r="C123" s="163" t="s">
        <v>114</v>
      </c>
      <c r="D123" s="145"/>
      <c r="E123" s="142"/>
      <c r="F123" s="142"/>
      <c r="G123" s="142"/>
      <c r="H123" s="143"/>
      <c r="I123" s="62"/>
      <c r="J123" s="8"/>
      <c r="K123" s="105"/>
      <c r="L123" s="106"/>
      <c r="M123" s="107"/>
      <c r="N123" s="169"/>
      <c r="O123" s="108"/>
    </row>
    <row r="124" spans="1:15" ht="15" customHeight="1" x14ac:dyDescent="0.25">
      <c r="A124" s="12"/>
      <c r="B124" s="12"/>
      <c r="C124" s="12"/>
      <c r="D124" s="491" t="s">
        <v>96</v>
      </c>
      <c r="E124" s="491"/>
      <c r="F124" s="491"/>
      <c r="G124" s="491"/>
      <c r="H124" s="491"/>
      <c r="I124" s="33">
        <f>AVERAGE(I8:I15,I17:I28,I30:I46,I48:I66,I68:I81,I83:I113,I115:I123)</f>
        <v>4.5</v>
      </c>
      <c r="J124" s="8"/>
      <c r="M124" s="17"/>
      <c r="N124" s="17"/>
      <c r="O124" s="17"/>
    </row>
    <row r="125" spans="1:15" ht="15" customHeight="1" x14ac:dyDescent="0.25">
      <c r="A125" s="12"/>
      <c r="B125" s="12"/>
      <c r="C125" s="12"/>
      <c r="D125" s="12"/>
      <c r="E125" s="13"/>
      <c r="F125" s="13"/>
      <c r="G125" s="14"/>
      <c r="H125" s="14"/>
      <c r="I125" s="15"/>
      <c r="J125" s="4"/>
      <c r="M125" s="55"/>
    </row>
    <row r="126" spans="1:15" x14ac:dyDescent="0.25">
      <c r="A126" s="4"/>
      <c r="B126" s="4"/>
      <c r="C126" s="4"/>
      <c r="D126" s="4"/>
      <c r="E126" s="4"/>
      <c r="F126" s="4"/>
      <c r="G126" s="4"/>
      <c r="H126" s="4"/>
      <c r="I126" s="5"/>
      <c r="J126" s="4"/>
    </row>
  </sheetData>
  <mergeCells count="8">
    <mergeCell ref="I4:I5"/>
    <mergeCell ref="D124:H124"/>
    <mergeCell ref="C2:D2"/>
    <mergeCell ref="A4:A5"/>
    <mergeCell ref="B4:B5"/>
    <mergeCell ref="C4:C5"/>
    <mergeCell ref="D4:D5"/>
    <mergeCell ref="E4:H4"/>
  </mergeCells>
  <conditionalFormatting sqref="I6:I124">
    <cfRule type="cellIs" dxfId="37" priority="5" operator="equal">
      <formula>0</formula>
    </cfRule>
    <cfRule type="containsBlanks" dxfId="36" priority="6">
      <formula>LEN(TRIM(I6))=0</formula>
    </cfRule>
    <cfRule type="cellIs" dxfId="35" priority="7" operator="greaterThanOrEqual">
      <formula>4.5</formula>
    </cfRule>
  </conditionalFormatting>
  <conditionalFormatting sqref="M16:M18">
    <cfRule type="containsBlanks" dxfId="34" priority="3">
      <formula>LEN(TRIM(M16))=0</formula>
    </cfRule>
    <cfRule type="cellIs" dxfId="33" priority="4" operator="greaterThanOrEqual">
      <formula>90</formula>
    </cfRule>
  </conditionalFormatting>
  <conditionalFormatting sqref="N16:O18">
    <cfRule type="containsBlanks" dxfId="32" priority="1">
      <formula>LEN(TRIM(N16))=0</formula>
    </cfRule>
    <cfRule type="cellIs" dxfId="31" priority="2" operator="equal">
      <formula>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zoomScale="90" zoomScaleNormal="90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</cols>
  <sheetData>
    <row r="1" spans="1:16" ht="18" customHeight="1" x14ac:dyDescent="0.25">
      <c r="K1" s="168"/>
      <c r="L1" s="3" t="s">
        <v>133</v>
      </c>
    </row>
    <row r="2" spans="1:16" ht="18" customHeight="1" x14ac:dyDescent="0.25">
      <c r="A2" s="4"/>
      <c r="B2" s="4"/>
      <c r="C2" s="469" t="s">
        <v>132</v>
      </c>
      <c r="D2" s="469"/>
      <c r="E2" s="16"/>
      <c r="F2" s="16"/>
      <c r="G2" s="16"/>
      <c r="H2" s="16"/>
      <c r="I2" s="19">
        <v>2023</v>
      </c>
      <c r="J2" s="4"/>
      <c r="K2" s="20"/>
      <c r="L2" s="3" t="s">
        <v>135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170"/>
      <c r="L3" s="3" t="s">
        <v>134</v>
      </c>
    </row>
    <row r="4" spans="1:16" ht="18" customHeight="1" thickBot="1" x14ac:dyDescent="0.3">
      <c r="A4" s="472" t="s">
        <v>0</v>
      </c>
      <c r="B4" s="474" t="s">
        <v>1</v>
      </c>
      <c r="C4" s="484" t="s">
        <v>2</v>
      </c>
      <c r="D4" s="486" t="s">
        <v>3</v>
      </c>
      <c r="E4" s="488" t="s">
        <v>4</v>
      </c>
      <c r="F4" s="489"/>
      <c r="G4" s="489"/>
      <c r="H4" s="490"/>
      <c r="I4" s="478" t="s">
        <v>111</v>
      </c>
      <c r="J4" s="4"/>
      <c r="K4" s="6"/>
      <c r="L4" s="3" t="s">
        <v>136</v>
      </c>
    </row>
    <row r="5" spans="1:16" ht="30" customHeight="1" thickBot="1" x14ac:dyDescent="0.3">
      <c r="A5" s="482"/>
      <c r="B5" s="483"/>
      <c r="C5" s="485"/>
      <c r="D5" s="487"/>
      <c r="E5" s="18">
        <v>2</v>
      </c>
      <c r="F5" s="18">
        <v>3</v>
      </c>
      <c r="G5" s="18">
        <v>4</v>
      </c>
      <c r="H5" s="18">
        <v>5</v>
      </c>
      <c r="I5" s="479"/>
      <c r="J5" s="4"/>
      <c r="K5" s="86" t="s">
        <v>126</v>
      </c>
      <c r="L5" s="87" t="s">
        <v>127</v>
      </c>
      <c r="M5" s="87" t="s">
        <v>131</v>
      </c>
      <c r="N5" s="87" t="s">
        <v>128</v>
      </c>
      <c r="O5" s="88" t="s">
        <v>129</v>
      </c>
    </row>
    <row r="6" spans="1:16" ht="15" customHeight="1" thickBot="1" x14ac:dyDescent="0.3">
      <c r="A6" s="23"/>
      <c r="B6" s="24"/>
      <c r="C6" s="21" t="s">
        <v>110</v>
      </c>
      <c r="D6" s="180">
        <f>D7+D16+D29+D47+D67+D82+D114</f>
        <v>2</v>
      </c>
      <c r="E6" s="78">
        <v>0</v>
      </c>
      <c r="F6" s="79">
        <f>AVERAGE(F8:F15,F17:F28,F30:F46,F48:F66,F68:F81,F83:F113,F115:F123)</f>
        <v>100</v>
      </c>
      <c r="G6" s="79">
        <v>0</v>
      </c>
      <c r="H6" s="80">
        <v>0</v>
      </c>
      <c r="I6" s="181">
        <v>3</v>
      </c>
      <c r="J6" s="8"/>
      <c r="K6" s="329">
        <f>D6</f>
        <v>2</v>
      </c>
      <c r="L6" s="330">
        <f>L7+L16+L29+L47+L67+L82+L114</f>
        <v>0</v>
      </c>
      <c r="M6" s="331">
        <f>H6+G6</f>
        <v>0</v>
      </c>
      <c r="N6" s="330">
        <f>N7+N16+N29+N47+N67+N82+N114</f>
        <v>0</v>
      </c>
      <c r="O6" s="332">
        <f>E6</f>
        <v>0</v>
      </c>
      <c r="P6" s="55"/>
    </row>
    <row r="7" spans="1:16" ht="15" customHeight="1" thickBot="1" x14ac:dyDescent="0.3">
      <c r="A7" s="23"/>
      <c r="B7" s="51"/>
      <c r="C7" s="25" t="s">
        <v>97</v>
      </c>
      <c r="D7" s="172">
        <v>0</v>
      </c>
      <c r="E7" s="54">
        <v>0</v>
      </c>
      <c r="F7" s="54">
        <v>0</v>
      </c>
      <c r="G7" s="54">
        <v>0</v>
      </c>
      <c r="H7" s="54">
        <v>0</v>
      </c>
      <c r="I7" s="53">
        <v>0</v>
      </c>
      <c r="J7" s="8"/>
      <c r="K7" s="325">
        <f t="shared" ref="K7:K67" si="0">D7</f>
        <v>0</v>
      </c>
      <c r="L7" s="326">
        <f>SUM(L8:L15)</f>
        <v>0</v>
      </c>
      <c r="M7" s="327">
        <f>H7+G7</f>
        <v>0</v>
      </c>
      <c r="N7" s="326">
        <f>SUM(N8:N15)</f>
        <v>0</v>
      </c>
      <c r="O7" s="328">
        <f>E7</f>
        <v>0</v>
      </c>
    </row>
    <row r="8" spans="1:16" s="1" customFormat="1" ht="15" customHeight="1" x14ac:dyDescent="0.25">
      <c r="A8" s="11">
        <v>1</v>
      </c>
      <c r="B8" s="157">
        <v>10002</v>
      </c>
      <c r="C8" s="72" t="s">
        <v>6</v>
      </c>
      <c r="D8" s="171"/>
      <c r="E8" s="160"/>
      <c r="F8" s="160"/>
      <c r="G8" s="160"/>
      <c r="H8" s="160"/>
      <c r="I8" s="35"/>
      <c r="J8" s="8"/>
      <c r="K8" s="97"/>
      <c r="L8" s="98"/>
      <c r="M8" s="99"/>
      <c r="N8" s="98"/>
      <c r="O8" s="100"/>
    </row>
    <row r="9" spans="1:16" s="1" customFormat="1" ht="15" customHeight="1" x14ac:dyDescent="0.25">
      <c r="A9" s="9">
        <v>2</v>
      </c>
      <c r="B9" s="157">
        <v>10090</v>
      </c>
      <c r="C9" s="162" t="s">
        <v>8</v>
      </c>
      <c r="D9" s="171"/>
      <c r="E9" s="160"/>
      <c r="F9" s="160"/>
      <c r="G9" s="160"/>
      <c r="H9" s="160"/>
      <c r="I9" s="35"/>
      <c r="J9" s="8"/>
      <c r="K9" s="97"/>
      <c r="L9" s="98"/>
      <c r="M9" s="99"/>
      <c r="N9" s="98"/>
      <c r="O9" s="100"/>
    </row>
    <row r="10" spans="1:16" s="1" customFormat="1" ht="15" customHeight="1" x14ac:dyDescent="0.25">
      <c r="A10" s="9">
        <v>3</v>
      </c>
      <c r="B10" s="157">
        <v>10004</v>
      </c>
      <c r="C10" s="162" t="s">
        <v>7</v>
      </c>
      <c r="D10" s="171"/>
      <c r="E10" s="160"/>
      <c r="F10" s="160"/>
      <c r="G10" s="160"/>
      <c r="H10" s="160"/>
      <c r="I10" s="35"/>
      <c r="J10" s="8"/>
      <c r="K10" s="97"/>
      <c r="L10" s="98"/>
      <c r="M10" s="99"/>
      <c r="N10" s="98"/>
      <c r="O10" s="100"/>
    </row>
    <row r="11" spans="1:16" s="1" customFormat="1" ht="15" customHeight="1" x14ac:dyDescent="0.25">
      <c r="A11" s="9">
        <v>4</v>
      </c>
      <c r="B11" s="157">
        <v>10001</v>
      </c>
      <c r="C11" s="72" t="s">
        <v>5</v>
      </c>
      <c r="D11" s="171"/>
      <c r="E11" s="160"/>
      <c r="F11" s="160"/>
      <c r="G11" s="160"/>
      <c r="H11" s="160"/>
      <c r="I11" s="35"/>
      <c r="J11" s="8"/>
      <c r="K11" s="97"/>
      <c r="L11" s="98"/>
      <c r="M11" s="99"/>
      <c r="N11" s="98"/>
      <c r="O11" s="100"/>
    </row>
    <row r="12" spans="1:16" s="1" customFormat="1" ht="15" customHeight="1" x14ac:dyDescent="0.25">
      <c r="A12" s="9">
        <v>5</v>
      </c>
      <c r="B12" s="157">
        <v>10120</v>
      </c>
      <c r="C12" s="162" t="s">
        <v>9</v>
      </c>
      <c r="D12" s="171"/>
      <c r="E12" s="160"/>
      <c r="F12" s="160"/>
      <c r="G12" s="160"/>
      <c r="H12" s="160"/>
      <c r="I12" s="35"/>
      <c r="J12" s="8"/>
      <c r="K12" s="97"/>
      <c r="L12" s="98"/>
      <c r="M12" s="99"/>
      <c r="N12" s="98"/>
      <c r="O12" s="100"/>
    </row>
    <row r="13" spans="1:16" s="1" customFormat="1" ht="15" customHeight="1" x14ac:dyDescent="0.25">
      <c r="A13" s="9">
        <v>6</v>
      </c>
      <c r="B13" s="157">
        <v>10190</v>
      </c>
      <c r="C13" s="162" t="s">
        <v>10</v>
      </c>
      <c r="D13" s="171"/>
      <c r="E13" s="160"/>
      <c r="F13" s="160"/>
      <c r="G13" s="160"/>
      <c r="H13" s="160"/>
      <c r="I13" s="35"/>
      <c r="J13" s="8"/>
      <c r="K13" s="97"/>
      <c r="L13" s="98"/>
      <c r="M13" s="99"/>
      <c r="N13" s="98"/>
      <c r="O13" s="100"/>
    </row>
    <row r="14" spans="1:16" s="1" customFormat="1" ht="15" customHeight="1" x14ac:dyDescent="0.25">
      <c r="A14" s="9">
        <v>7</v>
      </c>
      <c r="B14" s="157">
        <v>10320</v>
      </c>
      <c r="C14" s="162" t="s">
        <v>11</v>
      </c>
      <c r="D14" s="171"/>
      <c r="E14" s="160"/>
      <c r="F14" s="160"/>
      <c r="G14" s="160"/>
      <c r="H14" s="70"/>
      <c r="I14" s="35"/>
      <c r="J14" s="8"/>
      <c r="K14" s="97"/>
      <c r="L14" s="98"/>
      <c r="M14" s="99"/>
      <c r="N14" s="98"/>
      <c r="O14" s="100"/>
    </row>
    <row r="15" spans="1:16" s="1" customFormat="1" ht="15" customHeight="1" thickBot="1" x14ac:dyDescent="0.3">
      <c r="A15" s="9">
        <v>8</v>
      </c>
      <c r="B15" s="40">
        <v>10860</v>
      </c>
      <c r="C15" s="163" t="s">
        <v>115</v>
      </c>
      <c r="D15" s="173"/>
      <c r="E15" s="142"/>
      <c r="F15" s="142"/>
      <c r="G15" s="142"/>
      <c r="H15" s="143"/>
      <c r="I15" s="57"/>
      <c r="J15" s="8"/>
      <c r="K15" s="101"/>
      <c r="L15" s="102"/>
      <c r="M15" s="103"/>
      <c r="N15" s="102"/>
      <c r="O15" s="104"/>
    </row>
    <row r="16" spans="1:16" s="1" customFormat="1" ht="15" customHeight="1" thickBot="1" x14ac:dyDescent="0.3">
      <c r="A16" s="28"/>
      <c r="B16" s="52"/>
      <c r="C16" s="25" t="s">
        <v>98</v>
      </c>
      <c r="D16" s="174">
        <f>SUM(D17:D28)</f>
        <v>1</v>
      </c>
      <c r="E16" s="30">
        <v>0</v>
      </c>
      <c r="F16" s="30">
        <f>SUM(F17:F28)</f>
        <v>100</v>
      </c>
      <c r="G16" s="30">
        <v>0</v>
      </c>
      <c r="H16" s="30">
        <v>0</v>
      </c>
      <c r="I16" s="31">
        <f>AVERAGE(I17:I28)</f>
        <v>3</v>
      </c>
      <c r="J16" s="56"/>
      <c r="K16" s="325">
        <f t="shared" si="0"/>
        <v>1</v>
      </c>
      <c r="L16" s="326">
        <f>SUM(L17:L28)</f>
        <v>0</v>
      </c>
      <c r="M16" s="327">
        <f>H16+G16</f>
        <v>0</v>
      </c>
      <c r="N16" s="326">
        <f>SUM(N17:N24)</f>
        <v>0</v>
      </c>
      <c r="O16" s="328">
        <f>E16</f>
        <v>0</v>
      </c>
    </row>
    <row r="17" spans="1:15" s="1" customFormat="1" ht="15" customHeight="1" x14ac:dyDescent="0.25">
      <c r="A17" s="11">
        <v>1</v>
      </c>
      <c r="B17" s="269">
        <v>20040</v>
      </c>
      <c r="C17" s="150" t="s">
        <v>12</v>
      </c>
      <c r="D17" s="175"/>
      <c r="E17" s="153"/>
      <c r="F17" s="153"/>
      <c r="G17" s="153"/>
      <c r="H17" s="153"/>
      <c r="I17" s="58"/>
      <c r="J17" s="8"/>
      <c r="K17" s="93"/>
      <c r="L17" s="94"/>
      <c r="M17" s="95"/>
      <c r="N17" s="94"/>
      <c r="O17" s="96"/>
    </row>
    <row r="18" spans="1:15" s="1" customFormat="1" ht="15" customHeight="1" x14ac:dyDescent="0.25">
      <c r="A18" s="9">
        <v>2</v>
      </c>
      <c r="B18" s="157">
        <v>20061</v>
      </c>
      <c r="C18" s="151" t="s">
        <v>13</v>
      </c>
      <c r="D18" s="171">
        <v>1</v>
      </c>
      <c r="E18" s="160"/>
      <c r="F18" s="160">
        <v>100</v>
      </c>
      <c r="G18" s="160"/>
      <c r="H18" s="160"/>
      <c r="I18" s="35">
        <f t="shared" ref="I18" si="1">(E18*2+F18*3+G18*4+H18*5)/100</f>
        <v>3</v>
      </c>
      <c r="J18" s="8"/>
      <c r="K18" s="281">
        <f t="shared" si="0"/>
        <v>1</v>
      </c>
      <c r="L18" s="282">
        <f>M18*K18/100</f>
        <v>0</v>
      </c>
      <c r="M18" s="336">
        <f>H18+G18</f>
        <v>0</v>
      </c>
      <c r="N18" s="282">
        <f>O18*K18/100</f>
        <v>0</v>
      </c>
      <c r="O18" s="324">
        <f>E18</f>
        <v>0</v>
      </c>
    </row>
    <row r="19" spans="1:15" s="1" customFormat="1" ht="15" customHeight="1" x14ac:dyDescent="0.25">
      <c r="A19" s="9">
        <v>3</v>
      </c>
      <c r="B19" s="157">
        <v>21020</v>
      </c>
      <c r="C19" s="151" t="s">
        <v>21</v>
      </c>
      <c r="D19" s="171"/>
      <c r="E19" s="160"/>
      <c r="F19" s="160"/>
      <c r="G19" s="160"/>
      <c r="H19" s="160"/>
      <c r="I19" s="35"/>
      <c r="J19" s="8"/>
      <c r="K19" s="97"/>
      <c r="L19" s="98"/>
      <c r="M19" s="99"/>
      <c r="N19" s="98"/>
      <c r="O19" s="100"/>
    </row>
    <row r="20" spans="1:15" s="1" customFormat="1" ht="15" customHeight="1" x14ac:dyDescent="0.25">
      <c r="A20" s="9">
        <v>4</v>
      </c>
      <c r="B20" s="269">
        <v>20060</v>
      </c>
      <c r="C20" s="150" t="s">
        <v>116</v>
      </c>
      <c r="D20" s="171"/>
      <c r="E20" s="160"/>
      <c r="F20" s="160"/>
      <c r="G20" s="160"/>
      <c r="H20" s="160"/>
      <c r="I20" s="35"/>
      <c r="J20" s="8"/>
      <c r="K20" s="97"/>
      <c r="L20" s="98"/>
      <c r="M20" s="99"/>
      <c r="N20" s="98"/>
      <c r="O20" s="100"/>
    </row>
    <row r="21" spans="1:15" s="1" customFormat="1" ht="15" customHeight="1" x14ac:dyDescent="0.25">
      <c r="A21" s="9">
        <v>5</v>
      </c>
      <c r="B21" s="157">
        <v>20400</v>
      </c>
      <c r="C21" s="152" t="s">
        <v>15</v>
      </c>
      <c r="D21" s="171"/>
      <c r="E21" s="160"/>
      <c r="F21" s="160"/>
      <c r="G21" s="160"/>
      <c r="H21" s="160"/>
      <c r="I21" s="35"/>
      <c r="J21" s="8"/>
      <c r="K21" s="97"/>
      <c r="L21" s="98"/>
      <c r="M21" s="99"/>
      <c r="N21" s="98"/>
      <c r="O21" s="100"/>
    </row>
    <row r="22" spans="1:15" s="1" customFormat="1" ht="15" customHeight="1" x14ac:dyDescent="0.25">
      <c r="A22" s="9">
        <v>6</v>
      </c>
      <c r="B22" s="157">
        <v>20080</v>
      </c>
      <c r="C22" s="151" t="s">
        <v>14</v>
      </c>
      <c r="D22" s="171"/>
      <c r="E22" s="160"/>
      <c r="F22" s="160"/>
      <c r="G22" s="160"/>
      <c r="H22" s="160"/>
      <c r="I22" s="35"/>
      <c r="J22" s="8"/>
      <c r="K22" s="97"/>
      <c r="L22" s="98"/>
      <c r="M22" s="99"/>
      <c r="N22" s="98"/>
      <c r="O22" s="100"/>
    </row>
    <row r="23" spans="1:15" s="1" customFormat="1" ht="15" customHeight="1" x14ac:dyDescent="0.25">
      <c r="A23" s="9">
        <v>7</v>
      </c>
      <c r="B23" s="157">
        <v>20460</v>
      </c>
      <c r="C23" s="151" t="s">
        <v>16</v>
      </c>
      <c r="D23" s="171"/>
      <c r="E23" s="160"/>
      <c r="F23" s="160"/>
      <c r="G23" s="160"/>
      <c r="H23" s="160"/>
      <c r="I23" s="35"/>
      <c r="J23" s="8"/>
      <c r="K23" s="97"/>
      <c r="L23" s="98"/>
      <c r="M23" s="99"/>
      <c r="N23" s="98"/>
      <c r="O23" s="100"/>
    </row>
    <row r="24" spans="1:15" s="1" customFormat="1" ht="15" customHeight="1" x14ac:dyDescent="0.25">
      <c r="A24" s="9">
        <v>8</v>
      </c>
      <c r="B24" s="157">
        <v>20550</v>
      </c>
      <c r="C24" s="151" t="s">
        <v>17</v>
      </c>
      <c r="D24" s="171"/>
      <c r="E24" s="160"/>
      <c r="F24" s="160"/>
      <c r="G24" s="160"/>
      <c r="H24" s="160"/>
      <c r="I24" s="35"/>
      <c r="J24" s="8"/>
      <c r="K24" s="97"/>
      <c r="L24" s="98"/>
      <c r="M24" s="99"/>
      <c r="N24" s="98"/>
      <c r="O24" s="100"/>
    </row>
    <row r="25" spans="1:15" s="1" customFormat="1" ht="15" customHeight="1" x14ac:dyDescent="0.25">
      <c r="A25" s="9">
        <v>9</v>
      </c>
      <c r="B25" s="157">
        <v>20630</v>
      </c>
      <c r="C25" s="151" t="s">
        <v>18</v>
      </c>
      <c r="D25" s="171"/>
      <c r="E25" s="160"/>
      <c r="F25" s="160"/>
      <c r="G25" s="160"/>
      <c r="H25" s="160"/>
      <c r="I25" s="35"/>
      <c r="J25" s="8"/>
      <c r="K25" s="97"/>
      <c r="L25" s="98"/>
      <c r="M25" s="99"/>
      <c r="N25" s="98"/>
      <c r="O25" s="100"/>
    </row>
    <row r="26" spans="1:15" s="1" customFormat="1" ht="15" customHeight="1" x14ac:dyDescent="0.25">
      <c r="A26" s="9">
        <v>10</v>
      </c>
      <c r="B26" s="157">
        <v>20810</v>
      </c>
      <c r="C26" s="151" t="s">
        <v>19</v>
      </c>
      <c r="D26" s="171"/>
      <c r="E26" s="160"/>
      <c r="F26" s="160"/>
      <c r="G26" s="160"/>
      <c r="H26" s="160"/>
      <c r="I26" s="35"/>
      <c r="J26" s="8"/>
      <c r="K26" s="97"/>
      <c r="L26" s="98"/>
      <c r="M26" s="99"/>
      <c r="N26" s="98"/>
      <c r="O26" s="100"/>
    </row>
    <row r="27" spans="1:15" s="1" customFormat="1" ht="15" customHeight="1" x14ac:dyDescent="0.25">
      <c r="A27" s="9">
        <v>11</v>
      </c>
      <c r="B27" s="157">
        <v>20900</v>
      </c>
      <c r="C27" s="151" t="s">
        <v>20</v>
      </c>
      <c r="D27" s="171"/>
      <c r="E27" s="160"/>
      <c r="F27" s="160"/>
      <c r="G27" s="160"/>
      <c r="H27" s="160"/>
      <c r="I27" s="35"/>
      <c r="J27" s="8"/>
      <c r="K27" s="97"/>
      <c r="L27" s="98"/>
      <c r="M27" s="99"/>
      <c r="N27" s="98"/>
      <c r="O27" s="100"/>
    </row>
    <row r="28" spans="1:15" s="1" customFormat="1" ht="15" customHeight="1" thickBot="1" x14ac:dyDescent="0.3">
      <c r="A28" s="9">
        <v>12</v>
      </c>
      <c r="B28" s="157">
        <v>21350</v>
      </c>
      <c r="C28" s="151" t="s">
        <v>22</v>
      </c>
      <c r="D28" s="173"/>
      <c r="E28" s="142"/>
      <c r="F28" s="142"/>
      <c r="G28" s="142"/>
      <c r="H28" s="143"/>
      <c r="I28" s="35"/>
      <c r="J28" s="8"/>
      <c r="K28" s="101"/>
      <c r="L28" s="102"/>
      <c r="M28" s="103"/>
      <c r="N28" s="102"/>
      <c r="O28" s="104"/>
    </row>
    <row r="29" spans="1:15" s="1" customFormat="1" ht="15" customHeight="1" thickBot="1" x14ac:dyDescent="0.3">
      <c r="A29" s="28"/>
      <c r="B29" s="51"/>
      <c r="C29" s="25" t="s">
        <v>99</v>
      </c>
      <c r="D29" s="174">
        <v>0</v>
      </c>
      <c r="E29" s="63">
        <v>0</v>
      </c>
      <c r="F29" s="30">
        <v>0</v>
      </c>
      <c r="G29" s="30">
        <v>0</v>
      </c>
      <c r="H29" s="30">
        <v>0</v>
      </c>
      <c r="I29" s="64">
        <v>0</v>
      </c>
      <c r="J29" s="8"/>
      <c r="K29" s="325">
        <f t="shared" si="0"/>
        <v>0</v>
      </c>
      <c r="L29" s="326">
        <f>SUM(L30:L46)</f>
        <v>0</v>
      </c>
      <c r="M29" s="327">
        <f>H29+G29</f>
        <v>0</v>
      </c>
      <c r="N29" s="326">
        <f>SUM(N30:N37)</f>
        <v>0</v>
      </c>
      <c r="O29" s="328">
        <f>E29</f>
        <v>0</v>
      </c>
    </row>
    <row r="30" spans="1:15" s="1" customFormat="1" ht="15" customHeight="1" x14ac:dyDescent="0.25">
      <c r="A30" s="11">
        <v>1</v>
      </c>
      <c r="B30" s="269">
        <v>30070</v>
      </c>
      <c r="C30" s="150" t="s">
        <v>24</v>
      </c>
      <c r="D30" s="175"/>
      <c r="E30" s="153"/>
      <c r="F30" s="153"/>
      <c r="G30" s="153"/>
      <c r="H30" s="153"/>
      <c r="I30" s="58"/>
      <c r="J30" s="8"/>
      <c r="K30" s="93"/>
      <c r="L30" s="94"/>
      <c r="M30" s="95"/>
      <c r="N30" s="94"/>
      <c r="O30" s="96"/>
    </row>
    <row r="31" spans="1:15" s="1" customFormat="1" ht="15" customHeight="1" x14ac:dyDescent="0.25">
      <c r="A31" s="9">
        <v>2</v>
      </c>
      <c r="B31" s="157">
        <v>30480</v>
      </c>
      <c r="C31" s="151" t="s">
        <v>117</v>
      </c>
      <c r="D31" s="171"/>
      <c r="E31" s="160"/>
      <c r="F31" s="160"/>
      <c r="G31" s="160"/>
      <c r="H31" s="160"/>
      <c r="I31" s="35"/>
      <c r="J31" s="8"/>
      <c r="K31" s="97"/>
      <c r="L31" s="98"/>
      <c r="M31" s="99"/>
      <c r="N31" s="98"/>
      <c r="O31" s="100"/>
    </row>
    <row r="32" spans="1:15" s="1" customFormat="1" ht="15" customHeight="1" x14ac:dyDescent="0.25">
      <c r="A32" s="9">
        <v>3</v>
      </c>
      <c r="B32" s="157">
        <v>30460</v>
      </c>
      <c r="C32" s="151" t="s">
        <v>29</v>
      </c>
      <c r="D32" s="171"/>
      <c r="E32" s="160"/>
      <c r="F32" s="160"/>
      <c r="G32" s="160"/>
      <c r="H32" s="160"/>
      <c r="I32" s="35"/>
      <c r="J32" s="8"/>
      <c r="K32" s="97"/>
      <c r="L32" s="98"/>
      <c r="M32" s="99"/>
      <c r="N32" s="98"/>
      <c r="O32" s="100"/>
    </row>
    <row r="33" spans="1:15" s="1" customFormat="1" ht="15" customHeight="1" x14ac:dyDescent="0.25">
      <c r="A33" s="9">
        <v>4</v>
      </c>
      <c r="B33" s="157">
        <v>30030</v>
      </c>
      <c r="C33" s="151" t="s">
        <v>23</v>
      </c>
      <c r="D33" s="171"/>
      <c r="E33" s="160"/>
      <c r="F33" s="160"/>
      <c r="G33" s="160"/>
      <c r="H33" s="160"/>
      <c r="I33" s="35"/>
      <c r="J33" s="8"/>
      <c r="K33" s="97"/>
      <c r="L33" s="98"/>
      <c r="M33" s="99"/>
      <c r="N33" s="98"/>
      <c r="O33" s="100"/>
    </row>
    <row r="34" spans="1:15" s="1" customFormat="1" ht="15" customHeight="1" x14ac:dyDescent="0.25">
      <c r="A34" s="9">
        <v>5</v>
      </c>
      <c r="B34" s="157">
        <v>31000</v>
      </c>
      <c r="C34" s="151" t="s">
        <v>37</v>
      </c>
      <c r="D34" s="171"/>
      <c r="E34" s="160"/>
      <c r="F34" s="160"/>
      <c r="G34" s="160"/>
      <c r="H34" s="160"/>
      <c r="I34" s="35"/>
      <c r="J34" s="8"/>
      <c r="K34" s="97"/>
      <c r="L34" s="98"/>
      <c r="M34" s="99"/>
      <c r="N34" s="98"/>
      <c r="O34" s="100"/>
    </row>
    <row r="35" spans="1:15" s="1" customFormat="1" ht="15" customHeight="1" x14ac:dyDescent="0.25">
      <c r="A35" s="9">
        <v>6</v>
      </c>
      <c r="B35" s="157">
        <v>30130</v>
      </c>
      <c r="C35" s="151" t="s">
        <v>25</v>
      </c>
      <c r="D35" s="171"/>
      <c r="E35" s="160"/>
      <c r="F35" s="160"/>
      <c r="G35" s="160"/>
      <c r="H35" s="160"/>
      <c r="I35" s="35"/>
      <c r="J35" s="8"/>
      <c r="K35" s="97"/>
      <c r="L35" s="98"/>
      <c r="M35" s="99"/>
      <c r="N35" s="109"/>
      <c r="O35" s="100"/>
    </row>
    <row r="36" spans="1:15" s="1" customFormat="1" ht="15" customHeight="1" x14ac:dyDescent="0.25">
      <c r="A36" s="9">
        <v>7</v>
      </c>
      <c r="B36" s="157">
        <v>30160</v>
      </c>
      <c r="C36" s="151" t="s">
        <v>26</v>
      </c>
      <c r="D36" s="171"/>
      <c r="E36" s="160"/>
      <c r="F36" s="160"/>
      <c r="G36" s="160"/>
      <c r="H36" s="160"/>
      <c r="I36" s="35"/>
      <c r="J36" s="8"/>
      <c r="K36" s="97"/>
      <c r="L36" s="98"/>
      <c r="M36" s="99"/>
      <c r="N36" s="109"/>
      <c r="O36" s="100"/>
    </row>
    <row r="37" spans="1:15" s="1" customFormat="1" ht="15" customHeight="1" x14ac:dyDescent="0.25">
      <c r="A37" s="9">
        <v>8</v>
      </c>
      <c r="B37" s="157">
        <v>30310</v>
      </c>
      <c r="C37" s="151" t="s">
        <v>27</v>
      </c>
      <c r="D37" s="171"/>
      <c r="E37" s="160"/>
      <c r="F37" s="160"/>
      <c r="G37" s="160"/>
      <c r="H37" s="160"/>
      <c r="I37" s="35"/>
      <c r="J37" s="8"/>
      <c r="K37" s="97"/>
      <c r="L37" s="98"/>
      <c r="M37" s="99"/>
      <c r="N37" s="109"/>
      <c r="O37" s="100"/>
    </row>
    <row r="38" spans="1:15" s="1" customFormat="1" ht="15" customHeight="1" x14ac:dyDescent="0.25">
      <c r="A38" s="9">
        <v>9</v>
      </c>
      <c r="B38" s="157">
        <v>30440</v>
      </c>
      <c r="C38" s="151" t="s">
        <v>28</v>
      </c>
      <c r="D38" s="171"/>
      <c r="E38" s="160"/>
      <c r="F38" s="160"/>
      <c r="G38" s="160"/>
      <c r="H38" s="160"/>
      <c r="I38" s="35"/>
      <c r="J38" s="8"/>
      <c r="K38" s="97"/>
      <c r="L38" s="98"/>
      <c r="M38" s="99"/>
      <c r="N38" s="109"/>
      <c r="O38" s="100"/>
    </row>
    <row r="39" spans="1:15" s="1" customFormat="1" ht="15" customHeight="1" x14ac:dyDescent="0.25">
      <c r="A39" s="9">
        <v>10</v>
      </c>
      <c r="B39" s="157">
        <v>30500</v>
      </c>
      <c r="C39" s="151" t="s">
        <v>30</v>
      </c>
      <c r="D39" s="171"/>
      <c r="E39" s="160"/>
      <c r="F39" s="160"/>
      <c r="G39" s="160"/>
      <c r="H39" s="160"/>
      <c r="I39" s="35"/>
      <c r="J39" s="8"/>
      <c r="K39" s="97"/>
      <c r="L39" s="98"/>
      <c r="M39" s="99"/>
      <c r="N39" s="109"/>
      <c r="O39" s="100"/>
    </row>
    <row r="40" spans="1:15" s="1" customFormat="1" ht="15" customHeight="1" x14ac:dyDescent="0.25">
      <c r="A40" s="9">
        <v>11</v>
      </c>
      <c r="B40" s="157">
        <v>30530</v>
      </c>
      <c r="C40" s="151" t="s">
        <v>31</v>
      </c>
      <c r="D40" s="171"/>
      <c r="E40" s="160"/>
      <c r="F40" s="160"/>
      <c r="G40" s="160"/>
      <c r="H40" s="160"/>
      <c r="I40" s="35"/>
      <c r="J40" s="8"/>
      <c r="K40" s="97"/>
      <c r="L40" s="98"/>
      <c r="M40" s="99"/>
      <c r="N40" s="109"/>
      <c r="O40" s="100"/>
    </row>
    <row r="41" spans="1:15" s="1" customFormat="1" ht="15" customHeight="1" x14ac:dyDescent="0.25">
      <c r="A41" s="9">
        <v>12</v>
      </c>
      <c r="B41" s="157">
        <v>30640</v>
      </c>
      <c r="C41" s="151" t="s">
        <v>32</v>
      </c>
      <c r="D41" s="171"/>
      <c r="E41" s="160"/>
      <c r="F41" s="160"/>
      <c r="G41" s="160"/>
      <c r="H41" s="160"/>
      <c r="I41" s="35"/>
      <c r="J41" s="8"/>
      <c r="K41" s="97"/>
      <c r="L41" s="98"/>
      <c r="M41" s="99"/>
      <c r="N41" s="109"/>
      <c r="O41" s="100"/>
    </row>
    <row r="42" spans="1:15" s="1" customFormat="1" ht="15" customHeight="1" x14ac:dyDescent="0.25">
      <c r="A42" s="9">
        <v>13</v>
      </c>
      <c r="B42" s="157">
        <v>30650</v>
      </c>
      <c r="C42" s="151" t="s">
        <v>33</v>
      </c>
      <c r="D42" s="171"/>
      <c r="E42" s="160"/>
      <c r="F42" s="160"/>
      <c r="G42" s="160"/>
      <c r="H42" s="160"/>
      <c r="I42" s="35"/>
      <c r="J42" s="8"/>
      <c r="K42" s="97"/>
      <c r="L42" s="98"/>
      <c r="M42" s="99"/>
      <c r="N42" s="109"/>
      <c r="O42" s="100"/>
    </row>
    <row r="43" spans="1:15" s="1" customFormat="1" ht="15" customHeight="1" x14ac:dyDescent="0.25">
      <c r="A43" s="9">
        <v>14</v>
      </c>
      <c r="B43" s="269">
        <v>30790</v>
      </c>
      <c r="C43" s="151" t="s">
        <v>34</v>
      </c>
      <c r="D43" s="171"/>
      <c r="E43" s="160"/>
      <c r="F43" s="160"/>
      <c r="G43" s="160"/>
      <c r="H43" s="160"/>
      <c r="I43" s="35"/>
      <c r="J43" s="8"/>
      <c r="K43" s="97"/>
      <c r="L43" s="98"/>
      <c r="M43" s="99"/>
      <c r="N43" s="109"/>
      <c r="O43" s="100"/>
    </row>
    <row r="44" spans="1:15" s="1" customFormat="1" ht="15" customHeight="1" x14ac:dyDescent="0.25">
      <c r="A44" s="9">
        <v>15</v>
      </c>
      <c r="B44" s="157">
        <v>30880</v>
      </c>
      <c r="C44" s="150" t="s">
        <v>35</v>
      </c>
      <c r="D44" s="171"/>
      <c r="E44" s="160"/>
      <c r="F44" s="160"/>
      <c r="G44" s="160"/>
      <c r="H44" s="160"/>
      <c r="I44" s="35"/>
      <c r="J44" s="8"/>
      <c r="K44" s="97"/>
      <c r="L44" s="98"/>
      <c r="M44" s="99"/>
      <c r="N44" s="109"/>
      <c r="O44" s="100"/>
    </row>
    <row r="45" spans="1:15" s="1" customFormat="1" ht="15" customHeight="1" x14ac:dyDescent="0.25">
      <c r="A45" s="9">
        <v>16</v>
      </c>
      <c r="B45" s="157">
        <v>30940</v>
      </c>
      <c r="C45" s="151" t="s">
        <v>36</v>
      </c>
      <c r="D45" s="171"/>
      <c r="E45" s="160"/>
      <c r="F45" s="160"/>
      <c r="G45" s="160"/>
      <c r="H45" s="160"/>
      <c r="I45" s="35"/>
      <c r="J45" s="8"/>
      <c r="K45" s="97"/>
      <c r="L45" s="98"/>
      <c r="M45" s="99"/>
      <c r="N45" s="98"/>
      <c r="O45" s="100"/>
    </row>
    <row r="46" spans="1:15" s="1" customFormat="1" ht="15" customHeight="1" thickBot="1" x14ac:dyDescent="0.3">
      <c r="A46" s="9">
        <v>17</v>
      </c>
      <c r="B46" s="126">
        <v>31480</v>
      </c>
      <c r="C46" s="151" t="s">
        <v>38</v>
      </c>
      <c r="D46" s="173"/>
      <c r="E46" s="142"/>
      <c r="F46" s="142"/>
      <c r="G46" s="142"/>
      <c r="H46" s="143"/>
      <c r="I46" s="35"/>
      <c r="J46" s="8"/>
      <c r="K46" s="101"/>
      <c r="L46" s="102"/>
      <c r="M46" s="103"/>
      <c r="N46" s="102"/>
      <c r="O46" s="104"/>
    </row>
    <row r="47" spans="1:15" s="1" customFormat="1" ht="15" customHeight="1" thickBot="1" x14ac:dyDescent="0.3">
      <c r="A47" s="28"/>
      <c r="B47" s="51"/>
      <c r="C47" s="32" t="s">
        <v>100</v>
      </c>
      <c r="D47" s="174">
        <v>0</v>
      </c>
      <c r="E47" s="30">
        <v>0</v>
      </c>
      <c r="F47" s="65">
        <v>0</v>
      </c>
      <c r="G47" s="30">
        <v>0</v>
      </c>
      <c r="H47" s="30">
        <v>0</v>
      </c>
      <c r="I47" s="64">
        <v>0</v>
      </c>
      <c r="J47" s="8"/>
      <c r="K47" s="325">
        <f t="shared" si="0"/>
        <v>0</v>
      </c>
      <c r="L47" s="326">
        <f>SUM(L48:L66)</f>
        <v>0</v>
      </c>
      <c r="M47" s="327">
        <f>H47+G47</f>
        <v>0</v>
      </c>
      <c r="N47" s="326">
        <f>SUM(N48:N55)</f>
        <v>0</v>
      </c>
      <c r="O47" s="328">
        <f>E47</f>
        <v>0</v>
      </c>
    </row>
    <row r="48" spans="1:15" s="1" customFormat="1" ht="15" customHeight="1" x14ac:dyDescent="0.25">
      <c r="A48" s="11">
        <v>1</v>
      </c>
      <c r="B48" s="269">
        <v>40010</v>
      </c>
      <c r="C48" s="150" t="s">
        <v>118</v>
      </c>
      <c r="D48" s="175"/>
      <c r="E48" s="153"/>
      <c r="F48" s="153"/>
      <c r="G48" s="153"/>
      <c r="H48" s="153"/>
      <c r="I48" s="58"/>
      <c r="J48" s="8"/>
      <c r="K48" s="93"/>
      <c r="L48" s="94"/>
      <c r="M48" s="95"/>
      <c r="N48" s="94"/>
      <c r="O48" s="96"/>
    </row>
    <row r="49" spans="1:15" s="1" customFormat="1" ht="15" customHeight="1" x14ac:dyDescent="0.25">
      <c r="A49" s="9">
        <v>2</v>
      </c>
      <c r="B49" s="157">
        <v>40030</v>
      </c>
      <c r="C49" s="151" t="s">
        <v>124</v>
      </c>
      <c r="D49" s="171"/>
      <c r="E49" s="160"/>
      <c r="F49" s="160"/>
      <c r="G49" s="160"/>
      <c r="H49" s="160"/>
      <c r="I49" s="35"/>
      <c r="J49" s="8"/>
      <c r="K49" s="97"/>
      <c r="L49" s="98"/>
      <c r="M49" s="99"/>
      <c r="N49" s="98"/>
      <c r="O49" s="100"/>
    </row>
    <row r="50" spans="1:15" s="1" customFormat="1" ht="15" customHeight="1" x14ac:dyDescent="0.25">
      <c r="A50" s="9">
        <v>3</v>
      </c>
      <c r="B50" s="157">
        <v>40410</v>
      </c>
      <c r="C50" s="151" t="s">
        <v>48</v>
      </c>
      <c r="D50" s="171"/>
      <c r="E50" s="160"/>
      <c r="F50" s="160"/>
      <c r="G50" s="160"/>
      <c r="H50" s="160"/>
      <c r="I50" s="35"/>
      <c r="J50" s="8"/>
      <c r="K50" s="97"/>
      <c r="L50" s="98"/>
      <c r="M50" s="99"/>
      <c r="N50" s="98"/>
      <c r="O50" s="100"/>
    </row>
    <row r="51" spans="1:15" s="1" customFormat="1" ht="15" customHeight="1" x14ac:dyDescent="0.25">
      <c r="A51" s="9">
        <v>4</v>
      </c>
      <c r="B51" s="157">
        <v>40011</v>
      </c>
      <c r="C51" s="151" t="s">
        <v>39</v>
      </c>
      <c r="D51" s="171"/>
      <c r="E51" s="160"/>
      <c r="F51" s="160"/>
      <c r="G51" s="160"/>
      <c r="H51" s="160"/>
      <c r="I51" s="35"/>
      <c r="J51" s="8"/>
      <c r="K51" s="97"/>
      <c r="L51" s="98"/>
      <c r="M51" s="99"/>
      <c r="N51" s="98"/>
      <c r="O51" s="100"/>
    </row>
    <row r="52" spans="1:15" s="1" customFormat="1" ht="15" customHeight="1" x14ac:dyDescent="0.25">
      <c r="A52" s="9">
        <v>5</v>
      </c>
      <c r="B52" s="157">
        <v>40080</v>
      </c>
      <c r="C52" s="151" t="s">
        <v>41</v>
      </c>
      <c r="D52" s="171"/>
      <c r="E52" s="160"/>
      <c r="F52" s="160"/>
      <c r="G52" s="160"/>
      <c r="H52" s="160"/>
      <c r="I52" s="35"/>
      <c r="J52" s="8"/>
      <c r="K52" s="97"/>
      <c r="L52" s="98"/>
      <c r="M52" s="99"/>
      <c r="N52" s="98"/>
      <c r="O52" s="100"/>
    </row>
    <row r="53" spans="1:15" s="1" customFormat="1" ht="15" customHeight="1" x14ac:dyDescent="0.25">
      <c r="A53" s="9">
        <v>6</v>
      </c>
      <c r="B53" s="157">
        <v>40100</v>
      </c>
      <c r="C53" s="151" t="s">
        <v>42</v>
      </c>
      <c r="D53" s="171"/>
      <c r="E53" s="160"/>
      <c r="F53" s="160"/>
      <c r="G53" s="160"/>
      <c r="H53" s="160"/>
      <c r="I53" s="35"/>
      <c r="J53" s="8"/>
      <c r="K53" s="97"/>
      <c r="L53" s="98"/>
      <c r="M53" s="99"/>
      <c r="N53" s="98"/>
      <c r="O53" s="100"/>
    </row>
    <row r="54" spans="1:15" s="1" customFormat="1" ht="15" customHeight="1" x14ac:dyDescent="0.25">
      <c r="A54" s="9">
        <v>7</v>
      </c>
      <c r="B54" s="157">
        <v>40020</v>
      </c>
      <c r="C54" s="151" t="s">
        <v>119</v>
      </c>
      <c r="D54" s="171"/>
      <c r="E54" s="160"/>
      <c r="F54" s="160"/>
      <c r="G54" s="160"/>
      <c r="H54" s="160"/>
      <c r="I54" s="35"/>
      <c r="J54" s="8"/>
      <c r="K54" s="97"/>
      <c r="L54" s="98"/>
      <c r="M54" s="99"/>
      <c r="N54" s="98"/>
      <c r="O54" s="100"/>
    </row>
    <row r="55" spans="1:15" s="1" customFormat="1" ht="15" customHeight="1" x14ac:dyDescent="0.25">
      <c r="A55" s="9">
        <v>8</v>
      </c>
      <c r="B55" s="157">
        <v>40031</v>
      </c>
      <c r="C55" s="152" t="s">
        <v>40</v>
      </c>
      <c r="D55" s="171"/>
      <c r="E55" s="160"/>
      <c r="F55" s="160"/>
      <c r="G55" s="160"/>
      <c r="H55" s="160"/>
      <c r="I55" s="35"/>
      <c r="J55" s="8"/>
      <c r="K55" s="97"/>
      <c r="L55" s="98"/>
      <c r="M55" s="99"/>
      <c r="N55" s="98"/>
      <c r="O55" s="100"/>
    </row>
    <row r="56" spans="1:15" s="1" customFormat="1" ht="15" customHeight="1" x14ac:dyDescent="0.25">
      <c r="A56" s="9">
        <v>9</v>
      </c>
      <c r="B56" s="157">
        <v>40210</v>
      </c>
      <c r="C56" s="152" t="s">
        <v>44</v>
      </c>
      <c r="D56" s="171"/>
      <c r="E56" s="160"/>
      <c r="F56" s="160"/>
      <c r="G56" s="160"/>
      <c r="H56" s="160"/>
      <c r="I56" s="35"/>
      <c r="J56" s="8"/>
      <c r="K56" s="97"/>
      <c r="L56" s="98"/>
      <c r="M56" s="99"/>
      <c r="N56" s="109"/>
      <c r="O56" s="100"/>
    </row>
    <row r="57" spans="1:15" s="1" customFormat="1" ht="15" customHeight="1" x14ac:dyDescent="0.25">
      <c r="A57" s="9">
        <v>10</v>
      </c>
      <c r="B57" s="269">
        <v>40300</v>
      </c>
      <c r="C57" s="50" t="s">
        <v>45</v>
      </c>
      <c r="D57" s="171"/>
      <c r="E57" s="160"/>
      <c r="F57" s="160"/>
      <c r="G57" s="160"/>
      <c r="H57" s="160"/>
      <c r="I57" s="35"/>
      <c r="J57" s="8"/>
      <c r="K57" s="97"/>
      <c r="L57" s="98"/>
      <c r="M57" s="99"/>
      <c r="N57" s="98"/>
      <c r="O57" s="100"/>
    </row>
    <row r="58" spans="1:15" s="1" customFormat="1" ht="15" customHeight="1" x14ac:dyDescent="0.25">
      <c r="A58" s="9">
        <v>11</v>
      </c>
      <c r="B58" s="157">
        <v>40360</v>
      </c>
      <c r="C58" s="151" t="s">
        <v>46</v>
      </c>
      <c r="D58" s="171"/>
      <c r="E58" s="160"/>
      <c r="F58" s="160"/>
      <c r="G58" s="160"/>
      <c r="H58" s="160"/>
      <c r="I58" s="35"/>
      <c r="J58" s="8"/>
      <c r="K58" s="97"/>
      <c r="L58" s="98"/>
      <c r="M58" s="99"/>
      <c r="N58" s="98"/>
      <c r="O58" s="100"/>
    </row>
    <row r="59" spans="1:15" s="1" customFormat="1" ht="15" customHeight="1" x14ac:dyDescent="0.25">
      <c r="A59" s="9">
        <v>12</v>
      </c>
      <c r="B59" s="157">
        <v>40390</v>
      </c>
      <c r="C59" s="151" t="s">
        <v>47</v>
      </c>
      <c r="D59" s="171"/>
      <c r="E59" s="160"/>
      <c r="F59" s="160"/>
      <c r="G59" s="160"/>
      <c r="H59" s="160"/>
      <c r="I59" s="35"/>
      <c r="J59" s="8"/>
      <c r="K59" s="97"/>
      <c r="L59" s="98"/>
      <c r="M59" s="99"/>
      <c r="N59" s="98"/>
      <c r="O59" s="100"/>
    </row>
    <row r="60" spans="1:15" s="1" customFormat="1" ht="15" customHeight="1" x14ac:dyDescent="0.25">
      <c r="A60" s="9">
        <v>13</v>
      </c>
      <c r="B60" s="157">
        <v>40720</v>
      </c>
      <c r="C60" s="151" t="s">
        <v>120</v>
      </c>
      <c r="D60" s="171"/>
      <c r="E60" s="160"/>
      <c r="F60" s="160"/>
      <c r="G60" s="160"/>
      <c r="H60" s="160"/>
      <c r="I60" s="35"/>
      <c r="J60" s="8"/>
      <c r="K60" s="97"/>
      <c r="L60" s="98"/>
      <c r="M60" s="99"/>
      <c r="N60" s="98"/>
      <c r="O60" s="100"/>
    </row>
    <row r="61" spans="1:15" s="1" customFormat="1" ht="15" customHeight="1" x14ac:dyDescent="0.25">
      <c r="A61" s="9">
        <v>14</v>
      </c>
      <c r="B61" s="157">
        <v>40730</v>
      </c>
      <c r="C61" s="151" t="s">
        <v>49</v>
      </c>
      <c r="D61" s="171"/>
      <c r="E61" s="160"/>
      <c r="F61" s="160"/>
      <c r="G61" s="160"/>
      <c r="H61" s="160"/>
      <c r="I61" s="35"/>
      <c r="J61" s="8"/>
      <c r="K61" s="97"/>
      <c r="L61" s="98"/>
      <c r="M61" s="99"/>
      <c r="N61" s="98"/>
      <c r="O61" s="100"/>
    </row>
    <row r="62" spans="1:15" s="1" customFormat="1" ht="15" customHeight="1" x14ac:dyDescent="0.25">
      <c r="A62" s="9">
        <v>15</v>
      </c>
      <c r="B62" s="157">
        <v>40820</v>
      </c>
      <c r="C62" s="151" t="s">
        <v>50</v>
      </c>
      <c r="D62" s="171"/>
      <c r="E62" s="160"/>
      <c r="F62" s="160"/>
      <c r="G62" s="160"/>
      <c r="H62" s="160"/>
      <c r="I62" s="35"/>
      <c r="J62" s="8"/>
      <c r="K62" s="97"/>
      <c r="L62" s="98"/>
      <c r="M62" s="99"/>
      <c r="N62" s="98"/>
      <c r="O62" s="100"/>
    </row>
    <row r="63" spans="1:15" s="1" customFormat="1" ht="15" customHeight="1" x14ac:dyDescent="0.25">
      <c r="A63" s="9">
        <v>16</v>
      </c>
      <c r="B63" s="157">
        <v>40840</v>
      </c>
      <c r="C63" s="151" t="s">
        <v>51</v>
      </c>
      <c r="D63" s="171"/>
      <c r="E63" s="160"/>
      <c r="F63" s="160"/>
      <c r="G63" s="160"/>
      <c r="H63" s="160"/>
      <c r="I63" s="35"/>
      <c r="J63" s="8"/>
      <c r="K63" s="97"/>
      <c r="L63" s="98"/>
      <c r="M63" s="99"/>
      <c r="N63" s="98"/>
      <c r="O63" s="100"/>
    </row>
    <row r="64" spans="1:15" s="1" customFormat="1" ht="15" customHeight="1" x14ac:dyDescent="0.25">
      <c r="A64" s="9">
        <v>17</v>
      </c>
      <c r="B64" s="157">
        <v>40950</v>
      </c>
      <c r="C64" s="151" t="s">
        <v>52</v>
      </c>
      <c r="D64" s="171"/>
      <c r="E64" s="160"/>
      <c r="F64" s="160"/>
      <c r="G64" s="160"/>
      <c r="H64" s="160"/>
      <c r="I64" s="35"/>
      <c r="J64" s="8"/>
      <c r="K64" s="97"/>
      <c r="L64" s="98"/>
      <c r="M64" s="99"/>
      <c r="N64" s="109"/>
      <c r="O64" s="100"/>
    </row>
    <row r="65" spans="1:15" s="1" customFormat="1" ht="15" customHeight="1" x14ac:dyDescent="0.25">
      <c r="A65" s="9">
        <v>18</v>
      </c>
      <c r="B65" s="157">
        <v>40990</v>
      </c>
      <c r="C65" s="151" t="s">
        <v>53</v>
      </c>
      <c r="D65" s="171"/>
      <c r="E65" s="160"/>
      <c r="F65" s="160"/>
      <c r="G65" s="160"/>
      <c r="H65" s="70"/>
      <c r="I65" s="35"/>
      <c r="J65" s="8"/>
      <c r="K65" s="97"/>
      <c r="L65" s="98"/>
      <c r="M65" s="99"/>
      <c r="N65" s="98"/>
      <c r="O65" s="100"/>
    </row>
    <row r="66" spans="1:15" s="1" customFormat="1" ht="15" customHeight="1" thickBot="1" x14ac:dyDescent="0.3">
      <c r="A66" s="10">
        <v>19</v>
      </c>
      <c r="B66" s="138">
        <v>40133</v>
      </c>
      <c r="C66" s="48" t="s">
        <v>43</v>
      </c>
      <c r="D66" s="173"/>
      <c r="E66" s="142"/>
      <c r="F66" s="142"/>
      <c r="G66" s="142"/>
      <c r="H66" s="143"/>
      <c r="I66" s="57"/>
      <c r="J66" s="8"/>
      <c r="K66" s="101"/>
      <c r="L66" s="102"/>
      <c r="M66" s="103"/>
      <c r="N66" s="102"/>
      <c r="O66" s="104"/>
    </row>
    <row r="67" spans="1:15" s="1" customFormat="1" ht="15" customHeight="1" thickBot="1" x14ac:dyDescent="0.3">
      <c r="A67" s="28"/>
      <c r="B67" s="51"/>
      <c r="C67" s="25" t="s">
        <v>101</v>
      </c>
      <c r="D67" s="174">
        <v>0</v>
      </c>
      <c r="E67" s="30">
        <v>0</v>
      </c>
      <c r="F67" s="30">
        <v>0</v>
      </c>
      <c r="G67" s="30">
        <v>0</v>
      </c>
      <c r="H67" s="30">
        <v>0</v>
      </c>
      <c r="I67" s="31">
        <v>0</v>
      </c>
      <c r="J67" s="8"/>
      <c r="K67" s="325">
        <f t="shared" si="0"/>
        <v>0</v>
      </c>
      <c r="L67" s="326">
        <f>SUM(L68:L81)</f>
        <v>0</v>
      </c>
      <c r="M67" s="327">
        <f>H67+G67</f>
        <v>0</v>
      </c>
      <c r="N67" s="326">
        <f>SUM(N68:N75)</f>
        <v>0</v>
      </c>
      <c r="O67" s="328">
        <f>E67</f>
        <v>0</v>
      </c>
    </row>
    <row r="68" spans="1:15" s="1" customFormat="1" ht="15" customHeight="1" x14ac:dyDescent="0.25">
      <c r="A68" s="11">
        <v>1</v>
      </c>
      <c r="B68" s="269">
        <v>50040</v>
      </c>
      <c r="C68" s="150" t="s">
        <v>55</v>
      </c>
      <c r="D68" s="175"/>
      <c r="E68" s="153"/>
      <c r="F68" s="153"/>
      <c r="G68" s="153"/>
      <c r="H68" s="153"/>
      <c r="I68" s="58"/>
      <c r="J68" s="8"/>
      <c r="K68" s="93"/>
      <c r="L68" s="94"/>
      <c r="M68" s="95"/>
      <c r="N68" s="94"/>
      <c r="O68" s="96"/>
    </row>
    <row r="69" spans="1:15" s="1" customFormat="1" ht="15" customHeight="1" x14ac:dyDescent="0.25">
      <c r="A69" s="9">
        <v>2</v>
      </c>
      <c r="B69" s="157">
        <v>50003</v>
      </c>
      <c r="C69" s="151" t="s">
        <v>54</v>
      </c>
      <c r="D69" s="171"/>
      <c r="E69" s="160"/>
      <c r="F69" s="160"/>
      <c r="G69" s="160"/>
      <c r="H69" s="160"/>
      <c r="I69" s="35"/>
      <c r="J69" s="8"/>
      <c r="K69" s="97"/>
      <c r="L69" s="98"/>
      <c r="M69" s="99"/>
      <c r="N69" s="98"/>
      <c r="O69" s="100"/>
    </row>
    <row r="70" spans="1:15" s="1" customFormat="1" ht="15" customHeight="1" x14ac:dyDescent="0.25">
      <c r="A70" s="9">
        <v>3</v>
      </c>
      <c r="B70" s="157">
        <v>50060</v>
      </c>
      <c r="C70" s="151" t="s">
        <v>57</v>
      </c>
      <c r="D70" s="171"/>
      <c r="E70" s="160"/>
      <c r="F70" s="160"/>
      <c r="G70" s="160"/>
      <c r="H70" s="160"/>
      <c r="I70" s="35"/>
      <c r="J70" s="8"/>
      <c r="K70" s="97"/>
      <c r="L70" s="98"/>
      <c r="M70" s="99"/>
      <c r="N70" s="98"/>
      <c r="O70" s="100"/>
    </row>
    <row r="71" spans="1:15" s="1" customFormat="1" ht="15" customHeight="1" x14ac:dyDescent="0.25">
      <c r="A71" s="9">
        <v>4</v>
      </c>
      <c r="B71" s="157">
        <v>50170</v>
      </c>
      <c r="C71" s="151" t="s">
        <v>58</v>
      </c>
      <c r="D71" s="171"/>
      <c r="E71" s="160"/>
      <c r="F71" s="160"/>
      <c r="G71" s="160"/>
      <c r="H71" s="160"/>
      <c r="I71" s="35"/>
      <c r="J71" s="8"/>
      <c r="K71" s="97"/>
      <c r="L71" s="98"/>
      <c r="M71" s="99"/>
      <c r="N71" s="98"/>
      <c r="O71" s="100"/>
    </row>
    <row r="72" spans="1:15" s="1" customFormat="1" ht="15" customHeight="1" x14ac:dyDescent="0.25">
      <c r="A72" s="9">
        <v>5</v>
      </c>
      <c r="B72" s="157">
        <v>50230</v>
      </c>
      <c r="C72" s="151" t="s">
        <v>59</v>
      </c>
      <c r="D72" s="171"/>
      <c r="E72" s="160"/>
      <c r="F72" s="160"/>
      <c r="G72" s="160"/>
      <c r="H72" s="160"/>
      <c r="I72" s="35"/>
      <c r="J72" s="8"/>
      <c r="K72" s="97"/>
      <c r="L72" s="98"/>
      <c r="M72" s="99"/>
      <c r="N72" s="98"/>
      <c r="O72" s="100"/>
    </row>
    <row r="73" spans="1:15" s="1" customFormat="1" ht="15" customHeight="1" x14ac:dyDescent="0.25">
      <c r="A73" s="9">
        <v>6</v>
      </c>
      <c r="B73" s="157">
        <v>50340</v>
      </c>
      <c r="C73" s="151" t="s">
        <v>60</v>
      </c>
      <c r="D73" s="171"/>
      <c r="E73" s="160"/>
      <c r="F73" s="160"/>
      <c r="G73" s="160"/>
      <c r="H73" s="160"/>
      <c r="I73" s="35"/>
      <c r="J73" s="8"/>
      <c r="K73" s="97"/>
      <c r="L73" s="98"/>
      <c r="M73" s="99"/>
      <c r="N73" s="98"/>
      <c r="O73" s="100"/>
    </row>
    <row r="74" spans="1:15" s="1" customFormat="1" ht="15" customHeight="1" x14ac:dyDescent="0.25">
      <c r="A74" s="9">
        <v>7</v>
      </c>
      <c r="B74" s="157">
        <v>50420</v>
      </c>
      <c r="C74" s="151" t="s">
        <v>61</v>
      </c>
      <c r="D74" s="171"/>
      <c r="E74" s="160"/>
      <c r="F74" s="160"/>
      <c r="G74" s="160"/>
      <c r="H74" s="160"/>
      <c r="I74" s="35"/>
      <c r="J74" s="8"/>
      <c r="K74" s="97"/>
      <c r="L74" s="98"/>
      <c r="M74" s="99"/>
      <c r="N74" s="98"/>
      <c r="O74" s="100"/>
    </row>
    <row r="75" spans="1:15" s="1" customFormat="1" ht="15" customHeight="1" x14ac:dyDescent="0.25">
      <c r="A75" s="9">
        <v>8</v>
      </c>
      <c r="B75" s="269">
        <v>50450</v>
      </c>
      <c r="C75" s="150" t="s">
        <v>62</v>
      </c>
      <c r="D75" s="171"/>
      <c r="E75" s="160"/>
      <c r="F75" s="160"/>
      <c r="G75" s="160"/>
      <c r="H75" s="160"/>
      <c r="I75" s="35"/>
      <c r="J75" s="8"/>
      <c r="K75" s="97"/>
      <c r="L75" s="98"/>
      <c r="M75" s="99"/>
      <c r="N75" s="98"/>
      <c r="O75" s="100"/>
    </row>
    <row r="76" spans="1:15" s="1" customFormat="1" ht="15" customHeight="1" x14ac:dyDescent="0.25">
      <c r="A76" s="9">
        <v>9</v>
      </c>
      <c r="B76" s="157">
        <v>50620</v>
      </c>
      <c r="C76" s="151" t="s">
        <v>63</v>
      </c>
      <c r="D76" s="171"/>
      <c r="E76" s="160"/>
      <c r="F76" s="160"/>
      <c r="G76" s="160"/>
      <c r="H76" s="160"/>
      <c r="I76" s="35"/>
      <c r="J76" s="8"/>
      <c r="K76" s="97"/>
      <c r="L76" s="98"/>
      <c r="M76" s="99"/>
      <c r="N76" s="98"/>
      <c r="O76" s="100"/>
    </row>
    <row r="77" spans="1:15" s="1" customFormat="1" ht="15" customHeight="1" x14ac:dyDescent="0.25">
      <c r="A77" s="9">
        <v>10</v>
      </c>
      <c r="B77" s="157">
        <v>50760</v>
      </c>
      <c r="C77" s="151" t="s">
        <v>64</v>
      </c>
      <c r="D77" s="171"/>
      <c r="E77" s="160"/>
      <c r="F77" s="160"/>
      <c r="G77" s="160"/>
      <c r="H77" s="160"/>
      <c r="I77" s="35"/>
      <c r="J77" s="8"/>
      <c r="K77" s="97"/>
      <c r="L77" s="98"/>
      <c r="M77" s="99"/>
      <c r="N77" s="98"/>
      <c r="O77" s="100"/>
    </row>
    <row r="78" spans="1:15" s="1" customFormat="1" ht="15" customHeight="1" x14ac:dyDescent="0.25">
      <c r="A78" s="9">
        <v>11</v>
      </c>
      <c r="B78" s="157">
        <v>50780</v>
      </c>
      <c r="C78" s="151" t="s">
        <v>65</v>
      </c>
      <c r="D78" s="171"/>
      <c r="E78" s="160"/>
      <c r="F78" s="160"/>
      <c r="G78" s="160"/>
      <c r="H78" s="160"/>
      <c r="I78" s="35"/>
      <c r="J78" s="8"/>
      <c r="K78" s="97"/>
      <c r="L78" s="98"/>
      <c r="M78" s="99"/>
      <c r="N78" s="109"/>
      <c r="O78" s="100"/>
    </row>
    <row r="79" spans="1:15" s="1" customFormat="1" ht="15" customHeight="1" x14ac:dyDescent="0.25">
      <c r="A79" s="9">
        <v>12</v>
      </c>
      <c r="B79" s="157">
        <v>50930</v>
      </c>
      <c r="C79" s="151" t="s">
        <v>66</v>
      </c>
      <c r="D79" s="171"/>
      <c r="E79" s="160"/>
      <c r="F79" s="160"/>
      <c r="G79" s="160"/>
      <c r="H79" s="160"/>
      <c r="I79" s="35"/>
      <c r="J79" s="8"/>
      <c r="K79" s="97"/>
      <c r="L79" s="98"/>
      <c r="M79" s="99"/>
      <c r="N79" s="98"/>
      <c r="O79" s="100"/>
    </row>
    <row r="80" spans="1:15" s="1" customFormat="1" ht="15" customHeight="1" x14ac:dyDescent="0.25">
      <c r="A80" s="9">
        <v>13</v>
      </c>
      <c r="B80" s="138">
        <v>51370</v>
      </c>
      <c r="C80" s="151" t="s">
        <v>67</v>
      </c>
      <c r="D80" s="176"/>
      <c r="E80" s="81"/>
      <c r="F80" s="81"/>
      <c r="G80" s="81"/>
      <c r="H80" s="82"/>
      <c r="I80" s="35"/>
      <c r="J80" s="8"/>
      <c r="K80" s="97"/>
      <c r="L80" s="98"/>
      <c r="M80" s="99"/>
      <c r="N80" s="98"/>
      <c r="O80" s="100"/>
    </row>
    <row r="81" spans="1:15" s="1" customFormat="1" ht="15" customHeight="1" thickBot="1" x14ac:dyDescent="0.3">
      <c r="A81" s="9">
        <v>14</v>
      </c>
      <c r="B81" s="138">
        <v>51580</v>
      </c>
      <c r="C81" s="151" t="s">
        <v>125</v>
      </c>
      <c r="D81" s="173"/>
      <c r="E81" s="142"/>
      <c r="F81" s="142"/>
      <c r="G81" s="142"/>
      <c r="H81" s="143"/>
      <c r="I81" s="35"/>
      <c r="J81" s="8"/>
      <c r="K81" s="101"/>
      <c r="L81" s="102"/>
      <c r="M81" s="103"/>
      <c r="N81" s="182"/>
      <c r="O81" s="104"/>
    </row>
    <row r="82" spans="1:15" s="1" customFormat="1" ht="15" customHeight="1" thickBot="1" x14ac:dyDescent="0.3">
      <c r="A82" s="28"/>
      <c r="B82" s="51"/>
      <c r="C82" s="32" t="s">
        <v>102</v>
      </c>
      <c r="D82" s="174">
        <f>SUM(D83:D113)</f>
        <v>1</v>
      </c>
      <c r="E82" s="30">
        <v>0</v>
      </c>
      <c r="F82" s="30">
        <f>AVERAGE(F83:F113)</f>
        <v>100</v>
      </c>
      <c r="G82" s="30">
        <v>0</v>
      </c>
      <c r="H82" s="30">
        <v>0</v>
      </c>
      <c r="I82" s="31">
        <f>AVERAGE(I83:I113)</f>
        <v>3</v>
      </c>
      <c r="J82" s="8"/>
      <c r="K82" s="325">
        <f t="shared" ref="K82:K114" si="2">D82</f>
        <v>1</v>
      </c>
      <c r="L82" s="326">
        <f>SUM(L83:L113)</f>
        <v>0</v>
      </c>
      <c r="M82" s="327">
        <f>H82+G82</f>
        <v>0</v>
      </c>
      <c r="N82" s="326">
        <f>SUM(N83:N90)</f>
        <v>0</v>
      </c>
      <c r="O82" s="328">
        <f>E82</f>
        <v>0</v>
      </c>
    </row>
    <row r="83" spans="1:15" s="1" customFormat="1" ht="15" customHeight="1" x14ac:dyDescent="0.25">
      <c r="A83" s="11">
        <v>1</v>
      </c>
      <c r="B83" s="269">
        <v>60010</v>
      </c>
      <c r="C83" s="150" t="s">
        <v>121</v>
      </c>
      <c r="D83" s="175"/>
      <c r="E83" s="153"/>
      <c r="F83" s="153"/>
      <c r="G83" s="153"/>
      <c r="H83" s="153"/>
      <c r="I83" s="58"/>
      <c r="J83" s="8"/>
      <c r="K83" s="93"/>
      <c r="L83" s="94"/>
      <c r="M83" s="95"/>
      <c r="N83" s="94"/>
      <c r="O83" s="96"/>
    </row>
    <row r="84" spans="1:15" s="1" customFormat="1" ht="15" customHeight="1" x14ac:dyDescent="0.25">
      <c r="A84" s="9">
        <v>2</v>
      </c>
      <c r="B84" s="157">
        <v>60020</v>
      </c>
      <c r="C84" s="151" t="s">
        <v>69</v>
      </c>
      <c r="D84" s="171"/>
      <c r="E84" s="160"/>
      <c r="F84" s="160"/>
      <c r="G84" s="160"/>
      <c r="H84" s="160"/>
      <c r="I84" s="35"/>
      <c r="J84" s="8"/>
      <c r="K84" s="97"/>
      <c r="L84" s="98"/>
      <c r="M84" s="99"/>
      <c r="N84" s="98"/>
      <c r="O84" s="100"/>
    </row>
    <row r="85" spans="1:15" s="1" customFormat="1" ht="15" customHeight="1" x14ac:dyDescent="0.25">
      <c r="A85" s="9">
        <v>3</v>
      </c>
      <c r="B85" s="157">
        <v>60050</v>
      </c>
      <c r="C85" s="151" t="s">
        <v>70</v>
      </c>
      <c r="D85" s="171">
        <v>1</v>
      </c>
      <c r="E85" s="160"/>
      <c r="F85" s="160">
        <v>100</v>
      </c>
      <c r="G85" s="160"/>
      <c r="H85" s="160"/>
      <c r="I85" s="35">
        <f t="shared" ref="I85" si="3">(E85*2+F85*3+G85*4+H85*5)/100</f>
        <v>3</v>
      </c>
      <c r="J85" s="8"/>
      <c r="K85" s="97">
        <f t="shared" ref="K85" si="4">D85</f>
        <v>1</v>
      </c>
      <c r="L85" s="98">
        <f>M85*K85/100</f>
        <v>0</v>
      </c>
      <c r="M85" s="99">
        <f>H85+G85</f>
        <v>0</v>
      </c>
      <c r="N85" s="98">
        <f>O85*K85/100</f>
        <v>0</v>
      </c>
      <c r="O85" s="100">
        <f>E85</f>
        <v>0</v>
      </c>
    </row>
    <row r="86" spans="1:15" s="1" customFormat="1" ht="15" customHeight="1" x14ac:dyDescent="0.25">
      <c r="A86" s="9">
        <v>4</v>
      </c>
      <c r="B86" s="157">
        <v>60070</v>
      </c>
      <c r="C86" s="151" t="s">
        <v>71</v>
      </c>
      <c r="D86" s="171"/>
      <c r="E86" s="160"/>
      <c r="F86" s="160"/>
      <c r="G86" s="160"/>
      <c r="H86" s="160"/>
      <c r="I86" s="35"/>
      <c r="J86" s="8"/>
      <c r="K86" s="97"/>
      <c r="L86" s="98"/>
      <c r="M86" s="99"/>
      <c r="N86" s="98"/>
      <c r="O86" s="100"/>
    </row>
    <row r="87" spans="1:15" s="1" customFormat="1" ht="15" customHeight="1" x14ac:dyDescent="0.25">
      <c r="A87" s="9">
        <v>5</v>
      </c>
      <c r="B87" s="157">
        <v>60180</v>
      </c>
      <c r="C87" s="151" t="s">
        <v>72</v>
      </c>
      <c r="D87" s="171"/>
      <c r="E87" s="160"/>
      <c r="F87" s="160"/>
      <c r="G87" s="160"/>
      <c r="H87" s="160"/>
      <c r="I87" s="35"/>
      <c r="J87" s="8"/>
      <c r="K87" s="97"/>
      <c r="L87" s="98"/>
      <c r="M87" s="99"/>
      <c r="N87" s="98"/>
      <c r="O87" s="100"/>
    </row>
    <row r="88" spans="1:15" s="1" customFormat="1" ht="15" customHeight="1" x14ac:dyDescent="0.25">
      <c r="A88" s="9">
        <v>6</v>
      </c>
      <c r="B88" s="157">
        <v>60240</v>
      </c>
      <c r="C88" s="151" t="s">
        <v>73</v>
      </c>
      <c r="D88" s="171"/>
      <c r="E88" s="160"/>
      <c r="F88" s="160"/>
      <c r="G88" s="160"/>
      <c r="H88" s="160"/>
      <c r="I88" s="35"/>
      <c r="J88" s="8"/>
      <c r="K88" s="97"/>
      <c r="L88" s="98"/>
      <c r="M88" s="99"/>
      <c r="N88" s="109"/>
      <c r="O88" s="100"/>
    </row>
    <row r="89" spans="1:15" s="1" customFormat="1" ht="15" customHeight="1" x14ac:dyDescent="0.25">
      <c r="A89" s="9">
        <v>7</v>
      </c>
      <c r="B89" s="157">
        <v>60560</v>
      </c>
      <c r="C89" s="151" t="s">
        <v>74</v>
      </c>
      <c r="D89" s="171"/>
      <c r="E89" s="160"/>
      <c r="F89" s="160"/>
      <c r="G89" s="160"/>
      <c r="H89" s="160"/>
      <c r="I89" s="35"/>
      <c r="J89" s="8"/>
      <c r="K89" s="97"/>
      <c r="L89" s="98"/>
      <c r="M89" s="99"/>
      <c r="N89" s="109"/>
      <c r="O89" s="100"/>
    </row>
    <row r="90" spans="1:15" s="1" customFormat="1" ht="15" customHeight="1" x14ac:dyDescent="0.25">
      <c r="A90" s="9">
        <v>8</v>
      </c>
      <c r="B90" s="157">
        <v>60660</v>
      </c>
      <c r="C90" s="151" t="s">
        <v>75</v>
      </c>
      <c r="D90" s="171"/>
      <c r="E90" s="160"/>
      <c r="F90" s="160"/>
      <c r="G90" s="160"/>
      <c r="H90" s="160"/>
      <c r="I90" s="35"/>
      <c r="J90" s="8"/>
      <c r="K90" s="97"/>
      <c r="L90" s="98"/>
      <c r="M90" s="99"/>
      <c r="N90" s="109"/>
      <c r="O90" s="100"/>
    </row>
    <row r="91" spans="1:15" s="1" customFormat="1" ht="15" customHeight="1" x14ac:dyDescent="0.25">
      <c r="A91" s="9">
        <v>9</v>
      </c>
      <c r="B91" s="157">
        <v>60001</v>
      </c>
      <c r="C91" s="151" t="s">
        <v>68</v>
      </c>
      <c r="D91" s="171"/>
      <c r="E91" s="160"/>
      <c r="F91" s="160"/>
      <c r="G91" s="160"/>
      <c r="H91" s="160"/>
      <c r="I91" s="35"/>
      <c r="J91" s="8"/>
      <c r="K91" s="97"/>
      <c r="L91" s="98"/>
      <c r="M91" s="99"/>
      <c r="N91" s="109"/>
      <c r="O91" s="100"/>
    </row>
    <row r="92" spans="1:15" s="1" customFormat="1" ht="15" customHeight="1" x14ac:dyDescent="0.25">
      <c r="A92" s="9">
        <v>10</v>
      </c>
      <c r="B92" s="157">
        <v>60701</v>
      </c>
      <c r="C92" s="151" t="s">
        <v>76</v>
      </c>
      <c r="D92" s="171"/>
      <c r="E92" s="160"/>
      <c r="F92" s="160"/>
      <c r="G92" s="160"/>
      <c r="H92" s="160"/>
      <c r="I92" s="35"/>
      <c r="J92" s="8"/>
      <c r="K92" s="97"/>
      <c r="L92" s="98"/>
      <c r="M92" s="99"/>
      <c r="N92" s="98"/>
      <c r="O92" s="100"/>
    </row>
    <row r="93" spans="1:15" s="1" customFormat="1" ht="15" customHeight="1" x14ac:dyDescent="0.25">
      <c r="A93" s="9">
        <v>11</v>
      </c>
      <c r="B93" s="157">
        <v>60850</v>
      </c>
      <c r="C93" s="152" t="s">
        <v>77</v>
      </c>
      <c r="D93" s="171"/>
      <c r="E93" s="160"/>
      <c r="F93" s="160"/>
      <c r="G93" s="160"/>
      <c r="H93" s="160"/>
      <c r="I93" s="35"/>
      <c r="J93" s="8"/>
      <c r="K93" s="97"/>
      <c r="L93" s="98"/>
      <c r="M93" s="99"/>
      <c r="N93" s="98"/>
      <c r="O93" s="100"/>
    </row>
    <row r="94" spans="1:15" s="1" customFormat="1" ht="15" customHeight="1" x14ac:dyDescent="0.25">
      <c r="A94" s="9">
        <v>12</v>
      </c>
      <c r="B94" s="157">
        <v>60910</v>
      </c>
      <c r="C94" s="151" t="s">
        <v>78</v>
      </c>
      <c r="D94" s="171"/>
      <c r="E94" s="160"/>
      <c r="F94" s="160"/>
      <c r="G94" s="160"/>
      <c r="H94" s="160"/>
      <c r="I94" s="35"/>
      <c r="J94" s="8"/>
      <c r="K94" s="97"/>
      <c r="L94" s="98"/>
      <c r="M94" s="99"/>
      <c r="N94" s="98"/>
      <c r="O94" s="100"/>
    </row>
    <row r="95" spans="1:15" s="1" customFormat="1" ht="15" customHeight="1" x14ac:dyDescent="0.25">
      <c r="A95" s="9">
        <v>13</v>
      </c>
      <c r="B95" s="157">
        <v>60980</v>
      </c>
      <c r="C95" s="151" t="s">
        <v>79</v>
      </c>
      <c r="D95" s="171"/>
      <c r="E95" s="160"/>
      <c r="F95" s="160"/>
      <c r="G95" s="160"/>
      <c r="H95" s="160"/>
      <c r="I95" s="35"/>
      <c r="J95" s="8"/>
      <c r="K95" s="97"/>
      <c r="L95" s="98"/>
      <c r="M95" s="99"/>
      <c r="N95" s="98"/>
      <c r="O95" s="100"/>
    </row>
    <row r="96" spans="1:15" s="1" customFormat="1" ht="15" customHeight="1" x14ac:dyDescent="0.25">
      <c r="A96" s="9">
        <v>14</v>
      </c>
      <c r="B96" s="157">
        <v>61080</v>
      </c>
      <c r="C96" s="151" t="s">
        <v>80</v>
      </c>
      <c r="D96" s="171"/>
      <c r="E96" s="160"/>
      <c r="F96" s="160"/>
      <c r="G96" s="160"/>
      <c r="H96" s="160"/>
      <c r="I96" s="35"/>
      <c r="J96" s="8"/>
      <c r="K96" s="97"/>
      <c r="L96" s="98"/>
      <c r="M96" s="99"/>
      <c r="N96" s="98"/>
      <c r="O96" s="100"/>
    </row>
    <row r="97" spans="1:15" s="1" customFormat="1" ht="15" customHeight="1" x14ac:dyDescent="0.25">
      <c r="A97" s="9">
        <v>15</v>
      </c>
      <c r="B97" s="157">
        <v>61150</v>
      </c>
      <c r="C97" s="151" t="s">
        <v>81</v>
      </c>
      <c r="D97" s="171"/>
      <c r="E97" s="160"/>
      <c r="F97" s="160"/>
      <c r="G97" s="160"/>
      <c r="H97" s="160"/>
      <c r="I97" s="35"/>
      <c r="J97" s="8"/>
      <c r="K97" s="97"/>
      <c r="L97" s="98"/>
      <c r="M97" s="99"/>
      <c r="N97" s="98"/>
      <c r="O97" s="100"/>
    </row>
    <row r="98" spans="1:15" s="1" customFormat="1" ht="15" customHeight="1" x14ac:dyDescent="0.25">
      <c r="A98" s="9">
        <v>16</v>
      </c>
      <c r="B98" s="157">
        <v>61210</v>
      </c>
      <c r="C98" s="151" t="s">
        <v>82</v>
      </c>
      <c r="D98" s="171"/>
      <c r="E98" s="160"/>
      <c r="F98" s="160"/>
      <c r="G98" s="160"/>
      <c r="H98" s="160"/>
      <c r="I98" s="35"/>
      <c r="J98" s="8"/>
      <c r="K98" s="97"/>
      <c r="L98" s="98"/>
      <c r="M98" s="99"/>
      <c r="N98" s="98"/>
      <c r="O98" s="100"/>
    </row>
    <row r="99" spans="1:15" s="1" customFormat="1" ht="15" customHeight="1" x14ac:dyDescent="0.25">
      <c r="A99" s="9">
        <v>17</v>
      </c>
      <c r="B99" s="157">
        <v>61290</v>
      </c>
      <c r="C99" s="151" t="s">
        <v>83</v>
      </c>
      <c r="D99" s="171"/>
      <c r="E99" s="160"/>
      <c r="F99" s="160"/>
      <c r="G99" s="160"/>
      <c r="H99" s="160"/>
      <c r="I99" s="35"/>
      <c r="J99" s="8"/>
      <c r="K99" s="97"/>
      <c r="L99" s="98"/>
      <c r="M99" s="99"/>
      <c r="N99" s="98"/>
      <c r="O99" s="100"/>
    </row>
    <row r="100" spans="1:15" s="1" customFormat="1" ht="15" customHeight="1" x14ac:dyDescent="0.25">
      <c r="A100" s="9">
        <v>18</v>
      </c>
      <c r="B100" s="157">
        <v>61340</v>
      </c>
      <c r="C100" s="151" t="s">
        <v>84</v>
      </c>
      <c r="D100" s="171"/>
      <c r="E100" s="160"/>
      <c r="F100" s="160"/>
      <c r="G100" s="160"/>
      <c r="H100" s="160"/>
      <c r="I100" s="35"/>
      <c r="J100" s="8"/>
      <c r="K100" s="97"/>
      <c r="L100" s="98"/>
      <c r="M100" s="99"/>
      <c r="N100" s="98"/>
      <c r="O100" s="100"/>
    </row>
    <row r="101" spans="1:15" s="1" customFormat="1" ht="15" customHeight="1" x14ac:dyDescent="0.25">
      <c r="A101" s="9">
        <v>19</v>
      </c>
      <c r="B101" s="157">
        <v>61390</v>
      </c>
      <c r="C101" s="151" t="s">
        <v>85</v>
      </c>
      <c r="D101" s="171"/>
      <c r="E101" s="160"/>
      <c r="F101" s="160"/>
      <c r="G101" s="160"/>
      <c r="H101" s="160"/>
      <c r="I101" s="35"/>
      <c r="J101" s="8"/>
      <c r="K101" s="97"/>
      <c r="L101" s="98"/>
      <c r="M101" s="99"/>
      <c r="N101" s="98"/>
      <c r="O101" s="100"/>
    </row>
    <row r="102" spans="1:15" s="1" customFormat="1" ht="15" customHeight="1" x14ac:dyDescent="0.25">
      <c r="A102" s="9">
        <v>20</v>
      </c>
      <c r="B102" s="157">
        <v>61410</v>
      </c>
      <c r="C102" s="151" t="s">
        <v>86</v>
      </c>
      <c r="D102" s="171"/>
      <c r="E102" s="160"/>
      <c r="F102" s="160"/>
      <c r="G102" s="160"/>
      <c r="H102" s="160"/>
      <c r="I102" s="35"/>
      <c r="J102" s="8"/>
      <c r="K102" s="97"/>
      <c r="L102" s="98"/>
      <c r="M102" s="99"/>
      <c r="N102" s="98"/>
      <c r="O102" s="100"/>
    </row>
    <row r="103" spans="1:15" s="1" customFormat="1" ht="15" customHeight="1" x14ac:dyDescent="0.25">
      <c r="A103" s="9">
        <v>21</v>
      </c>
      <c r="B103" s="157">
        <v>61430</v>
      </c>
      <c r="C103" s="151" t="s">
        <v>106</v>
      </c>
      <c r="D103" s="171"/>
      <c r="E103" s="160"/>
      <c r="F103" s="160"/>
      <c r="G103" s="160"/>
      <c r="H103" s="160"/>
      <c r="I103" s="35"/>
      <c r="J103" s="8"/>
      <c r="K103" s="97"/>
      <c r="L103" s="98"/>
      <c r="M103" s="99"/>
      <c r="N103" s="98"/>
      <c r="O103" s="100"/>
    </row>
    <row r="104" spans="1:15" s="1" customFormat="1" ht="15" customHeight="1" x14ac:dyDescent="0.25">
      <c r="A104" s="9">
        <v>22</v>
      </c>
      <c r="B104" s="157">
        <v>61440</v>
      </c>
      <c r="C104" s="151" t="s">
        <v>87</v>
      </c>
      <c r="D104" s="171"/>
      <c r="E104" s="160"/>
      <c r="F104" s="160"/>
      <c r="G104" s="160"/>
      <c r="H104" s="160"/>
      <c r="I104" s="35"/>
      <c r="J104" s="8"/>
      <c r="K104" s="97"/>
      <c r="L104" s="98"/>
      <c r="M104" s="99"/>
      <c r="N104" s="98"/>
      <c r="O104" s="100"/>
    </row>
    <row r="105" spans="1:15" s="1" customFormat="1" ht="15" customHeight="1" x14ac:dyDescent="0.25">
      <c r="A105" s="9">
        <v>23</v>
      </c>
      <c r="B105" s="157">
        <v>61450</v>
      </c>
      <c r="C105" s="151" t="s">
        <v>105</v>
      </c>
      <c r="D105" s="171"/>
      <c r="E105" s="160"/>
      <c r="F105" s="160"/>
      <c r="G105" s="160"/>
      <c r="H105" s="160"/>
      <c r="I105" s="35"/>
      <c r="J105" s="8"/>
      <c r="K105" s="97"/>
      <c r="L105" s="98"/>
      <c r="M105" s="99"/>
      <c r="N105" s="98"/>
      <c r="O105" s="100"/>
    </row>
    <row r="106" spans="1:15" s="1" customFormat="1" ht="15" customHeight="1" x14ac:dyDescent="0.25">
      <c r="A106" s="9">
        <v>24</v>
      </c>
      <c r="B106" s="157">
        <v>61470</v>
      </c>
      <c r="C106" s="151" t="s">
        <v>88</v>
      </c>
      <c r="D106" s="171"/>
      <c r="E106" s="160"/>
      <c r="F106" s="160"/>
      <c r="G106" s="160"/>
      <c r="H106" s="160"/>
      <c r="I106" s="35"/>
      <c r="J106" s="8"/>
      <c r="K106" s="97"/>
      <c r="L106" s="98"/>
      <c r="M106" s="99"/>
      <c r="N106" s="98"/>
      <c r="O106" s="100"/>
    </row>
    <row r="107" spans="1:15" s="1" customFormat="1" ht="15" customHeight="1" x14ac:dyDescent="0.25">
      <c r="A107" s="9">
        <v>25</v>
      </c>
      <c r="B107" s="157">
        <v>61490</v>
      </c>
      <c r="C107" s="151" t="s">
        <v>107</v>
      </c>
      <c r="D107" s="171"/>
      <c r="E107" s="160"/>
      <c r="F107" s="160"/>
      <c r="G107" s="160"/>
      <c r="H107" s="160"/>
      <c r="I107" s="35"/>
      <c r="J107" s="8"/>
      <c r="K107" s="97"/>
      <c r="L107" s="98"/>
      <c r="M107" s="99"/>
      <c r="N107" s="98"/>
      <c r="O107" s="100"/>
    </row>
    <row r="108" spans="1:15" s="1" customFormat="1" ht="15" customHeight="1" x14ac:dyDescent="0.25">
      <c r="A108" s="9">
        <v>26</v>
      </c>
      <c r="B108" s="157">
        <v>61500</v>
      </c>
      <c r="C108" s="151" t="s">
        <v>108</v>
      </c>
      <c r="D108" s="171"/>
      <c r="E108" s="160"/>
      <c r="F108" s="160"/>
      <c r="G108" s="160"/>
      <c r="H108" s="160"/>
      <c r="I108" s="35"/>
      <c r="J108" s="8"/>
      <c r="K108" s="97"/>
      <c r="L108" s="98"/>
      <c r="M108" s="99"/>
      <c r="N108" s="98"/>
      <c r="O108" s="100"/>
    </row>
    <row r="109" spans="1:15" s="1" customFormat="1" ht="15" customHeight="1" x14ac:dyDescent="0.25">
      <c r="A109" s="9">
        <v>27</v>
      </c>
      <c r="B109" s="157">
        <v>61510</v>
      </c>
      <c r="C109" s="151" t="s">
        <v>89</v>
      </c>
      <c r="D109" s="177"/>
      <c r="E109" s="83"/>
      <c r="F109" s="83"/>
      <c r="G109" s="83"/>
      <c r="H109" s="84"/>
      <c r="I109" s="35"/>
      <c r="J109" s="8"/>
      <c r="K109" s="97"/>
      <c r="L109" s="98"/>
      <c r="M109" s="99"/>
      <c r="N109" s="98"/>
      <c r="O109" s="100"/>
    </row>
    <row r="110" spans="1:15" s="1" customFormat="1" ht="15" customHeight="1" x14ac:dyDescent="0.25">
      <c r="A110" s="9">
        <v>28</v>
      </c>
      <c r="B110" s="269">
        <v>61520</v>
      </c>
      <c r="C110" s="151" t="s">
        <v>109</v>
      </c>
      <c r="D110" s="178"/>
      <c r="E110" s="85"/>
      <c r="F110" s="85"/>
      <c r="G110" s="85"/>
      <c r="H110" s="85"/>
      <c r="I110" s="35"/>
      <c r="J110" s="8"/>
      <c r="K110" s="97"/>
      <c r="L110" s="98"/>
      <c r="M110" s="99"/>
      <c r="N110" s="98"/>
      <c r="O110" s="100"/>
    </row>
    <row r="111" spans="1:15" s="1" customFormat="1" ht="15" customHeight="1" x14ac:dyDescent="0.25">
      <c r="A111" s="9">
        <v>29</v>
      </c>
      <c r="B111" s="157">
        <v>61540</v>
      </c>
      <c r="C111" s="150" t="s">
        <v>103</v>
      </c>
      <c r="D111" s="171"/>
      <c r="E111" s="160"/>
      <c r="F111" s="160"/>
      <c r="G111" s="160"/>
      <c r="H111" s="160"/>
      <c r="I111" s="35"/>
      <c r="J111" s="8"/>
      <c r="K111" s="97"/>
      <c r="L111" s="98"/>
      <c r="M111" s="99"/>
      <c r="N111" s="98"/>
      <c r="O111" s="100"/>
    </row>
    <row r="112" spans="1:15" s="1" customFormat="1" ht="15" customHeight="1" x14ac:dyDescent="0.25">
      <c r="A112" s="9">
        <v>30</v>
      </c>
      <c r="B112" s="157">
        <v>61560</v>
      </c>
      <c r="C112" s="151" t="s">
        <v>113</v>
      </c>
      <c r="D112" s="171"/>
      <c r="E112" s="160"/>
      <c r="F112" s="160"/>
      <c r="G112" s="160"/>
      <c r="H112" s="70"/>
      <c r="I112" s="35"/>
      <c r="J112" s="8"/>
      <c r="K112" s="97"/>
      <c r="L112" s="98"/>
      <c r="M112" s="99"/>
      <c r="N112" s="109"/>
      <c r="O112" s="100"/>
    </row>
    <row r="113" spans="1:15" s="1" customFormat="1" ht="15" customHeight="1" thickBot="1" x14ac:dyDescent="0.3">
      <c r="A113" s="59">
        <v>31</v>
      </c>
      <c r="B113" s="159">
        <v>61570</v>
      </c>
      <c r="C113" s="146" t="s">
        <v>122</v>
      </c>
      <c r="D113" s="173"/>
      <c r="E113" s="142"/>
      <c r="F113" s="142"/>
      <c r="G113" s="142"/>
      <c r="H113" s="143"/>
      <c r="I113" s="60"/>
      <c r="J113" s="8"/>
      <c r="K113" s="101"/>
      <c r="L113" s="102"/>
      <c r="M113" s="103"/>
      <c r="N113" s="102"/>
      <c r="O113" s="104"/>
    </row>
    <row r="114" spans="1:15" s="1" customFormat="1" ht="15" customHeight="1" thickBot="1" x14ac:dyDescent="0.3">
      <c r="A114" s="28"/>
      <c r="B114" s="51"/>
      <c r="C114" s="25" t="s">
        <v>104</v>
      </c>
      <c r="D114" s="174">
        <v>0</v>
      </c>
      <c r="E114" s="30">
        <v>0</v>
      </c>
      <c r="F114" s="30">
        <v>0</v>
      </c>
      <c r="G114" s="30">
        <v>0</v>
      </c>
      <c r="H114" s="30">
        <v>0</v>
      </c>
      <c r="I114" s="31">
        <v>0</v>
      </c>
      <c r="J114" s="8"/>
      <c r="K114" s="325">
        <f t="shared" si="2"/>
        <v>0</v>
      </c>
      <c r="L114" s="326">
        <f>SUM(L115:L123)</f>
        <v>0</v>
      </c>
      <c r="M114" s="327">
        <f>H114+G114</f>
        <v>0</v>
      </c>
      <c r="N114" s="326">
        <f>SUM(N115:N122)</f>
        <v>0</v>
      </c>
      <c r="O114" s="328">
        <f>E114</f>
        <v>0</v>
      </c>
    </row>
    <row r="115" spans="1:15" s="1" customFormat="1" ht="15" customHeight="1" x14ac:dyDescent="0.25">
      <c r="A115" s="7">
        <v>1</v>
      </c>
      <c r="B115" s="165">
        <v>70020</v>
      </c>
      <c r="C115" s="161" t="s">
        <v>90</v>
      </c>
      <c r="D115" s="179"/>
      <c r="E115" s="167"/>
      <c r="F115" s="167"/>
      <c r="G115" s="167"/>
      <c r="H115" s="167"/>
      <c r="I115" s="34"/>
      <c r="J115" s="8"/>
      <c r="K115" s="93"/>
      <c r="L115" s="94"/>
      <c r="M115" s="95"/>
      <c r="N115" s="94"/>
      <c r="O115" s="96"/>
    </row>
    <row r="116" spans="1:15" s="1" customFormat="1" ht="15" customHeight="1" x14ac:dyDescent="0.25">
      <c r="A116" s="9">
        <v>2</v>
      </c>
      <c r="B116" s="157">
        <v>70110</v>
      </c>
      <c r="C116" s="162" t="s">
        <v>93</v>
      </c>
      <c r="D116" s="171"/>
      <c r="E116" s="160"/>
      <c r="F116" s="160"/>
      <c r="G116" s="160"/>
      <c r="H116" s="160"/>
      <c r="I116" s="35"/>
      <c r="J116" s="8"/>
      <c r="K116" s="97"/>
      <c r="L116" s="98"/>
      <c r="M116" s="99"/>
      <c r="N116" s="98"/>
      <c r="O116" s="100"/>
    </row>
    <row r="117" spans="1:15" s="1" customFormat="1" ht="15" customHeight="1" x14ac:dyDescent="0.25">
      <c r="A117" s="11">
        <v>3</v>
      </c>
      <c r="B117" s="157">
        <v>70021</v>
      </c>
      <c r="C117" s="162" t="s">
        <v>91</v>
      </c>
      <c r="D117" s="171"/>
      <c r="E117" s="160"/>
      <c r="F117" s="160"/>
      <c r="G117" s="160"/>
      <c r="H117" s="160"/>
      <c r="I117" s="35"/>
      <c r="J117" s="8"/>
      <c r="K117" s="97"/>
      <c r="L117" s="98"/>
      <c r="M117" s="99"/>
      <c r="N117" s="98"/>
      <c r="O117" s="100"/>
    </row>
    <row r="118" spans="1:15" s="1" customFormat="1" ht="15" customHeight="1" x14ac:dyDescent="0.25">
      <c r="A118" s="9">
        <v>4</v>
      </c>
      <c r="B118" s="157">
        <v>70040</v>
      </c>
      <c r="C118" s="162" t="s">
        <v>92</v>
      </c>
      <c r="D118" s="171"/>
      <c r="E118" s="160"/>
      <c r="F118" s="160"/>
      <c r="G118" s="160"/>
      <c r="H118" s="160"/>
      <c r="I118" s="35"/>
      <c r="J118" s="8"/>
      <c r="K118" s="97"/>
      <c r="L118" s="98"/>
      <c r="M118" s="99"/>
      <c r="N118" s="98"/>
      <c r="O118" s="100"/>
    </row>
    <row r="119" spans="1:15" s="1" customFormat="1" ht="15" customHeight="1" x14ac:dyDescent="0.25">
      <c r="A119" s="9">
        <v>5</v>
      </c>
      <c r="B119" s="157">
        <v>70100</v>
      </c>
      <c r="C119" s="162" t="s">
        <v>123</v>
      </c>
      <c r="D119" s="171"/>
      <c r="E119" s="160"/>
      <c r="F119" s="160"/>
      <c r="G119" s="160"/>
      <c r="H119" s="160"/>
      <c r="I119" s="35"/>
      <c r="J119" s="8"/>
      <c r="K119" s="97"/>
      <c r="L119" s="98"/>
      <c r="M119" s="99"/>
      <c r="N119" s="98"/>
      <c r="O119" s="100"/>
    </row>
    <row r="120" spans="1:15" s="1" customFormat="1" ht="15" customHeight="1" x14ac:dyDescent="0.25">
      <c r="A120" s="9">
        <v>6</v>
      </c>
      <c r="B120" s="157">
        <v>70270</v>
      </c>
      <c r="C120" s="162" t="s">
        <v>94</v>
      </c>
      <c r="D120" s="171"/>
      <c r="E120" s="160"/>
      <c r="F120" s="160"/>
      <c r="G120" s="160"/>
      <c r="H120" s="160"/>
      <c r="I120" s="35"/>
      <c r="J120" s="8"/>
      <c r="K120" s="97"/>
      <c r="L120" s="98"/>
      <c r="M120" s="99"/>
      <c r="N120" s="98"/>
      <c r="O120" s="100"/>
    </row>
    <row r="121" spans="1:15" s="1" customFormat="1" ht="15" customHeight="1" x14ac:dyDescent="0.25">
      <c r="A121" s="9">
        <v>7</v>
      </c>
      <c r="B121" s="158">
        <v>70510</v>
      </c>
      <c r="C121" s="162" t="s">
        <v>95</v>
      </c>
      <c r="D121" s="171"/>
      <c r="E121" s="160"/>
      <c r="F121" s="160"/>
      <c r="G121" s="160"/>
      <c r="H121" s="160"/>
      <c r="I121" s="35"/>
      <c r="J121" s="8"/>
      <c r="K121" s="97"/>
      <c r="L121" s="98"/>
      <c r="M121" s="99"/>
      <c r="N121" s="98"/>
      <c r="O121" s="307"/>
    </row>
    <row r="122" spans="1:15" s="1" customFormat="1" ht="15" customHeight="1" x14ac:dyDescent="0.25">
      <c r="A122" s="9">
        <v>8</v>
      </c>
      <c r="B122" s="158">
        <v>10880</v>
      </c>
      <c r="C122" s="162" t="s">
        <v>112</v>
      </c>
      <c r="D122" s="171"/>
      <c r="E122" s="160"/>
      <c r="F122" s="160"/>
      <c r="G122" s="160"/>
      <c r="H122" s="160"/>
      <c r="I122" s="35"/>
      <c r="J122" s="8"/>
      <c r="K122" s="97"/>
      <c r="L122" s="98"/>
      <c r="M122" s="99"/>
      <c r="N122" s="98"/>
      <c r="O122" s="100"/>
    </row>
    <row r="123" spans="1:15" s="1" customFormat="1" ht="15" customHeight="1" thickBot="1" x14ac:dyDescent="0.3">
      <c r="A123" s="61">
        <v>9</v>
      </c>
      <c r="B123" s="159">
        <v>10890</v>
      </c>
      <c r="C123" s="163" t="s">
        <v>114</v>
      </c>
      <c r="D123" s="145"/>
      <c r="E123" s="142"/>
      <c r="F123" s="142"/>
      <c r="G123" s="142"/>
      <c r="H123" s="143"/>
      <c r="I123" s="62"/>
      <c r="J123" s="8"/>
      <c r="K123" s="105"/>
      <c r="L123" s="106"/>
      <c r="M123" s="107"/>
      <c r="N123" s="169"/>
      <c r="O123" s="108"/>
    </row>
    <row r="124" spans="1:15" ht="15" customHeight="1" x14ac:dyDescent="0.25">
      <c r="A124" s="12"/>
      <c r="B124" s="12"/>
      <c r="C124" s="12"/>
      <c r="D124" s="491" t="s">
        <v>96</v>
      </c>
      <c r="E124" s="491"/>
      <c r="F124" s="491"/>
      <c r="G124" s="491"/>
      <c r="H124" s="491"/>
      <c r="I124" s="33">
        <f>AVERAGE(I8:I15,I17:I28,I30:I46,I48:I66,I68:I81,I83:I113,I115:I123)</f>
        <v>3</v>
      </c>
      <c r="J124" s="8"/>
      <c r="M124" s="17"/>
      <c r="N124" s="17"/>
      <c r="O124" s="17"/>
    </row>
    <row r="125" spans="1:15" ht="15" customHeight="1" x14ac:dyDescent="0.25">
      <c r="A125" s="12"/>
      <c r="B125" s="12"/>
      <c r="C125" s="12"/>
      <c r="D125" s="12"/>
      <c r="E125" s="13"/>
      <c r="F125" s="13"/>
      <c r="G125" s="14"/>
      <c r="H125" s="14"/>
      <c r="I125" s="15"/>
      <c r="J125" s="4"/>
      <c r="M125" s="55"/>
    </row>
    <row r="126" spans="1:15" x14ac:dyDescent="0.25">
      <c r="A126" s="4"/>
      <c r="B126" s="4"/>
      <c r="C126" s="4"/>
      <c r="D126" s="4"/>
      <c r="E126" s="4"/>
      <c r="F126" s="4"/>
      <c r="G126" s="4"/>
      <c r="H126" s="4"/>
      <c r="I126" s="5"/>
      <c r="J126" s="4"/>
    </row>
  </sheetData>
  <mergeCells count="8">
    <mergeCell ref="I4:I5"/>
    <mergeCell ref="D124:H124"/>
    <mergeCell ref="C2:D2"/>
    <mergeCell ref="A4:A5"/>
    <mergeCell ref="B4:B5"/>
    <mergeCell ref="C4:C5"/>
    <mergeCell ref="D4:D5"/>
    <mergeCell ref="E4:H4"/>
  </mergeCells>
  <conditionalFormatting sqref="I6:I124">
    <cfRule type="cellIs" dxfId="30" priority="2" operator="equal">
      <formula>0</formula>
    </cfRule>
    <cfRule type="containsBlanks" dxfId="29" priority="7">
      <formula>LEN(TRIM(I6))=0</formula>
    </cfRule>
    <cfRule type="cellIs" dxfId="28" priority="8" operator="lessThan">
      <formula>3.5</formula>
    </cfRule>
    <cfRule type="cellIs" dxfId="27" priority="9" operator="greaterThanOrEqual">
      <formula>4.5</formula>
    </cfRule>
  </conditionalFormatting>
  <conditionalFormatting sqref="N16:O18 N82:O85">
    <cfRule type="containsBlanks" dxfId="26" priority="3">
      <formula>LEN(TRIM(N16))=0</formula>
    </cfRule>
    <cfRule type="cellIs" dxfId="25" priority="4" operator="equal">
      <formula>0</formula>
    </cfRule>
  </conditionalFormatting>
  <conditionalFormatting sqref="M16:M18 M82:M85">
    <cfRule type="containsBlanks" dxfId="24" priority="1">
      <formula>LEN(TRIM(M16))=0</formula>
    </cfRule>
    <cfRule type="cellIs" dxfId="23" priority="6" operator="lessThan">
      <formula>50</formula>
    </cfRule>
    <cfRule type="cellIs" dxfId="22" priority="10" operator="greaterThanOrEqual"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zoomScale="90" zoomScaleNormal="90" workbookViewId="0">
      <selection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28.5703125" customWidth="1"/>
    <col min="4" max="8" width="7.7109375" style="384" customWidth="1"/>
    <col min="9" max="9" width="9.7109375" style="384" customWidth="1"/>
    <col min="10" max="10" width="7.85546875" customWidth="1"/>
    <col min="11" max="11" width="10.85546875" customWidth="1"/>
    <col min="12" max="15" width="9.7109375" customWidth="1"/>
  </cols>
  <sheetData>
    <row r="1" spans="1:15" s="347" customFormat="1" ht="15" customHeight="1" x14ac:dyDescent="0.25">
      <c r="C1" s="348"/>
      <c r="D1" s="349"/>
      <c r="E1" s="349"/>
      <c r="F1" s="350"/>
      <c r="G1" s="350"/>
      <c r="H1" s="350"/>
      <c r="I1" s="350"/>
      <c r="K1" s="168"/>
      <c r="L1" s="3" t="s">
        <v>133</v>
      </c>
      <c r="M1"/>
      <c r="N1"/>
      <c r="O1"/>
    </row>
    <row r="2" spans="1:15" s="347" customFormat="1" ht="15" customHeight="1" x14ac:dyDescent="0.25">
      <c r="C2" s="505" t="s">
        <v>146</v>
      </c>
      <c r="D2" s="505"/>
      <c r="E2" s="351"/>
      <c r="F2" s="350"/>
      <c r="G2" s="350"/>
      <c r="H2" s="350"/>
      <c r="I2" s="352">
        <v>2024</v>
      </c>
      <c r="K2" s="20"/>
      <c r="L2" s="3" t="s">
        <v>135</v>
      </c>
      <c r="M2"/>
      <c r="N2"/>
      <c r="O2"/>
    </row>
    <row r="3" spans="1:15" s="347" customFormat="1" ht="15" customHeight="1" thickBot="1" x14ac:dyDescent="0.3">
      <c r="C3" s="348"/>
      <c r="D3" s="349"/>
      <c r="E3" s="349"/>
      <c r="F3" s="350"/>
      <c r="G3" s="350"/>
      <c r="H3" s="350"/>
      <c r="I3" s="350"/>
      <c r="K3" s="170"/>
      <c r="L3" s="3" t="s">
        <v>134</v>
      </c>
      <c r="M3"/>
      <c r="N3"/>
      <c r="O3"/>
    </row>
    <row r="4" spans="1:15" s="347" customFormat="1" ht="15" customHeight="1" thickBot="1" x14ac:dyDescent="0.3">
      <c r="A4" s="492" t="s">
        <v>0</v>
      </c>
      <c r="B4" s="494" t="s">
        <v>1</v>
      </c>
      <c r="C4" s="494" t="s">
        <v>2</v>
      </c>
      <c r="D4" s="496" t="s">
        <v>147</v>
      </c>
      <c r="E4" s="488" t="s">
        <v>148</v>
      </c>
      <c r="F4" s="489"/>
      <c r="G4" s="489"/>
      <c r="H4" s="490"/>
      <c r="I4" s="498" t="s">
        <v>111</v>
      </c>
      <c r="K4" s="6"/>
      <c r="L4" s="3" t="s">
        <v>136</v>
      </c>
      <c r="M4"/>
      <c r="N4"/>
      <c r="O4"/>
    </row>
    <row r="5" spans="1:15" s="347" customFormat="1" ht="30" customHeight="1" thickBot="1" x14ac:dyDescent="0.3">
      <c r="A5" s="493"/>
      <c r="B5" s="495" t="s">
        <v>149</v>
      </c>
      <c r="C5" s="495"/>
      <c r="D5" s="497"/>
      <c r="E5" s="355">
        <v>5</v>
      </c>
      <c r="F5" s="355">
        <v>4</v>
      </c>
      <c r="G5" s="355">
        <v>3</v>
      </c>
      <c r="H5" s="355">
        <v>2</v>
      </c>
      <c r="I5" s="499"/>
      <c r="K5" s="86" t="s">
        <v>126</v>
      </c>
      <c r="L5" s="353" t="s">
        <v>127</v>
      </c>
      <c r="M5" s="353" t="s">
        <v>131</v>
      </c>
      <c r="N5" s="353" t="s">
        <v>128</v>
      </c>
      <c r="O5" s="354" t="s">
        <v>129</v>
      </c>
    </row>
    <row r="6" spans="1:15" s="347" customFormat="1" ht="15" customHeight="1" thickBot="1" x14ac:dyDescent="0.3">
      <c r="A6" s="356"/>
      <c r="B6" s="357"/>
      <c r="C6" s="357" t="s">
        <v>110</v>
      </c>
      <c r="D6" s="358">
        <f>D7+D9+D12</f>
        <v>4</v>
      </c>
      <c r="E6" s="451">
        <f>AVERAGE(E8,E10:E11,E13)</f>
        <v>100</v>
      </c>
      <c r="F6" s="451">
        <v>0</v>
      </c>
      <c r="G6" s="451">
        <f t="shared" ref="F6:H6" si="0">AVERAGE(G8,G10:G11,G13)</f>
        <v>100</v>
      </c>
      <c r="H6" s="451">
        <f t="shared" si="0"/>
        <v>100</v>
      </c>
      <c r="I6" s="359">
        <v>3.25</v>
      </c>
      <c r="K6" s="329">
        <f>D6</f>
        <v>4</v>
      </c>
      <c r="L6" s="330">
        <f>L7+L9+L12</f>
        <v>1</v>
      </c>
      <c r="M6" s="331">
        <f t="shared" ref="M6" si="1">AVERAGE(M8,M10:M11,M13)</f>
        <v>25</v>
      </c>
      <c r="N6" s="330">
        <f>N7+N9+N12</f>
        <v>1</v>
      </c>
      <c r="O6" s="332">
        <f t="shared" ref="O6" si="2">AVERAGE(O8,O10:O11,O13)</f>
        <v>25</v>
      </c>
    </row>
    <row r="7" spans="1:15" s="363" customFormat="1" ht="15" customHeight="1" thickBot="1" x14ac:dyDescent="0.3">
      <c r="A7" s="360"/>
      <c r="B7" s="500" t="s">
        <v>100</v>
      </c>
      <c r="C7" s="501"/>
      <c r="D7" s="361">
        <f>SUM(D8)</f>
        <v>1</v>
      </c>
      <c r="E7" s="452">
        <f t="shared" ref="E7:H7" si="3">SUM(E8)</f>
        <v>0</v>
      </c>
      <c r="F7" s="452">
        <f t="shared" si="3"/>
        <v>0</v>
      </c>
      <c r="G7" s="452">
        <f t="shared" si="3"/>
        <v>100</v>
      </c>
      <c r="H7" s="452">
        <f t="shared" si="3"/>
        <v>0</v>
      </c>
      <c r="I7" s="362">
        <f>AVERAGE(I8)</f>
        <v>3</v>
      </c>
      <c r="K7" s="387">
        <f t="shared" ref="K7" si="4">D7</f>
        <v>1</v>
      </c>
      <c r="L7" s="388">
        <f>SUM(L8)</f>
        <v>0</v>
      </c>
      <c r="M7" s="389">
        <f t="shared" ref="M7:M13" si="5">F7+E7</f>
        <v>0</v>
      </c>
      <c r="N7" s="388">
        <f>SUM(N8)</f>
        <v>0</v>
      </c>
      <c r="O7" s="390">
        <f t="shared" ref="O7:O13" si="6">H7</f>
        <v>0</v>
      </c>
    </row>
    <row r="8" spans="1:15" ht="15" customHeight="1" thickBot="1" x14ac:dyDescent="0.3">
      <c r="A8" s="364">
        <v>1</v>
      </c>
      <c r="B8" s="365">
        <v>20061</v>
      </c>
      <c r="C8" s="366" t="s">
        <v>124</v>
      </c>
      <c r="D8" s="367">
        <v>1</v>
      </c>
      <c r="E8" s="453"/>
      <c r="F8" s="453"/>
      <c r="G8" s="453">
        <v>100</v>
      </c>
      <c r="H8" s="453"/>
      <c r="I8" s="368">
        <f>(H8*2+G8*3+F8*4+E8*5)/100</f>
        <v>3</v>
      </c>
      <c r="K8" s="391">
        <f t="shared" ref="K8:K13" si="7">D8</f>
        <v>1</v>
      </c>
      <c r="L8" s="392">
        <f t="shared" ref="L8:L13" si="8">M8*K8/100</f>
        <v>0</v>
      </c>
      <c r="M8" s="399">
        <f t="shared" si="5"/>
        <v>0</v>
      </c>
      <c r="N8" s="392">
        <f t="shared" ref="N8:N13" si="9">O8*K8/100</f>
        <v>0</v>
      </c>
      <c r="O8" s="401">
        <f t="shared" si="6"/>
        <v>0</v>
      </c>
    </row>
    <row r="9" spans="1:15" ht="15" customHeight="1" thickBot="1" x14ac:dyDescent="0.3">
      <c r="A9" s="369"/>
      <c r="B9" s="370" t="s">
        <v>102</v>
      </c>
      <c r="C9" s="371"/>
      <c r="D9" s="361">
        <f>SUM(D10:D11)</f>
        <v>2</v>
      </c>
      <c r="E9" s="452">
        <f t="shared" ref="E9:H9" si="10">SUM(E10:E11)</f>
        <v>100</v>
      </c>
      <c r="F9" s="452">
        <f t="shared" si="10"/>
        <v>0</v>
      </c>
      <c r="G9" s="452">
        <f t="shared" si="10"/>
        <v>100</v>
      </c>
      <c r="H9" s="452">
        <f t="shared" si="10"/>
        <v>0</v>
      </c>
      <c r="I9" s="362">
        <f>AVERAGE(I10:I11)</f>
        <v>4</v>
      </c>
      <c r="K9" s="403">
        <f t="shared" si="7"/>
        <v>2</v>
      </c>
      <c r="L9" s="404">
        <f>SUM(L10:L11)</f>
        <v>1</v>
      </c>
      <c r="M9" s="327">
        <f>AVERAGE(M10:M11)</f>
        <v>50</v>
      </c>
      <c r="N9" s="404">
        <f>SUM(N10:N11)</f>
        <v>0</v>
      </c>
      <c r="O9" s="328">
        <f t="shared" si="6"/>
        <v>0</v>
      </c>
    </row>
    <row r="10" spans="1:15" ht="15" customHeight="1" x14ac:dyDescent="0.25">
      <c r="A10" s="372">
        <v>1</v>
      </c>
      <c r="B10" s="373">
        <v>60050</v>
      </c>
      <c r="C10" s="374" t="s">
        <v>150</v>
      </c>
      <c r="D10" s="375">
        <v>1</v>
      </c>
      <c r="E10" s="454">
        <v>100</v>
      </c>
      <c r="F10" s="454"/>
      <c r="G10" s="454"/>
      <c r="H10" s="454"/>
      <c r="I10" s="376">
        <f>(H10*2+G10*3+F10*4+E10*5)/100</f>
        <v>5</v>
      </c>
      <c r="K10" s="393">
        <f t="shared" si="7"/>
        <v>1</v>
      </c>
      <c r="L10" s="394">
        <f t="shared" si="8"/>
        <v>1</v>
      </c>
      <c r="M10" s="95">
        <f t="shared" si="5"/>
        <v>100</v>
      </c>
      <c r="N10" s="394">
        <f t="shared" si="9"/>
        <v>0</v>
      </c>
      <c r="O10" s="96">
        <f t="shared" si="6"/>
        <v>0</v>
      </c>
    </row>
    <row r="11" spans="1:15" ht="15" customHeight="1" thickBot="1" x14ac:dyDescent="0.3">
      <c r="A11" s="364">
        <v>2</v>
      </c>
      <c r="B11" s="365">
        <v>61450</v>
      </c>
      <c r="C11" s="366" t="s">
        <v>105</v>
      </c>
      <c r="D11" s="367">
        <v>1</v>
      </c>
      <c r="E11" s="453"/>
      <c r="F11" s="453"/>
      <c r="G11" s="453">
        <v>100</v>
      </c>
      <c r="H11" s="453"/>
      <c r="I11" s="368">
        <f>(H11*2+G11*3+F11*4+E11*5)/100</f>
        <v>3</v>
      </c>
      <c r="K11" s="397">
        <f t="shared" si="7"/>
        <v>1</v>
      </c>
      <c r="L11" s="398">
        <f t="shared" si="8"/>
        <v>0</v>
      </c>
      <c r="M11" s="103">
        <f t="shared" si="5"/>
        <v>0</v>
      </c>
      <c r="N11" s="398">
        <f t="shared" si="9"/>
        <v>0</v>
      </c>
      <c r="O11" s="104">
        <f t="shared" si="6"/>
        <v>0</v>
      </c>
    </row>
    <row r="12" spans="1:15" ht="15" customHeight="1" thickBot="1" x14ac:dyDescent="0.3">
      <c r="A12" s="369"/>
      <c r="B12" s="500" t="s">
        <v>104</v>
      </c>
      <c r="C12" s="501"/>
      <c r="D12" s="377">
        <f>SUM(D13)</f>
        <v>1</v>
      </c>
      <c r="E12" s="452">
        <f t="shared" ref="E12:H12" si="11">SUM(E13)</f>
        <v>0</v>
      </c>
      <c r="F12" s="452">
        <f t="shared" si="11"/>
        <v>0</v>
      </c>
      <c r="G12" s="452">
        <f t="shared" si="11"/>
        <v>0</v>
      </c>
      <c r="H12" s="452">
        <f t="shared" si="11"/>
        <v>100</v>
      </c>
      <c r="I12" s="362">
        <f>AVERAGE(I13)</f>
        <v>2</v>
      </c>
      <c r="K12" s="403">
        <f t="shared" si="7"/>
        <v>1</v>
      </c>
      <c r="L12" s="404">
        <f>SUM(L13)</f>
        <v>0</v>
      </c>
      <c r="M12" s="327">
        <f t="shared" si="5"/>
        <v>0</v>
      </c>
      <c r="N12" s="404">
        <f>SUM(N13)</f>
        <v>1</v>
      </c>
      <c r="O12" s="328">
        <f t="shared" si="6"/>
        <v>100</v>
      </c>
    </row>
    <row r="13" spans="1:15" ht="15" customHeight="1" thickBot="1" x14ac:dyDescent="0.3">
      <c r="A13" s="369">
        <v>1</v>
      </c>
      <c r="B13" s="378">
        <v>70270</v>
      </c>
      <c r="C13" s="379" t="s">
        <v>94</v>
      </c>
      <c r="D13" s="380">
        <v>1</v>
      </c>
      <c r="E13" s="455"/>
      <c r="F13" s="455"/>
      <c r="G13" s="455"/>
      <c r="H13" s="455">
        <v>100</v>
      </c>
      <c r="I13" s="381">
        <f>(H13*2+G13*3+F13*4+E13*5)/100</f>
        <v>2</v>
      </c>
      <c r="K13" s="395">
        <f t="shared" si="7"/>
        <v>1</v>
      </c>
      <c r="L13" s="396">
        <f t="shared" si="8"/>
        <v>0</v>
      </c>
      <c r="M13" s="400">
        <f t="shared" si="5"/>
        <v>0</v>
      </c>
      <c r="N13" s="396">
        <f t="shared" si="9"/>
        <v>1</v>
      </c>
      <c r="O13" s="402">
        <f t="shared" si="6"/>
        <v>100</v>
      </c>
    </row>
    <row r="14" spans="1:15" ht="15" customHeight="1" x14ac:dyDescent="0.25">
      <c r="A14" s="382"/>
      <c r="B14" s="382"/>
      <c r="D14" s="502" t="s">
        <v>151</v>
      </c>
      <c r="E14" s="503"/>
      <c r="F14" s="503"/>
      <c r="G14" s="503"/>
      <c r="H14" s="504"/>
      <c r="I14" s="383">
        <f>AVERAGE(I8:I8,I10:I11,I13)</f>
        <v>3.25</v>
      </c>
    </row>
  </sheetData>
  <mergeCells count="10">
    <mergeCell ref="I4:I5"/>
    <mergeCell ref="B7:C7"/>
    <mergeCell ref="B12:C12"/>
    <mergeCell ref="D14:H14"/>
    <mergeCell ref="C2:D2"/>
    <mergeCell ref="A4:A5"/>
    <mergeCell ref="B4:B5"/>
    <mergeCell ref="C4:C5"/>
    <mergeCell ref="D4:D5"/>
    <mergeCell ref="E4:H4"/>
  </mergeCells>
  <conditionalFormatting sqref="I6:I14">
    <cfRule type="cellIs" dxfId="21" priority="7" operator="equal">
      <formula>4.5</formula>
    </cfRule>
    <cfRule type="cellIs" dxfId="20" priority="8" stopIfTrue="1" operator="lessThan">
      <formula>3.5</formula>
    </cfRule>
    <cfRule type="cellIs" dxfId="19" priority="9" stopIfTrue="1" operator="between">
      <formula>$I$14</formula>
      <formula>3.5</formula>
    </cfRule>
    <cfRule type="cellIs" dxfId="18" priority="10" stopIfTrue="1" operator="between">
      <formula>4.5</formula>
      <formula>$I$14</formula>
    </cfRule>
    <cfRule type="cellIs" dxfId="17" priority="11" stopIfTrue="1" operator="greaterThanOrEqual">
      <formula>4.5</formula>
    </cfRule>
  </conditionalFormatting>
  <conditionalFormatting sqref="N6:O13">
    <cfRule type="cellIs" dxfId="16" priority="4" operator="greaterThanOrEqual">
      <formula>10</formula>
    </cfRule>
    <cfRule type="cellIs" dxfId="15" priority="5" operator="between">
      <formula>9.99</formula>
      <formula>0.01</formula>
    </cfRule>
    <cfRule type="cellIs" dxfId="14" priority="6" operator="equal">
      <formula>0</formula>
    </cfRule>
  </conditionalFormatting>
  <conditionalFormatting sqref="M6:M13">
    <cfRule type="cellIs" dxfId="13" priority="1" operator="lessThan">
      <formula>50</formula>
    </cfRule>
    <cfRule type="cellIs" dxfId="12" priority="2" operator="equal">
      <formula>50</formula>
    </cfRule>
    <cfRule type="cellIs" dxfId="11" priority="3" operator="greaterThanOrEqual">
      <formula>90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zoomScale="90" zoomScaleNormal="90" workbookViewId="0">
      <selection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28.5703125" customWidth="1"/>
    <col min="4" max="8" width="7.7109375" style="384" customWidth="1"/>
    <col min="9" max="9" width="9.7109375" style="384" customWidth="1"/>
    <col min="10" max="10" width="7.85546875" customWidth="1"/>
    <col min="11" max="11" width="10.85546875" customWidth="1"/>
    <col min="12" max="12" width="10.5703125" customWidth="1"/>
    <col min="13" max="15" width="9.7109375" customWidth="1"/>
  </cols>
  <sheetData>
    <row r="1" spans="1:15" s="347" customFormat="1" ht="15" customHeight="1" x14ac:dyDescent="0.25">
      <c r="C1" s="348"/>
      <c r="D1" s="349"/>
      <c r="E1" s="349"/>
      <c r="F1" s="350"/>
      <c r="G1" s="350"/>
      <c r="H1" s="350"/>
      <c r="I1" s="350"/>
      <c r="K1" s="168"/>
      <c r="L1" s="3" t="s">
        <v>133</v>
      </c>
      <c r="M1"/>
      <c r="N1"/>
      <c r="O1"/>
    </row>
    <row r="2" spans="1:15" s="347" customFormat="1" ht="15" customHeight="1" x14ac:dyDescent="0.25">
      <c r="C2" s="505" t="s">
        <v>146</v>
      </c>
      <c r="D2" s="505"/>
      <c r="E2" s="351"/>
      <c r="F2" s="350"/>
      <c r="G2" s="350"/>
      <c r="H2" s="350"/>
      <c r="I2" s="352">
        <v>2025</v>
      </c>
      <c r="K2" s="20"/>
      <c r="L2" s="3" t="s">
        <v>135</v>
      </c>
      <c r="M2"/>
      <c r="N2"/>
      <c r="O2"/>
    </row>
    <row r="3" spans="1:15" s="347" customFormat="1" ht="15" customHeight="1" thickBot="1" x14ac:dyDescent="0.3">
      <c r="C3" s="348"/>
      <c r="D3" s="349"/>
      <c r="E3" s="349"/>
      <c r="F3" s="350"/>
      <c r="G3" s="350"/>
      <c r="H3" s="350"/>
      <c r="I3" s="350"/>
      <c r="K3" s="170"/>
      <c r="L3" s="3" t="s">
        <v>134</v>
      </c>
      <c r="M3"/>
      <c r="N3"/>
      <c r="O3"/>
    </row>
    <row r="4" spans="1:15" s="347" customFormat="1" ht="15" customHeight="1" thickBot="1" x14ac:dyDescent="0.3">
      <c r="A4" s="492" t="s">
        <v>0</v>
      </c>
      <c r="B4" s="494" t="s">
        <v>1</v>
      </c>
      <c r="C4" s="494" t="s">
        <v>2</v>
      </c>
      <c r="D4" s="496" t="s">
        <v>147</v>
      </c>
      <c r="E4" s="488" t="s">
        <v>148</v>
      </c>
      <c r="F4" s="489"/>
      <c r="G4" s="489"/>
      <c r="H4" s="490"/>
      <c r="I4" s="498" t="s">
        <v>111</v>
      </c>
      <c r="K4" s="6"/>
      <c r="L4" s="3" t="s">
        <v>136</v>
      </c>
      <c r="M4"/>
      <c r="N4"/>
      <c r="O4"/>
    </row>
    <row r="5" spans="1:15" s="347" customFormat="1" ht="30" customHeight="1" thickBot="1" x14ac:dyDescent="0.3">
      <c r="A5" s="493"/>
      <c r="B5" s="495" t="s">
        <v>149</v>
      </c>
      <c r="C5" s="495"/>
      <c r="D5" s="497"/>
      <c r="E5" s="355">
        <v>5</v>
      </c>
      <c r="F5" s="355">
        <v>4</v>
      </c>
      <c r="G5" s="355">
        <v>3</v>
      </c>
      <c r="H5" s="355">
        <v>2</v>
      </c>
      <c r="I5" s="499"/>
      <c r="K5" s="86" t="s">
        <v>126</v>
      </c>
      <c r="L5" s="386" t="s">
        <v>127</v>
      </c>
      <c r="M5" s="386" t="s">
        <v>131</v>
      </c>
      <c r="N5" s="386" t="s">
        <v>128</v>
      </c>
      <c r="O5" s="385" t="s">
        <v>129</v>
      </c>
    </row>
    <row r="6" spans="1:15" s="347" customFormat="1" ht="15" customHeight="1" thickBot="1" x14ac:dyDescent="0.3">
      <c r="A6" s="356"/>
      <c r="B6" s="357"/>
      <c r="C6" s="357" t="s">
        <v>110</v>
      </c>
      <c r="D6" s="358">
        <f>D7</f>
        <v>1</v>
      </c>
      <c r="E6" s="550">
        <f t="shared" ref="E6:H6" si="0">E7</f>
        <v>0</v>
      </c>
      <c r="F6" s="550">
        <f t="shared" si="0"/>
        <v>0</v>
      </c>
      <c r="G6" s="550">
        <f t="shared" si="0"/>
        <v>1</v>
      </c>
      <c r="H6" s="550">
        <f t="shared" si="0"/>
        <v>0</v>
      </c>
      <c r="I6" s="552">
        <f>(H6*2+G6*3+F6*4+E6*5)/D6</f>
        <v>3</v>
      </c>
      <c r="K6" s="329">
        <f>D6</f>
        <v>1</v>
      </c>
      <c r="L6" s="330">
        <f>L7</f>
        <v>0</v>
      </c>
      <c r="M6" s="331">
        <f>AVERAGE(M8)</f>
        <v>0</v>
      </c>
      <c r="N6" s="330">
        <f>N7</f>
        <v>0</v>
      </c>
      <c r="O6" s="332">
        <f>AVERAGE(O8)</f>
        <v>0</v>
      </c>
    </row>
    <row r="7" spans="1:15" s="363" customFormat="1" ht="15" customHeight="1" thickBot="1" x14ac:dyDescent="0.3">
      <c r="A7" s="360"/>
      <c r="B7" s="500" t="s">
        <v>98</v>
      </c>
      <c r="C7" s="501"/>
      <c r="D7" s="547">
        <v>1</v>
      </c>
      <c r="E7" s="548">
        <v>0</v>
      </c>
      <c r="F7" s="548">
        <v>0</v>
      </c>
      <c r="G7" s="548">
        <v>1</v>
      </c>
      <c r="H7" s="548">
        <v>0</v>
      </c>
      <c r="I7" s="549">
        <f>AVERAGE(I8)</f>
        <v>3</v>
      </c>
      <c r="K7" s="387">
        <f t="shared" ref="K7:K8" si="1">D7</f>
        <v>1</v>
      </c>
      <c r="L7" s="388">
        <f>SUM(L8)</f>
        <v>0</v>
      </c>
      <c r="M7" s="389">
        <f t="shared" ref="M7:M8" si="2">F7+E7</f>
        <v>0</v>
      </c>
      <c r="N7" s="388">
        <f>SUM(N8)</f>
        <v>0</v>
      </c>
      <c r="O7" s="390">
        <f t="shared" ref="O7:O8" si="3">H7</f>
        <v>0</v>
      </c>
    </row>
    <row r="8" spans="1:15" ht="15" customHeight="1" thickBot="1" x14ac:dyDescent="0.3">
      <c r="A8" s="553">
        <v>1</v>
      </c>
      <c r="B8" s="554">
        <v>20060</v>
      </c>
      <c r="C8" s="555" t="s">
        <v>152</v>
      </c>
      <c r="D8" s="556">
        <v>1</v>
      </c>
      <c r="E8" s="557"/>
      <c r="F8" s="557"/>
      <c r="G8" s="557">
        <v>1</v>
      </c>
      <c r="H8" s="557"/>
      <c r="I8" s="558">
        <f>(H8*2+G8*3+F8*4+E8*5)/D8</f>
        <v>3</v>
      </c>
      <c r="K8" s="395">
        <f t="shared" si="1"/>
        <v>1</v>
      </c>
      <c r="L8" s="396">
        <f t="shared" ref="L8" si="4">M8*K8/100</f>
        <v>0</v>
      </c>
      <c r="M8" s="400">
        <f t="shared" si="2"/>
        <v>0</v>
      </c>
      <c r="N8" s="396">
        <f t="shared" ref="N8" si="5">O8*K8/100</f>
        <v>0</v>
      </c>
      <c r="O8" s="402">
        <f t="shared" si="3"/>
        <v>0</v>
      </c>
    </row>
    <row r="9" spans="1:15" ht="15" customHeight="1" x14ac:dyDescent="0.25">
      <c r="A9" s="382"/>
      <c r="B9" s="382"/>
      <c r="D9" s="502" t="s">
        <v>151</v>
      </c>
      <c r="E9" s="503"/>
      <c r="F9" s="503"/>
      <c r="G9" s="503"/>
      <c r="H9" s="504"/>
      <c r="I9" s="551">
        <f>AVERAGE(I8:I8)</f>
        <v>3</v>
      </c>
    </row>
  </sheetData>
  <mergeCells count="9">
    <mergeCell ref="I4:I5"/>
    <mergeCell ref="D9:H9"/>
    <mergeCell ref="B7:C7"/>
    <mergeCell ref="C2:D2"/>
    <mergeCell ref="A4:A5"/>
    <mergeCell ref="B4:B5"/>
    <mergeCell ref="C4:C5"/>
    <mergeCell ref="D4:D5"/>
    <mergeCell ref="E4:H4"/>
  </mergeCells>
  <conditionalFormatting sqref="N6:O8">
    <cfRule type="cellIs" dxfId="10" priority="4" operator="greaterThanOrEqual">
      <formula>10</formula>
    </cfRule>
    <cfRule type="cellIs" dxfId="9" priority="5" operator="between">
      <formula>9.99</formula>
      <formula>0.01</formula>
    </cfRule>
    <cfRule type="cellIs" dxfId="8" priority="6" operator="equal">
      <formula>0</formula>
    </cfRule>
  </conditionalFormatting>
  <conditionalFormatting sqref="M6:M8">
    <cfRule type="cellIs" dxfId="7" priority="1" operator="lessThan">
      <formula>50</formula>
    </cfRule>
    <cfRule type="cellIs" dxfId="6" priority="2" operator="equal">
      <formula>50</formula>
    </cfRule>
    <cfRule type="cellIs" dxfId="5" priority="3" operator="greaterThanOrEqual">
      <formula>90</formula>
    </cfRule>
  </conditionalFormatting>
  <conditionalFormatting sqref="I6:I9">
    <cfRule type="cellIs" dxfId="4" priority="38" operator="equal">
      <formula>4.5</formula>
    </cfRule>
    <cfRule type="cellIs" dxfId="3" priority="39" stopIfTrue="1" operator="lessThan">
      <formula>3.5</formula>
    </cfRule>
    <cfRule type="cellIs" dxfId="2" priority="40" stopIfTrue="1" operator="between">
      <formula>$I$9</formula>
      <formula>3.5</formula>
    </cfRule>
    <cfRule type="cellIs" dxfId="1" priority="41" stopIfTrue="1" operator="between">
      <formula>4.5</formula>
      <formula>$I$9</formula>
    </cfRule>
    <cfRule type="cellIs" dxfId="0" priority="42" stopIfTrue="1" operator="greaterThanOrEqual">
      <formula>4.5</formula>
    </cfRule>
  </conditionalFormatting>
  <pageMargins left="1.01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Немецкий-9 2020-2025</vt:lpstr>
      <vt:lpstr>Немецкий-9 2020 расклад</vt:lpstr>
      <vt:lpstr>Немецкий-9 2021 расклад</vt:lpstr>
      <vt:lpstr>Немецкий-9 2022 расклад</vt:lpstr>
      <vt:lpstr>Немецкий-9 2023 расклад</vt:lpstr>
      <vt:lpstr>Немецкий-9 2024 расклад</vt:lpstr>
      <vt:lpstr>Немецкий-9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2025-09-24T05:30:26Z</dcterms:modified>
</cp:coreProperties>
</file>