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30" windowWidth="20145" windowHeight="7935" tabRatio="649"/>
  </bookViews>
  <sheets>
    <sheet name="Английский-9 2018-2021" sheetId="6" r:id="rId1"/>
    <sheet name="Английский-9 2018 расклад" sheetId="5" r:id="rId2"/>
    <sheet name="Английский-9 2019 расклад" sheetId="4" r:id="rId3"/>
    <sheet name="Английский-9 2020 расклад" sheetId="3" r:id="rId4"/>
    <sheet name="Английский-9 2021 расклад" sheetId="2" r:id="rId5"/>
  </sheets>
  <calcPr calcId="145621"/>
</workbook>
</file>

<file path=xl/calcChain.xml><?xml version="1.0" encoding="utf-8"?>
<calcChain xmlns="http://schemas.openxmlformats.org/spreadsheetml/2006/main">
  <c r="U123" i="6" l="1"/>
  <c r="T123" i="6"/>
  <c r="U122" i="6"/>
  <c r="T121" i="6"/>
  <c r="U120" i="6"/>
  <c r="T120" i="6"/>
  <c r="U119" i="6"/>
  <c r="T119" i="6"/>
  <c r="U118" i="6"/>
  <c r="T118" i="6"/>
  <c r="U117" i="6"/>
  <c r="T117" i="6"/>
  <c r="U116" i="6"/>
  <c r="T116" i="6"/>
  <c r="W115" i="6"/>
  <c r="V115" i="6"/>
  <c r="U115" i="6"/>
  <c r="T115" i="6"/>
  <c r="U112" i="6"/>
  <c r="U111" i="6"/>
  <c r="T111" i="6"/>
  <c r="U110" i="6"/>
  <c r="T110" i="6"/>
  <c r="U109" i="6"/>
  <c r="T109" i="6"/>
  <c r="U108" i="6"/>
  <c r="T108" i="6"/>
  <c r="U107" i="6"/>
  <c r="T107" i="6"/>
  <c r="U106" i="6"/>
  <c r="T106" i="6"/>
  <c r="U105" i="6"/>
  <c r="T105" i="6"/>
  <c r="U104" i="6"/>
  <c r="T104" i="6"/>
  <c r="U103" i="6"/>
  <c r="T103" i="6"/>
  <c r="U102" i="6"/>
  <c r="T102" i="6"/>
  <c r="U101" i="6"/>
  <c r="T101" i="6"/>
  <c r="U100" i="6"/>
  <c r="T100" i="6"/>
  <c r="U99" i="6"/>
  <c r="T99" i="6"/>
  <c r="U98" i="6"/>
  <c r="T98" i="6"/>
  <c r="U97" i="6"/>
  <c r="T97" i="6"/>
  <c r="U96" i="6"/>
  <c r="T96" i="6"/>
  <c r="U95" i="6"/>
  <c r="T95" i="6"/>
  <c r="U94" i="6"/>
  <c r="T94" i="6"/>
  <c r="T93" i="6"/>
  <c r="U92" i="6"/>
  <c r="T92" i="6"/>
  <c r="U91" i="6"/>
  <c r="T91" i="6"/>
  <c r="U90" i="6"/>
  <c r="T90" i="6"/>
  <c r="U89" i="6"/>
  <c r="T89" i="6"/>
  <c r="U88" i="6"/>
  <c r="T88" i="6"/>
  <c r="U87" i="6"/>
  <c r="T87" i="6"/>
  <c r="U86" i="6"/>
  <c r="T86" i="6"/>
  <c r="U85" i="6"/>
  <c r="U84" i="6"/>
  <c r="T84" i="6"/>
  <c r="W83" i="6"/>
  <c r="V83" i="6"/>
  <c r="U83" i="6"/>
  <c r="T83" i="6"/>
  <c r="U81" i="6"/>
  <c r="T81" i="6"/>
  <c r="U80" i="6"/>
  <c r="T80" i="6"/>
  <c r="U79" i="6"/>
  <c r="T79" i="6"/>
  <c r="U78" i="6"/>
  <c r="T78" i="6"/>
  <c r="T77" i="6"/>
  <c r="U76" i="6"/>
  <c r="T76" i="6"/>
  <c r="U75" i="6"/>
  <c r="T75" i="6"/>
  <c r="U74" i="6"/>
  <c r="T74" i="6"/>
  <c r="U73" i="6"/>
  <c r="T73" i="6"/>
  <c r="U72" i="6"/>
  <c r="T72" i="6"/>
  <c r="U71" i="6"/>
  <c r="T71" i="6"/>
  <c r="U70" i="6"/>
  <c r="T70" i="6"/>
  <c r="U69" i="6"/>
  <c r="T69" i="6"/>
  <c r="W68" i="6"/>
  <c r="V68" i="6"/>
  <c r="U68" i="6"/>
  <c r="T68" i="6"/>
  <c r="U67" i="6"/>
  <c r="T67" i="6"/>
  <c r="U66" i="6"/>
  <c r="T66" i="6"/>
  <c r="U65" i="6"/>
  <c r="T65" i="6"/>
  <c r="U64" i="6"/>
  <c r="T64" i="6"/>
  <c r="U63" i="6"/>
  <c r="T63" i="6"/>
  <c r="U62" i="6"/>
  <c r="U61" i="6"/>
  <c r="T61" i="6"/>
  <c r="U60" i="6"/>
  <c r="T59" i="6"/>
  <c r="U57" i="6"/>
  <c r="T57" i="6"/>
  <c r="U56" i="6"/>
  <c r="U55" i="6"/>
  <c r="U54" i="6"/>
  <c r="T54" i="6"/>
  <c r="U53" i="6"/>
  <c r="T53" i="6"/>
  <c r="U52" i="6"/>
  <c r="T52" i="6"/>
  <c r="U51" i="6"/>
  <c r="T51" i="6"/>
  <c r="U50" i="6"/>
  <c r="T50" i="6"/>
  <c r="U49" i="6"/>
  <c r="T49" i="6"/>
  <c r="W48" i="6"/>
  <c r="V48" i="6"/>
  <c r="U48" i="6"/>
  <c r="T48" i="6"/>
  <c r="U47" i="6"/>
  <c r="T47" i="6"/>
  <c r="U46" i="6"/>
  <c r="T46" i="6"/>
  <c r="U45" i="6"/>
  <c r="T45" i="6"/>
  <c r="U44" i="6"/>
  <c r="U43" i="6"/>
  <c r="T43" i="6"/>
  <c r="U42" i="6"/>
  <c r="T42" i="6"/>
  <c r="T41" i="6"/>
  <c r="U40" i="6"/>
  <c r="T40" i="6"/>
  <c r="U39" i="6"/>
  <c r="T38" i="6"/>
  <c r="T36" i="6"/>
  <c r="U35" i="6"/>
  <c r="T35" i="6"/>
  <c r="U34" i="6"/>
  <c r="T34" i="6"/>
  <c r="U33" i="6"/>
  <c r="T33" i="6"/>
  <c r="U32" i="6"/>
  <c r="T32" i="6"/>
  <c r="U31" i="6"/>
  <c r="T31" i="6"/>
  <c r="W30" i="6"/>
  <c r="V30" i="6"/>
  <c r="U30" i="6"/>
  <c r="T30" i="6"/>
  <c r="U29" i="6"/>
  <c r="T29" i="6"/>
  <c r="U28" i="6"/>
  <c r="T28" i="6"/>
  <c r="U27" i="6"/>
  <c r="T27" i="6"/>
  <c r="U26" i="6"/>
  <c r="T26" i="6"/>
  <c r="U25" i="6"/>
  <c r="U24" i="6"/>
  <c r="T24" i="6"/>
  <c r="U23" i="6"/>
  <c r="T23" i="6"/>
  <c r="U22" i="6"/>
  <c r="T22" i="6"/>
  <c r="U21" i="6"/>
  <c r="T21" i="6"/>
  <c r="U20" i="6"/>
  <c r="T20" i="6"/>
  <c r="U19" i="6"/>
  <c r="T19" i="6"/>
  <c r="U18" i="6"/>
  <c r="T18" i="6"/>
  <c r="W17" i="6"/>
  <c r="V17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W8" i="6"/>
  <c r="V8" i="6"/>
  <c r="U8" i="6"/>
  <c r="T8" i="6"/>
  <c r="U7" i="6"/>
  <c r="T7" i="6"/>
  <c r="W6" i="6"/>
  <c r="V6" i="6"/>
  <c r="U6" i="6"/>
  <c r="T6" i="6"/>
  <c r="Q123" i="6"/>
  <c r="P123" i="6"/>
  <c r="Q122" i="6"/>
  <c r="P121" i="6"/>
  <c r="Q120" i="6"/>
  <c r="P120" i="6"/>
  <c r="Q119" i="6"/>
  <c r="P119" i="6"/>
  <c r="Q118" i="6"/>
  <c r="P118" i="6"/>
  <c r="Q117" i="6"/>
  <c r="P117" i="6"/>
  <c r="Q116" i="6"/>
  <c r="P116" i="6"/>
  <c r="S115" i="6"/>
  <c r="R115" i="6"/>
  <c r="Q115" i="6"/>
  <c r="P115" i="6"/>
  <c r="Q112" i="6"/>
  <c r="Q111" i="6"/>
  <c r="P111" i="6"/>
  <c r="Q110" i="6"/>
  <c r="P110" i="6"/>
  <c r="Q109" i="6"/>
  <c r="P109" i="6"/>
  <c r="Q108" i="6"/>
  <c r="P108" i="6"/>
  <c r="Q107" i="6"/>
  <c r="P107" i="6"/>
  <c r="Q106" i="6"/>
  <c r="P106" i="6"/>
  <c r="Q105" i="6"/>
  <c r="P105" i="6"/>
  <c r="Q104" i="6"/>
  <c r="P104" i="6"/>
  <c r="Q103" i="6"/>
  <c r="P103" i="6"/>
  <c r="Q102" i="6"/>
  <c r="P102" i="6"/>
  <c r="Q101" i="6"/>
  <c r="P101" i="6"/>
  <c r="Q100" i="6"/>
  <c r="P100" i="6"/>
  <c r="Q99" i="6"/>
  <c r="P99" i="6"/>
  <c r="Q98" i="6"/>
  <c r="P98" i="6"/>
  <c r="Q97" i="6"/>
  <c r="P97" i="6"/>
  <c r="Q96" i="6"/>
  <c r="P96" i="6"/>
  <c r="Q95" i="6"/>
  <c r="P95" i="6"/>
  <c r="Q94" i="6"/>
  <c r="P94" i="6"/>
  <c r="P93" i="6"/>
  <c r="Q92" i="6"/>
  <c r="P92" i="6"/>
  <c r="Q91" i="6"/>
  <c r="P91" i="6"/>
  <c r="Q90" i="6"/>
  <c r="P90" i="6"/>
  <c r="Q89" i="6"/>
  <c r="P89" i="6"/>
  <c r="Q88" i="6"/>
  <c r="P88" i="6"/>
  <c r="Q87" i="6"/>
  <c r="P87" i="6"/>
  <c r="Q86" i="6"/>
  <c r="P86" i="6"/>
  <c r="Q85" i="6"/>
  <c r="Q84" i="6"/>
  <c r="P84" i="6"/>
  <c r="S83" i="6"/>
  <c r="R83" i="6"/>
  <c r="Q83" i="6"/>
  <c r="P83" i="6"/>
  <c r="Q81" i="6"/>
  <c r="P81" i="6"/>
  <c r="Q80" i="6"/>
  <c r="P80" i="6"/>
  <c r="Q79" i="6"/>
  <c r="P79" i="6"/>
  <c r="Q78" i="6"/>
  <c r="P78" i="6"/>
  <c r="P77" i="6"/>
  <c r="Q76" i="6"/>
  <c r="P76" i="6"/>
  <c r="Q75" i="6"/>
  <c r="P75" i="6"/>
  <c r="Q74" i="6"/>
  <c r="P74" i="6"/>
  <c r="Q73" i="6"/>
  <c r="P73" i="6"/>
  <c r="Q72" i="6"/>
  <c r="P72" i="6"/>
  <c r="Q71" i="6"/>
  <c r="P71" i="6"/>
  <c r="Q70" i="6"/>
  <c r="P70" i="6"/>
  <c r="Q69" i="6"/>
  <c r="P69" i="6"/>
  <c r="S68" i="6"/>
  <c r="R68" i="6"/>
  <c r="Q68" i="6"/>
  <c r="P68" i="6"/>
  <c r="Q67" i="6"/>
  <c r="P67" i="6"/>
  <c r="Q66" i="6"/>
  <c r="P66" i="6"/>
  <c r="Q65" i="6"/>
  <c r="P65" i="6"/>
  <c r="Q64" i="6"/>
  <c r="P64" i="6"/>
  <c r="Q63" i="6"/>
  <c r="P63" i="6"/>
  <c r="Q62" i="6"/>
  <c r="Q61" i="6"/>
  <c r="P61" i="6"/>
  <c r="Q60" i="6"/>
  <c r="P59" i="6"/>
  <c r="Q57" i="6"/>
  <c r="P57" i="6"/>
  <c r="Q56" i="6"/>
  <c r="Q55" i="6"/>
  <c r="Q54" i="6"/>
  <c r="P54" i="6"/>
  <c r="Q53" i="6"/>
  <c r="P53" i="6"/>
  <c r="Q52" i="6"/>
  <c r="P52" i="6"/>
  <c r="Q51" i="6"/>
  <c r="P51" i="6"/>
  <c r="Q50" i="6"/>
  <c r="P50" i="6"/>
  <c r="Q49" i="6"/>
  <c r="P49" i="6"/>
  <c r="S48" i="6"/>
  <c r="R48" i="6"/>
  <c r="Q48" i="6"/>
  <c r="P48" i="6"/>
  <c r="Q47" i="6"/>
  <c r="P47" i="6"/>
  <c r="Q46" i="6"/>
  <c r="P46" i="6"/>
  <c r="Q45" i="6"/>
  <c r="P45" i="6"/>
  <c r="Q44" i="6"/>
  <c r="Q43" i="6"/>
  <c r="P43" i="6"/>
  <c r="Q42" i="6"/>
  <c r="P42" i="6"/>
  <c r="P41" i="6"/>
  <c r="Q40" i="6"/>
  <c r="P40" i="6"/>
  <c r="Q39" i="6"/>
  <c r="P38" i="6"/>
  <c r="P36" i="6"/>
  <c r="Q35" i="6"/>
  <c r="P35" i="6"/>
  <c r="Q34" i="6"/>
  <c r="P34" i="6"/>
  <c r="Q33" i="6"/>
  <c r="P33" i="6"/>
  <c r="Q32" i="6"/>
  <c r="P32" i="6"/>
  <c r="Q31" i="6"/>
  <c r="P31" i="6"/>
  <c r="S30" i="6"/>
  <c r="R30" i="6"/>
  <c r="Q30" i="6"/>
  <c r="P30" i="6"/>
  <c r="Q29" i="6"/>
  <c r="P29" i="6"/>
  <c r="Q28" i="6"/>
  <c r="P28" i="6"/>
  <c r="Q27" i="6"/>
  <c r="P27" i="6"/>
  <c r="Q26" i="6"/>
  <c r="P26" i="6"/>
  <c r="Q25" i="6"/>
  <c r="Q24" i="6"/>
  <c r="P24" i="6"/>
  <c r="Q23" i="6"/>
  <c r="P23" i="6"/>
  <c r="Q22" i="6"/>
  <c r="P22" i="6"/>
  <c r="Q21" i="6"/>
  <c r="P21" i="6"/>
  <c r="Q20" i="6"/>
  <c r="P20" i="6"/>
  <c r="Q19" i="6"/>
  <c r="P19" i="6"/>
  <c r="Q18" i="6"/>
  <c r="P18" i="6"/>
  <c r="S17" i="6"/>
  <c r="R17" i="6"/>
  <c r="Q17" i="6"/>
  <c r="P17" i="6"/>
  <c r="Q16" i="6"/>
  <c r="P16" i="6"/>
  <c r="Q15" i="6"/>
  <c r="P15" i="6"/>
  <c r="Q14" i="6"/>
  <c r="P14" i="6"/>
  <c r="Q13" i="6"/>
  <c r="P13" i="6"/>
  <c r="Q12" i="6"/>
  <c r="P12" i="6"/>
  <c r="Q11" i="6"/>
  <c r="P11" i="6"/>
  <c r="Q10" i="6"/>
  <c r="P10" i="6"/>
  <c r="Q9" i="6"/>
  <c r="P9" i="6"/>
  <c r="S8" i="6"/>
  <c r="R8" i="6"/>
  <c r="Q8" i="6"/>
  <c r="P8" i="6"/>
  <c r="Q7" i="6"/>
  <c r="P7" i="6"/>
  <c r="S6" i="6"/>
  <c r="R6" i="6"/>
  <c r="Q6" i="6"/>
  <c r="P6" i="6"/>
  <c r="M123" i="6"/>
  <c r="L123" i="6"/>
  <c r="M122" i="6"/>
  <c r="L121" i="6"/>
  <c r="M120" i="6"/>
  <c r="L120" i="6"/>
  <c r="M119" i="6"/>
  <c r="L119" i="6"/>
  <c r="M118" i="6"/>
  <c r="L118" i="6"/>
  <c r="M117" i="6"/>
  <c r="L117" i="6"/>
  <c r="M116" i="6"/>
  <c r="L116" i="6"/>
  <c r="O115" i="6"/>
  <c r="N115" i="6"/>
  <c r="M115" i="6"/>
  <c r="L115" i="6"/>
  <c r="M112" i="6"/>
  <c r="M111" i="6"/>
  <c r="L111" i="6"/>
  <c r="M110" i="6"/>
  <c r="L110" i="6"/>
  <c r="M109" i="6"/>
  <c r="L109" i="6"/>
  <c r="M108" i="6"/>
  <c r="L108" i="6"/>
  <c r="M107" i="6"/>
  <c r="L107" i="6"/>
  <c r="M106" i="6"/>
  <c r="L106" i="6"/>
  <c r="M105" i="6"/>
  <c r="L105" i="6"/>
  <c r="M104" i="6"/>
  <c r="L104" i="6"/>
  <c r="M103" i="6"/>
  <c r="L103" i="6"/>
  <c r="M102" i="6"/>
  <c r="L102" i="6"/>
  <c r="M101" i="6"/>
  <c r="L101" i="6"/>
  <c r="M100" i="6"/>
  <c r="L100" i="6"/>
  <c r="M99" i="6"/>
  <c r="L99" i="6"/>
  <c r="M98" i="6"/>
  <c r="L98" i="6"/>
  <c r="M97" i="6"/>
  <c r="L97" i="6"/>
  <c r="M96" i="6"/>
  <c r="L96" i="6"/>
  <c r="M95" i="6"/>
  <c r="L95" i="6"/>
  <c r="M94" i="6"/>
  <c r="L94" i="6"/>
  <c r="L93" i="6"/>
  <c r="M92" i="6"/>
  <c r="L92" i="6"/>
  <c r="M91" i="6"/>
  <c r="L91" i="6"/>
  <c r="M90" i="6"/>
  <c r="L90" i="6"/>
  <c r="M89" i="6"/>
  <c r="L89" i="6"/>
  <c r="M88" i="6"/>
  <c r="L88" i="6"/>
  <c r="M87" i="6"/>
  <c r="L87" i="6"/>
  <c r="M86" i="6"/>
  <c r="L86" i="6"/>
  <c r="M85" i="6"/>
  <c r="M84" i="6"/>
  <c r="L84" i="6"/>
  <c r="O83" i="6"/>
  <c r="N83" i="6"/>
  <c r="M83" i="6"/>
  <c r="L83" i="6"/>
  <c r="M81" i="6"/>
  <c r="L81" i="6"/>
  <c r="M80" i="6"/>
  <c r="L80" i="6"/>
  <c r="M79" i="6"/>
  <c r="L79" i="6"/>
  <c r="M78" i="6"/>
  <c r="L78" i="6"/>
  <c r="L77" i="6"/>
  <c r="M76" i="6"/>
  <c r="L76" i="6"/>
  <c r="M75" i="6"/>
  <c r="L75" i="6"/>
  <c r="M74" i="6"/>
  <c r="L74" i="6"/>
  <c r="M73" i="6"/>
  <c r="L73" i="6"/>
  <c r="M72" i="6"/>
  <c r="L72" i="6"/>
  <c r="M71" i="6"/>
  <c r="L71" i="6"/>
  <c r="M70" i="6"/>
  <c r="L70" i="6"/>
  <c r="M69" i="6"/>
  <c r="L69" i="6"/>
  <c r="O68" i="6"/>
  <c r="N68" i="6"/>
  <c r="M68" i="6"/>
  <c r="L68" i="6"/>
  <c r="M67" i="6"/>
  <c r="L67" i="6"/>
  <c r="M66" i="6"/>
  <c r="L66" i="6"/>
  <c r="M65" i="6"/>
  <c r="L65" i="6"/>
  <c r="M64" i="6"/>
  <c r="L64" i="6"/>
  <c r="M63" i="6"/>
  <c r="L63" i="6"/>
  <c r="M62" i="6"/>
  <c r="M61" i="6"/>
  <c r="L61" i="6"/>
  <c r="M60" i="6"/>
  <c r="L59" i="6"/>
  <c r="M57" i="6"/>
  <c r="L57" i="6"/>
  <c r="M56" i="6"/>
  <c r="M55" i="6"/>
  <c r="M54" i="6"/>
  <c r="L54" i="6"/>
  <c r="M53" i="6"/>
  <c r="L53" i="6"/>
  <c r="M52" i="6"/>
  <c r="L52" i="6"/>
  <c r="M51" i="6"/>
  <c r="L51" i="6"/>
  <c r="M50" i="6"/>
  <c r="L50" i="6"/>
  <c r="M49" i="6"/>
  <c r="L49" i="6"/>
  <c r="O48" i="6"/>
  <c r="N48" i="6"/>
  <c r="M48" i="6"/>
  <c r="L48" i="6"/>
  <c r="M47" i="6"/>
  <c r="L47" i="6"/>
  <c r="M46" i="6"/>
  <c r="L46" i="6"/>
  <c r="M45" i="6"/>
  <c r="L45" i="6"/>
  <c r="M44" i="6"/>
  <c r="M43" i="6"/>
  <c r="L43" i="6"/>
  <c r="M42" i="6"/>
  <c r="L42" i="6"/>
  <c r="L41" i="6"/>
  <c r="M40" i="6"/>
  <c r="L40" i="6"/>
  <c r="M39" i="6"/>
  <c r="L38" i="6"/>
  <c r="L36" i="6"/>
  <c r="M35" i="6"/>
  <c r="L35" i="6"/>
  <c r="M34" i="6"/>
  <c r="L34" i="6"/>
  <c r="M33" i="6"/>
  <c r="L33" i="6"/>
  <c r="M32" i="6"/>
  <c r="L32" i="6"/>
  <c r="M31" i="6"/>
  <c r="L31" i="6"/>
  <c r="O30" i="6"/>
  <c r="N30" i="6"/>
  <c r="M30" i="6"/>
  <c r="L30" i="6"/>
  <c r="M29" i="6"/>
  <c r="L29" i="6"/>
  <c r="M28" i="6"/>
  <c r="L28" i="6"/>
  <c r="M27" i="6"/>
  <c r="L27" i="6"/>
  <c r="M26" i="6"/>
  <c r="L26" i="6"/>
  <c r="M25" i="6"/>
  <c r="M24" i="6"/>
  <c r="L24" i="6"/>
  <c r="M23" i="6"/>
  <c r="L23" i="6"/>
  <c r="M22" i="6"/>
  <c r="L22" i="6"/>
  <c r="M21" i="6"/>
  <c r="L21" i="6"/>
  <c r="M20" i="6"/>
  <c r="L20" i="6"/>
  <c r="M19" i="6"/>
  <c r="L19" i="6"/>
  <c r="M18" i="6"/>
  <c r="L18" i="6"/>
  <c r="O17" i="6"/>
  <c r="N17" i="6"/>
  <c r="M17" i="6"/>
  <c r="L17" i="6"/>
  <c r="M16" i="6"/>
  <c r="L16" i="6"/>
  <c r="M15" i="6"/>
  <c r="L15" i="6"/>
  <c r="M14" i="6"/>
  <c r="L14" i="6"/>
  <c r="M13" i="6"/>
  <c r="L13" i="6"/>
  <c r="M12" i="6"/>
  <c r="L12" i="6"/>
  <c r="M11" i="6"/>
  <c r="L11" i="6"/>
  <c r="M10" i="6"/>
  <c r="L10" i="6"/>
  <c r="M9" i="6"/>
  <c r="L9" i="6"/>
  <c r="O8" i="6"/>
  <c r="N8" i="6"/>
  <c r="M8" i="6"/>
  <c r="L8" i="6"/>
  <c r="M7" i="6"/>
  <c r="L7" i="6"/>
  <c r="O6" i="6"/>
  <c r="N6" i="6"/>
  <c r="M6" i="6"/>
  <c r="L6" i="6"/>
  <c r="I123" i="6"/>
  <c r="H123" i="6"/>
  <c r="I122" i="6"/>
  <c r="H121" i="6"/>
  <c r="I120" i="6"/>
  <c r="H120" i="6"/>
  <c r="I119" i="6"/>
  <c r="H119" i="6"/>
  <c r="I118" i="6"/>
  <c r="H118" i="6"/>
  <c r="I117" i="6"/>
  <c r="H117" i="6"/>
  <c r="I116" i="6"/>
  <c r="H116" i="6"/>
  <c r="K115" i="6"/>
  <c r="J115" i="6"/>
  <c r="I115" i="6"/>
  <c r="H115" i="6"/>
  <c r="I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I84" i="6"/>
  <c r="H84" i="6"/>
  <c r="K83" i="6"/>
  <c r="J83" i="6"/>
  <c r="I83" i="6"/>
  <c r="H83" i="6"/>
  <c r="I81" i="6"/>
  <c r="H81" i="6"/>
  <c r="I80" i="6"/>
  <c r="H80" i="6"/>
  <c r="I79" i="6"/>
  <c r="H79" i="6"/>
  <c r="I78" i="6"/>
  <c r="H78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K68" i="6"/>
  <c r="J68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I61" i="6"/>
  <c r="H61" i="6"/>
  <c r="I60" i="6"/>
  <c r="H59" i="6"/>
  <c r="I57" i="6"/>
  <c r="H57" i="6"/>
  <c r="I56" i="6"/>
  <c r="I55" i="6"/>
  <c r="I54" i="6"/>
  <c r="H54" i="6"/>
  <c r="I53" i="6"/>
  <c r="H53" i="6"/>
  <c r="I52" i="6"/>
  <c r="H52" i="6"/>
  <c r="I51" i="6"/>
  <c r="H51" i="6"/>
  <c r="I50" i="6"/>
  <c r="H50" i="6"/>
  <c r="I49" i="6"/>
  <c r="H49" i="6"/>
  <c r="K48" i="6"/>
  <c r="J48" i="6"/>
  <c r="I48" i="6"/>
  <c r="H48" i="6"/>
  <c r="I47" i="6"/>
  <c r="H47" i="6"/>
  <c r="I46" i="6"/>
  <c r="H46" i="6"/>
  <c r="I45" i="6"/>
  <c r="H45" i="6"/>
  <c r="I44" i="6"/>
  <c r="I43" i="6"/>
  <c r="H43" i="6"/>
  <c r="I42" i="6"/>
  <c r="H42" i="6"/>
  <c r="H41" i="6"/>
  <c r="I40" i="6"/>
  <c r="H40" i="6"/>
  <c r="I39" i="6"/>
  <c r="H38" i="6"/>
  <c r="H36" i="6"/>
  <c r="I35" i="6"/>
  <c r="H35" i="6"/>
  <c r="I34" i="6"/>
  <c r="H34" i="6"/>
  <c r="I33" i="6"/>
  <c r="H33" i="6"/>
  <c r="I32" i="6"/>
  <c r="H32" i="6"/>
  <c r="I31" i="6"/>
  <c r="H31" i="6"/>
  <c r="K30" i="6"/>
  <c r="J30" i="6"/>
  <c r="I30" i="6"/>
  <c r="H30" i="6"/>
  <c r="I29" i="6"/>
  <c r="H29" i="6"/>
  <c r="I28" i="6"/>
  <c r="H28" i="6"/>
  <c r="I27" i="6"/>
  <c r="H27" i="6"/>
  <c r="I26" i="6"/>
  <c r="H26" i="6"/>
  <c r="I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K17" i="6"/>
  <c r="J17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I9" i="6"/>
  <c r="H9" i="6"/>
  <c r="K8" i="6"/>
  <c r="J8" i="6"/>
  <c r="I8" i="6"/>
  <c r="H8" i="6"/>
  <c r="I7" i="6"/>
  <c r="H7" i="6"/>
  <c r="K6" i="6"/>
  <c r="J6" i="6"/>
  <c r="I6" i="6"/>
  <c r="H6" i="6"/>
  <c r="E123" i="6"/>
  <c r="D123" i="6"/>
  <c r="E122" i="6"/>
  <c r="D121" i="6"/>
  <c r="E120" i="6"/>
  <c r="D120" i="6"/>
  <c r="E119" i="6"/>
  <c r="D119" i="6"/>
  <c r="E118" i="6"/>
  <c r="D118" i="6"/>
  <c r="E117" i="6"/>
  <c r="D117" i="6"/>
  <c r="E116" i="6"/>
  <c r="D116" i="6"/>
  <c r="G115" i="6"/>
  <c r="F115" i="6"/>
  <c r="E115" i="6"/>
  <c r="D115" i="6"/>
  <c r="E112" i="6"/>
  <c r="E111" i="6"/>
  <c r="D111" i="6"/>
  <c r="E110" i="6"/>
  <c r="D110" i="6"/>
  <c r="E109" i="6"/>
  <c r="D109" i="6"/>
  <c r="E108" i="6"/>
  <c r="D108" i="6"/>
  <c r="E107" i="6"/>
  <c r="D107" i="6"/>
  <c r="E106" i="6"/>
  <c r="D106" i="6"/>
  <c r="E105" i="6"/>
  <c r="D105" i="6"/>
  <c r="E104" i="6"/>
  <c r="D104" i="6"/>
  <c r="E103" i="6"/>
  <c r="D103" i="6"/>
  <c r="E102" i="6"/>
  <c r="D102" i="6"/>
  <c r="E101" i="6"/>
  <c r="D101" i="6"/>
  <c r="E100" i="6"/>
  <c r="D100" i="6"/>
  <c r="E99" i="6"/>
  <c r="D99" i="6"/>
  <c r="E98" i="6"/>
  <c r="D98" i="6"/>
  <c r="E97" i="6"/>
  <c r="D97" i="6"/>
  <c r="E96" i="6"/>
  <c r="D96" i="6"/>
  <c r="E95" i="6"/>
  <c r="D95" i="6"/>
  <c r="E94" i="6"/>
  <c r="D94" i="6"/>
  <c r="D93" i="6"/>
  <c r="E92" i="6"/>
  <c r="D92" i="6"/>
  <c r="E91" i="6"/>
  <c r="D91" i="6"/>
  <c r="E90" i="6"/>
  <c r="D90" i="6"/>
  <c r="E89" i="6"/>
  <c r="D89" i="6"/>
  <c r="E88" i="6"/>
  <c r="D88" i="6"/>
  <c r="E87" i="6"/>
  <c r="D87" i="6"/>
  <c r="E86" i="6"/>
  <c r="D86" i="6"/>
  <c r="E85" i="6"/>
  <c r="E84" i="6"/>
  <c r="D84" i="6"/>
  <c r="G83" i="6"/>
  <c r="F83" i="6"/>
  <c r="E83" i="6"/>
  <c r="D83" i="6"/>
  <c r="E81" i="6"/>
  <c r="D81" i="6"/>
  <c r="E80" i="6"/>
  <c r="D80" i="6"/>
  <c r="E79" i="6"/>
  <c r="D79" i="6"/>
  <c r="E78" i="6"/>
  <c r="D78" i="6"/>
  <c r="D77" i="6"/>
  <c r="E76" i="6"/>
  <c r="D76" i="6"/>
  <c r="E75" i="6"/>
  <c r="D75" i="6"/>
  <c r="E74" i="6"/>
  <c r="D74" i="6"/>
  <c r="E73" i="6"/>
  <c r="D73" i="6"/>
  <c r="E72" i="6"/>
  <c r="D72" i="6"/>
  <c r="E71" i="6"/>
  <c r="D71" i="6"/>
  <c r="E70" i="6"/>
  <c r="D70" i="6"/>
  <c r="E69" i="6"/>
  <c r="D69" i="6"/>
  <c r="G68" i="6"/>
  <c r="F68" i="6"/>
  <c r="E68" i="6"/>
  <c r="D68" i="6"/>
  <c r="E67" i="6"/>
  <c r="D67" i="6"/>
  <c r="E66" i="6"/>
  <c r="D66" i="6"/>
  <c r="E65" i="6"/>
  <c r="D65" i="6"/>
  <c r="E64" i="6"/>
  <c r="D64" i="6"/>
  <c r="E63" i="6"/>
  <c r="D63" i="6"/>
  <c r="E62" i="6"/>
  <c r="E61" i="6"/>
  <c r="D61" i="6"/>
  <c r="E60" i="6"/>
  <c r="D59" i="6"/>
  <c r="E57" i="6"/>
  <c r="D57" i="6"/>
  <c r="E56" i="6"/>
  <c r="E55" i="6"/>
  <c r="E54" i="6"/>
  <c r="D54" i="6"/>
  <c r="E53" i="6"/>
  <c r="D53" i="6"/>
  <c r="E52" i="6"/>
  <c r="D52" i="6"/>
  <c r="E51" i="6"/>
  <c r="D51" i="6"/>
  <c r="E50" i="6"/>
  <c r="D50" i="6"/>
  <c r="E49" i="6"/>
  <c r="D49" i="6"/>
  <c r="G48" i="6"/>
  <c r="F48" i="6"/>
  <c r="E48" i="6"/>
  <c r="D48" i="6"/>
  <c r="E47" i="6"/>
  <c r="D47" i="6"/>
  <c r="E46" i="6"/>
  <c r="D46" i="6"/>
  <c r="E45" i="6"/>
  <c r="D45" i="6"/>
  <c r="E44" i="6"/>
  <c r="E43" i="6"/>
  <c r="D43" i="6"/>
  <c r="E42" i="6"/>
  <c r="D42" i="6"/>
  <c r="D41" i="6"/>
  <c r="E40" i="6"/>
  <c r="D40" i="6"/>
  <c r="E39" i="6"/>
  <c r="D38" i="6"/>
  <c r="D36" i="6"/>
  <c r="E35" i="6"/>
  <c r="D35" i="6"/>
  <c r="E34" i="6"/>
  <c r="D34" i="6"/>
  <c r="E33" i="6"/>
  <c r="D33" i="6"/>
  <c r="E32" i="6"/>
  <c r="D32" i="6"/>
  <c r="E31" i="6"/>
  <c r="D31" i="6"/>
  <c r="G30" i="6"/>
  <c r="F30" i="6"/>
  <c r="E30" i="6"/>
  <c r="D30" i="6"/>
  <c r="E29" i="6"/>
  <c r="D29" i="6"/>
  <c r="E28" i="6"/>
  <c r="D28" i="6"/>
  <c r="E27" i="6"/>
  <c r="D27" i="6"/>
  <c r="E26" i="6"/>
  <c r="D26" i="6"/>
  <c r="E25" i="6"/>
  <c r="E24" i="6"/>
  <c r="D24" i="6"/>
  <c r="E23" i="6"/>
  <c r="D23" i="6"/>
  <c r="E22" i="6"/>
  <c r="D22" i="6"/>
  <c r="E21" i="6"/>
  <c r="D21" i="6"/>
  <c r="E20" i="6"/>
  <c r="D20" i="6"/>
  <c r="E19" i="6"/>
  <c r="D19" i="6"/>
  <c r="E18" i="6"/>
  <c r="D18" i="6"/>
  <c r="G17" i="6"/>
  <c r="F17" i="6"/>
  <c r="E17" i="6"/>
  <c r="D17" i="6"/>
  <c r="E16" i="6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G8" i="6"/>
  <c r="F8" i="6"/>
  <c r="E8" i="6"/>
  <c r="D8" i="6"/>
  <c r="E7" i="6"/>
  <c r="D7" i="6"/>
  <c r="G6" i="6"/>
  <c r="F6" i="6"/>
  <c r="E6" i="6"/>
  <c r="D6" i="5"/>
  <c r="D6" i="6"/>
  <c r="O94" i="4" l="1"/>
  <c r="N94" i="4" s="1"/>
  <c r="M94" i="4"/>
  <c r="L94" i="4" s="1"/>
  <c r="K94" i="4"/>
  <c r="I94" i="4"/>
  <c r="H8" i="5"/>
  <c r="G8" i="5"/>
  <c r="F8" i="5"/>
  <c r="I123" i="5"/>
  <c r="I121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O121" i="5"/>
  <c r="M121" i="5"/>
  <c r="K121" i="5"/>
  <c r="O123" i="5"/>
  <c r="M123" i="5"/>
  <c r="K123" i="5"/>
  <c r="L121" i="5" l="1"/>
  <c r="L123" i="5"/>
  <c r="N121" i="5"/>
  <c r="N123" i="5"/>
  <c r="A6" i="6"/>
  <c r="M115" i="4" l="1"/>
  <c r="M83" i="4"/>
  <c r="M68" i="4"/>
  <c r="M48" i="4"/>
  <c r="M30" i="4"/>
  <c r="M17" i="4"/>
  <c r="M8" i="4"/>
  <c r="O83" i="5"/>
  <c r="O115" i="5"/>
  <c r="M115" i="5"/>
  <c r="M83" i="5"/>
  <c r="M68" i="5"/>
  <c r="M48" i="5"/>
  <c r="M30" i="5"/>
  <c r="M17" i="5"/>
  <c r="M8" i="5"/>
  <c r="O120" i="5" l="1"/>
  <c r="M120" i="5"/>
  <c r="K120" i="5"/>
  <c r="I120" i="5"/>
  <c r="O119" i="5"/>
  <c r="M119" i="5"/>
  <c r="K119" i="5"/>
  <c r="I119" i="5"/>
  <c r="O118" i="5"/>
  <c r="M118" i="5"/>
  <c r="K118" i="5"/>
  <c r="I118" i="5"/>
  <c r="O117" i="5"/>
  <c r="M117" i="5"/>
  <c r="K117" i="5"/>
  <c r="I117" i="5"/>
  <c r="O116" i="5"/>
  <c r="M116" i="5"/>
  <c r="K116" i="5"/>
  <c r="I116" i="5"/>
  <c r="D115" i="5"/>
  <c r="K115" i="5" s="1"/>
  <c r="O111" i="5"/>
  <c r="M111" i="5"/>
  <c r="K111" i="5"/>
  <c r="O110" i="5"/>
  <c r="M110" i="5"/>
  <c r="K110" i="5"/>
  <c r="N110" i="5" s="1"/>
  <c r="O109" i="5"/>
  <c r="M109" i="5"/>
  <c r="K109" i="5"/>
  <c r="N109" i="5" s="1"/>
  <c r="O108" i="5"/>
  <c r="M108" i="5"/>
  <c r="K108" i="5"/>
  <c r="N108" i="5" s="1"/>
  <c r="O107" i="5"/>
  <c r="M107" i="5"/>
  <c r="K107" i="5"/>
  <c r="N107" i="5" s="1"/>
  <c r="O106" i="5"/>
  <c r="M106" i="5"/>
  <c r="K106" i="5"/>
  <c r="N106" i="5" s="1"/>
  <c r="O105" i="5"/>
  <c r="M105" i="5"/>
  <c r="K105" i="5"/>
  <c r="N105" i="5" s="1"/>
  <c r="O104" i="5"/>
  <c r="M104" i="5"/>
  <c r="K104" i="5"/>
  <c r="N104" i="5" s="1"/>
  <c r="O103" i="5"/>
  <c r="M103" i="5"/>
  <c r="K103" i="5"/>
  <c r="N103" i="5" s="1"/>
  <c r="O102" i="5"/>
  <c r="M102" i="5"/>
  <c r="K102" i="5"/>
  <c r="N102" i="5" s="1"/>
  <c r="O101" i="5"/>
  <c r="M101" i="5"/>
  <c r="K101" i="5"/>
  <c r="N101" i="5" s="1"/>
  <c r="O100" i="5"/>
  <c r="M100" i="5"/>
  <c r="K100" i="5"/>
  <c r="N100" i="5" s="1"/>
  <c r="O99" i="5"/>
  <c r="M99" i="5"/>
  <c r="K99" i="5"/>
  <c r="N99" i="5" s="1"/>
  <c r="O98" i="5"/>
  <c r="M98" i="5"/>
  <c r="K98" i="5"/>
  <c r="N98" i="5" s="1"/>
  <c r="O97" i="5"/>
  <c r="M97" i="5"/>
  <c r="K97" i="5"/>
  <c r="N97" i="5" s="1"/>
  <c r="O96" i="5"/>
  <c r="M96" i="5"/>
  <c r="K96" i="5"/>
  <c r="N96" i="5" s="1"/>
  <c r="O95" i="5"/>
  <c r="M95" i="5"/>
  <c r="K95" i="5"/>
  <c r="N95" i="5" s="1"/>
  <c r="O94" i="5"/>
  <c r="M94" i="5"/>
  <c r="K94" i="5"/>
  <c r="N94" i="5" s="1"/>
  <c r="O93" i="5"/>
  <c r="M93" i="5"/>
  <c r="K93" i="5"/>
  <c r="N93" i="5" s="1"/>
  <c r="O92" i="5"/>
  <c r="M92" i="5"/>
  <c r="K92" i="5"/>
  <c r="N92" i="5" s="1"/>
  <c r="O91" i="5"/>
  <c r="M91" i="5"/>
  <c r="K91" i="5"/>
  <c r="N91" i="5" s="1"/>
  <c r="O90" i="5"/>
  <c r="M90" i="5"/>
  <c r="K90" i="5"/>
  <c r="N90" i="5" s="1"/>
  <c r="O89" i="5"/>
  <c r="M89" i="5"/>
  <c r="K89" i="5"/>
  <c r="N89" i="5" s="1"/>
  <c r="O88" i="5"/>
  <c r="M88" i="5"/>
  <c r="K88" i="5"/>
  <c r="N88" i="5" s="1"/>
  <c r="I88" i="5"/>
  <c r="O87" i="5"/>
  <c r="M87" i="5"/>
  <c r="K87" i="5"/>
  <c r="N87" i="5" s="1"/>
  <c r="I87" i="5"/>
  <c r="O86" i="5"/>
  <c r="M86" i="5"/>
  <c r="K86" i="5"/>
  <c r="N86" i="5" s="1"/>
  <c r="I86" i="5"/>
  <c r="O84" i="5"/>
  <c r="M84" i="5"/>
  <c r="K84" i="5"/>
  <c r="N84" i="5" s="1"/>
  <c r="I84" i="5"/>
  <c r="D83" i="5"/>
  <c r="K83" i="5" s="1"/>
  <c r="O81" i="5"/>
  <c r="M81" i="5"/>
  <c r="K81" i="5"/>
  <c r="I81" i="5"/>
  <c r="O80" i="5"/>
  <c r="M80" i="5"/>
  <c r="K80" i="5"/>
  <c r="I80" i="5"/>
  <c r="O79" i="5"/>
  <c r="M79" i="5"/>
  <c r="K79" i="5"/>
  <c r="I79" i="5"/>
  <c r="O78" i="5"/>
  <c r="M78" i="5"/>
  <c r="K78" i="5"/>
  <c r="I78" i="5"/>
  <c r="O77" i="5"/>
  <c r="M77" i="5"/>
  <c r="K77" i="5"/>
  <c r="I77" i="5"/>
  <c r="O76" i="5"/>
  <c r="M76" i="5"/>
  <c r="K76" i="5"/>
  <c r="I76" i="5"/>
  <c r="O75" i="5"/>
  <c r="M75" i="5"/>
  <c r="K75" i="5"/>
  <c r="I75" i="5"/>
  <c r="O74" i="5"/>
  <c r="M74" i="5"/>
  <c r="K74" i="5"/>
  <c r="I74" i="5"/>
  <c r="O73" i="5"/>
  <c r="M73" i="5"/>
  <c r="K73" i="5"/>
  <c r="I73" i="5"/>
  <c r="O72" i="5"/>
  <c r="M72" i="5"/>
  <c r="K72" i="5"/>
  <c r="I72" i="5"/>
  <c r="O71" i="5"/>
  <c r="M71" i="5"/>
  <c r="K71" i="5"/>
  <c r="I71" i="5"/>
  <c r="O70" i="5"/>
  <c r="M70" i="5"/>
  <c r="K70" i="5"/>
  <c r="I70" i="5"/>
  <c r="O69" i="5"/>
  <c r="M69" i="5"/>
  <c r="K69" i="5"/>
  <c r="I69" i="5"/>
  <c r="O68" i="5"/>
  <c r="D68" i="5"/>
  <c r="K68" i="5" s="1"/>
  <c r="O67" i="5"/>
  <c r="M67" i="5"/>
  <c r="K67" i="5"/>
  <c r="N67" i="5" s="1"/>
  <c r="I67" i="5"/>
  <c r="O66" i="5"/>
  <c r="M66" i="5"/>
  <c r="K66" i="5"/>
  <c r="I66" i="5"/>
  <c r="O65" i="5"/>
  <c r="M65" i="5"/>
  <c r="K65" i="5"/>
  <c r="I65" i="5"/>
  <c r="O64" i="5"/>
  <c r="M64" i="5"/>
  <c r="K64" i="5"/>
  <c r="I64" i="5"/>
  <c r="O63" i="5"/>
  <c r="M63" i="5"/>
  <c r="K63" i="5"/>
  <c r="I63" i="5"/>
  <c r="O61" i="5"/>
  <c r="M61" i="5"/>
  <c r="K61" i="5"/>
  <c r="I61" i="5"/>
  <c r="O59" i="5"/>
  <c r="M59" i="5"/>
  <c r="K59" i="5"/>
  <c r="I59" i="5"/>
  <c r="O57" i="5"/>
  <c r="M57" i="5"/>
  <c r="K57" i="5"/>
  <c r="I57" i="5"/>
  <c r="O54" i="5"/>
  <c r="M54" i="5"/>
  <c r="K54" i="5"/>
  <c r="I54" i="5"/>
  <c r="O53" i="5"/>
  <c r="M53" i="5"/>
  <c r="K53" i="5"/>
  <c r="I53" i="5"/>
  <c r="O52" i="5"/>
  <c r="M52" i="5"/>
  <c r="K52" i="5"/>
  <c r="I52" i="5"/>
  <c r="O51" i="5"/>
  <c r="M51" i="5"/>
  <c r="K51" i="5"/>
  <c r="I51" i="5"/>
  <c r="O50" i="5"/>
  <c r="M50" i="5"/>
  <c r="K50" i="5"/>
  <c r="I50" i="5"/>
  <c r="O49" i="5"/>
  <c r="M49" i="5"/>
  <c r="K49" i="5"/>
  <c r="I49" i="5"/>
  <c r="O48" i="5"/>
  <c r="D48" i="5"/>
  <c r="K48" i="5" s="1"/>
  <c r="O47" i="5"/>
  <c r="M47" i="5"/>
  <c r="K47" i="5"/>
  <c r="I47" i="5"/>
  <c r="O46" i="5"/>
  <c r="M46" i="5"/>
  <c r="K46" i="5"/>
  <c r="I46" i="5"/>
  <c r="O45" i="5"/>
  <c r="M45" i="5"/>
  <c r="K45" i="5"/>
  <c r="I45" i="5"/>
  <c r="O43" i="5"/>
  <c r="M43" i="5"/>
  <c r="K43" i="5"/>
  <c r="I43" i="5"/>
  <c r="O42" i="5"/>
  <c r="M42" i="5"/>
  <c r="K42" i="5"/>
  <c r="I42" i="5"/>
  <c r="O41" i="5"/>
  <c r="M41" i="5"/>
  <c r="K41" i="5"/>
  <c r="I41" i="5"/>
  <c r="O40" i="5"/>
  <c r="M40" i="5"/>
  <c r="K40" i="5"/>
  <c r="I40" i="5"/>
  <c r="O38" i="5"/>
  <c r="M38" i="5"/>
  <c r="K38" i="5"/>
  <c r="I38" i="5"/>
  <c r="O36" i="5"/>
  <c r="M36" i="5"/>
  <c r="K36" i="5"/>
  <c r="I36" i="5"/>
  <c r="O35" i="5"/>
  <c r="M35" i="5"/>
  <c r="K35" i="5"/>
  <c r="I35" i="5"/>
  <c r="O34" i="5"/>
  <c r="M34" i="5"/>
  <c r="K34" i="5"/>
  <c r="I34" i="5"/>
  <c r="O33" i="5"/>
  <c r="M33" i="5"/>
  <c r="K33" i="5"/>
  <c r="I33" i="5"/>
  <c r="O32" i="5"/>
  <c r="M32" i="5"/>
  <c r="K32" i="5"/>
  <c r="I32" i="5"/>
  <c r="O31" i="5"/>
  <c r="M31" i="5"/>
  <c r="K31" i="5"/>
  <c r="I31" i="5"/>
  <c r="O30" i="5"/>
  <c r="D30" i="5"/>
  <c r="K30" i="5" s="1"/>
  <c r="O29" i="5"/>
  <c r="M29" i="5"/>
  <c r="K29" i="5"/>
  <c r="I29" i="5"/>
  <c r="O28" i="5"/>
  <c r="M28" i="5"/>
  <c r="K28" i="5"/>
  <c r="N28" i="5" s="1"/>
  <c r="I28" i="5"/>
  <c r="O27" i="5"/>
  <c r="M27" i="5"/>
  <c r="K27" i="5"/>
  <c r="N27" i="5" s="1"/>
  <c r="I27" i="5"/>
  <c r="O26" i="5"/>
  <c r="M26" i="5"/>
  <c r="K26" i="5"/>
  <c r="N26" i="5" s="1"/>
  <c r="I26" i="5"/>
  <c r="O24" i="5"/>
  <c r="M24" i="5"/>
  <c r="K24" i="5"/>
  <c r="N24" i="5" s="1"/>
  <c r="I24" i="5"/>
  <c r="O23" i="5"/>
  <c r="M23" i="5"/>
  <c r="K23" i="5"/>
  <c r="N23" i="5" s="1"/>
  <c r="I23" i="5"/>
  <c r="O22" i="5"/>
  <c r="M22" i="5"/>
  <c r="K22" i="5"/>
  <c r="N22" i="5" s="1"/>
  <c r="I22" i="5"/>
  <c r="O21" i="5"/>
  <c r="M21" i="5"/>
  <c r="K21" i="5"/>
  <c r="N21" i="5" s="1"/>
  <c r="I21" i="5"/>
  <c r="O20" i="5"/>
  <c r="M20" i="5"/>
  <c r="K20" i="5"/>
  <c r="N20" i="5" s="1"/>
  <c r="I20" i="5"/>
  <c r="O19" i="5"/>
  <c r="M19" i="5"/>
  <c r="K19" i="5"/>
  <c r="N19" i="5" s="1"/>
  <c r="I19" i="5"/>
  <c r="O18" i="5"/>
  <c r="M18" i="5"/>
  <c r="K18" i="5"/>
  <c r="N18" i="5" s="1"/>
  <c r="I18" i="5"/>
  <c r="I17" i="5" s="1"/>
  <c r="O17" i="5"/>
  <c r="D17" i="5"/>
  <c r="K17" i="5" s="1"/>
  <c r="O16" i="5"/>
  <c r="M16" i="5"/>
  <c r="K16" i="5"/>
  <c r="I16" i="5"/>
  <c r="O15" i="5"/>
  <c r="M15" i="5"/>
  <c r="K15" i="5"/>
  <c r="I15" i="5"/>
  <c r="O14" i="5"/>
  <c r="M14" i="5"/>
  <c r="K14" i="5"/>
  <c r="I14" i="5"/>
  <c r="O13" i="5"/>
  <c r="M13" i="5"/>
  <c r="K13" i="5"/>
  <c r="I13" i="5"/>
  <c r="O12" i="5"/>
  <c r="M12" i="5"/>
  <c r="K12" i="5"/>
  <c r="I12" i="5"/>
  <c r="O11" i="5"/>
  <c r="M11" i="5"/>
  <c r="K11" i="5"/>
  <c r="I11" i="5"/>
  <c r="O10" i="5"/>
  <c r="M10" i="5"/>
  <c r="K10" i="5"/>
  <c r="I10" i="5"/>
  <c r="O9" i="5"/>
  <c r="M9" i="5"/>
  <c r="K9" i="5"/>
  <c r="I9" i="5"/>
  <c r="O8" i="5"/>
  <c r="D8" i="5"/>
  <c r="K8" i="5" s="1"/>
  <c r="O7" i="5"/>
  <c r="M7" i="5"/>
  <c r="K7" i="5"/>
  <c r="I7" i="5"/>
  <c r="O6" i="5"/>
  <c r="O80" i="4"/>
  <c r="M80" i="4"/>
  <c r="K80" i="4"/>
  <c r="O89" i="4"/>
  <c r="M89" i="4"/>
  <c r="K89" i="4"/>
  <c r="I89" i="4"/>
  <c r="I80" i="4"/>
  <c r="D17" i="4"/>
  <c r="I81" i="4"/>
  <c r="I79" i="4"/>
  <c r="I78" i="4"/>
  <c r="I76" i="4"/>
  <c r="I75" i="4"/>
  <c r="I74" i="4"/>
  <c r="I73" i="4"/>
  <c r="I72" i="4"/>
  <c r="I71" i="4"/>
  <c r="I70" i="4"/>
  <c r="I69" i="4"/>
  <c r="D115" i="4"/>
  <c r="K115" i="4" s="1"/>
  <c r="D83" i="4"/>
  <c r="K83" i="4" s="1"/>
  <c r="D68" i="4"/>
  <c r="K68" i="4" s="1"/>
  <c r="D48" i="4"/>
  <c r="K48" i="4" s="1"/>
  <c r="D30" i="4"/>
  <c r="D8" i="4"/>
  <c r="K8" i="4" s="1"/>
  <c r="O123" i="4"/>
  <c r="M123" i="4"/>
  <c r="K123" i="4"/>
  <c r="I123" i="4"/>
  <c r="O122" i="4"/>
  <c r="M122" i="4"/>
  <c r="K122" i="4"/>
  <c r="I122" i="4"/>
  <c r="O120" i="4"/>
  <c r="M120" i="4"/>
  <c r="K120" i="4"/>
  <c r="I120" i="4"/>
  <c r="O119" i="4"/>
  <c r="M119" i="4"/>
  <c r="K119" i="4"/>
  <c r="I119" i="4"/>
  <c r="O118" i="4"/>
  <c r="M118" i="4"/>
  <c r="K118" i="4"/>
  <c r="I118" i="4"/>
  <c r="O117" i="4"/>
  <c r="M117" i="4"/>
  <c r="K117" i="4"/>
  <c r="I117" i="4"/>
  <c r="O116" i="4"/>
  <c r="M116" i="4"/>
  <c r="K116" i="4"/>
  <c r="I116" i="4"/>
  <c r="O115" i="4"/>
  <c r="O112" i="4"/>
  <c r="M112" i="4"/>
  <c r="K112" i="4"/>
  <c r="I112" i="4"/>
  <c r="O111" i="4"/>
  <c r="M111" i="4"/>
  <c r="K111" i="4"/>
  <c r="I111" i="4"/>
  <c r="O110" i="4"/>
  <c r="M110" i="4"/>
  <c r="K110" i="4"/>
  <c r="I110" i="4"/>
  <c r="O109" i="4"/>
  <c r="M109" i="4"/>
  <c r="K109" i="4"/>
  <c r="I109" i="4"/>
  <c r="O108" i="4"/>
  <c r="M108" i="4"/>
  <c r="K108" i="4"/>
  <c r="I108" i="4"/>
  <c r="O107" i="4"/>
  <c r="M107" i="4"/>
  <c r="K107" i="4"/>
  <c r="I107" i="4"/>
  <c r="O106" i="4"/>
  <c r="M106" i="4"/>
  <c r="K106" i="4"/>
  <c r="I106" i="4"/>
  <c r="O105" i="4"/>
  <c r="M105" i="4"/>
  <c r="K105" i="4"/>
  <c r="I105" i="4"/>
  <c r="O104" i="4"/>
  <c r="M104" i="4"/>
  <c r="K104" i="4"/>
  <c r="I104" i="4"/>
  <c r="O103" i="4"/>
  <c r="M103" i="4"/>
  <c r="K103" i="4"/>
  <c r="I103" i="4"/>
  <c r="O102" i="4"/>
  <c r="M102" i="4"/>
  <c r="K102" i="4"/>
  <c r="I102" i="4"/>
  <c r="O101" i="4"/>
  <c r="M101" i="4"/>
  <c r="K101" i="4"/>
  <c r="I101" i="4"/>
  <c r="O100" i="4"/>
  <c r="M100" i="4"/>
  <c r="K100" i="4"/>
  <c r="I100" i="4"/>
  <c r="O99" i="4"/>
  <c r="M99" i="4"/>
  <c r="K99" i="4"/>
  <c r="I99" i="4"/>
  <c r="O98" i="4"/>
  <c r="M98" i="4"/>
  <c r="K98" i="4"/>
  <c r="I98" i="4"/>
  <c r="O97" i="4"/>
  <c r="M97" i="4"/>
  <c r="K97" i="4"/>
  <c r="I97" i="4"/>
  <c r="O96" i="4"/>
  <c r="M96" i="4"/>
  <c r="K96" i="4"/>
  <c r="I96" i="4"/>
  <c r="O95" i="4"/>
  <c r="M95" i="4"/>
  <c r="K95" i="4"/>
  <c r="I95" i="4"/>
  <c r="O92" i="4"/>
  <c r="M92" i="4"/>
  <c r="K92" i="4"/>
  <c r="I92" i="4"/>
  <c r="O91" i="4"/>
  <c r="M91" i="4"/>
  <c r="K91" i="4"/>
  <c r="I91" i="4"/>
  <c r="O90" i="4"/>
  <c r="M90" i="4"/>
  <c r="K90" i="4"/>
  <c r="I90" i="4"/>
  <c r="O88" i="4"/>
  <c r="M88" i="4"/>
  <c r="K88" i="4"/>
  <c r="I88" i="4"/>
  <c r="O87" i="4"/>
  <c r="M87" i="4"/>
  <c r="K87" i="4"/>
  <c r="I87" i="4"/>
  <c r="O86" i="4"/>
  <c r="M86" i="4"/>
  <c r="K86" i="4"/>
  <c r="I86" i="4"/>
  <c r="O85" i="4"/>
  <c r="M85" i="4"/>
  <c r="K85" i="4"/>
  <c r="I85" i="4"/>
  <c r="O84" i="4"/>
  <c r="M84" i="4"/>
  <c r="K84" i="4"/>
  <c r="I84" i="4"/>
  <c r="O83" i="4"/>
  <c r="O81" i="4"/>
  <c r="M81" i="4"/>
  <c r="K81" i="4"/>
  <c r="O79" i="4"/>
  <c r="M79" i="4"/>
  <c r="K79" i="4"/>
  <c r="O78" i="4"/>
  <c r="M78" i="4"/>
  <c r="K78" i="4"/>
  <c r="O76" i="4"/>
  <c r="M76" i="4"/>
  <c r="K76" i="4"/>
  <c r="O75" i="4"/>
  <c r="M75" i="4"/>
  <c r="K75" i="4"/>
  <c r="O74" i="4"/>
  <c r="M74" i="4"/>
  <c r="K74" i="4"/>
  <c r="O73" i="4"/>
  <c r="M73" i="4"/>
  <c r="K73" i="4"/>
  <c r="O72" i="4"/>
  <c r="M72" i="4"/>
  <c r="K72" i="4"/>
  <c r="O71" i="4"/>
  <c r="M71" i="4"/>
  <c r="K71" i="4"/>
  <c r="O70" i="4"/>
  <c r="M70" i="4"/>
  <c r="K70" i="4"/>
  <c r="O69" i="4"/>
  <c r="M69" i="4"/>
  <c r="K69" i="4"/>
  <c r="O68" i="4"/>
  <c r="O67" i="4"/>
  <c r="M67" i="4"/>
  <c r="K67" i="4"/>
  <c r="I67" i="4"/>
  <c r="O66" i="4"/>
  <c r="M66" i="4"/>
  <c r="K66" i="4"/>
  <c r="I66" i="4"/>
  <c r="O65" i="4"/>
  <c r="M65" i="4"/>
  <c r="K65" i="4"/>
  <c r="I65" i="4"/>
  <c r="O64" i="4"/>
  <c r="M64" i="4"/>
  <c r="K64" i="4"/>
  <c r="I64" i="4"/>
  <c r="O63" i="4"/>
  <c r="M63" i="4"/>
  <c r="K63" i="4"/>
  <c r="I63" i="4"/>
  <c r="O62" i="4"/>
  <c r="M62" i="4"/>
  <c r="K62" i="4"/>
  <c r="I62" i="4"/>
  <c r="O61" i="4"/>
  <c r="M61" i="4"/>
  <c r="K61" i="4"/>
  <c r="I61" i="4"/>
  <c r="O60" i="4"/>
  <c r="M60" i="4"/>
  <c r="K60" i="4"/>
  <c r="I60" i="4"/>
  <c r="O57" i="4"/>
  <c r="M57" i="4"/>
  <c r="K57" i="4"/>
  <c r="I57" i="4"/>
  <c r="O56" i="4"/>
  <c r="M56" i="4"/>
  <c r="K56" i="4"/>
  <c r="I56" i="4"/>
  <c r="O55" i="4"/>
  <c r="M55" i="4"/>
  <c r="K55" i="4"/>
  <c r="I55" i="4"/>
  <c r="O54" i="4"/>
  <c r="M54" i="4"/>
  <c r="K54" i="4"/>
  <c r="I54" i="4"/>
  <c r="O53" i="4"/>
  <c r="M53" i="4"/>
  <c r="K53" i="4"/>
  <c r="I53" i="4"/>
  <c r="O52" i="4"/>
  <c r="M52" i="4"/>
  <c r="K52" i="4"/>
  <c r="I52" i="4"/>
  <c r="O51" i="4"/>
  <c r="M51" i="4"/>
  <c r="K51" i="4"/>
  <c r="I51" i="4"/>
  <c r="O50" i="4"/>
  <c r="M50" i="4"/>
  <c r="K50" i="4"/>
  <c r="I50" i="4"/>
  <c r="O49" i="4"/>
  <c r="M49" i="4"/>
  <c r="K49" i="4"/>
  <c r="I49" i="4"/>
  <c r="O48" i="4"/>
  <c r="O47" i="4"/>
  <c r="M47" i="4"/>
  <c r="K47" i="4"/>
  <c r="I47" i="4"/>
  <c r="O46" i="4"/>
  <c r="M46" i="4"/>
  <c r="K46" i="4"/>
  <c r="I46" i="4"/>
  <c r="O45" i="4"/>
  <c r="M45" i="4"/>
  <c r="K45" i="4"/>
  <c r="I45" i="4"/>
  <c r="O44" i="4"/>
  <c r="M44" i="4"/>
  <c r="K44" i="4"/>
  <c r="I44" i="4"/>
  <c r="O43" i="4"/>
  <c r="M43" i="4"/>
  <c r="K43" i="4"/>
  <c r="I43" i="4"/>
  <c r="O42" i="4"/>
  <c r="M42" i="4"/>
  <c r="K42" i="4"/>
  <c r="I42" i="4"/>
  <c r="O40" i="4"/>
  <c r="M40" i="4"/>
  <c r="K40" i="4"/>
  <c r="I40" i="4"/>
  <c r="O39" i="4"/>
  <c r="M39" i="4"/>
  <c r="K39" i="4"/>
  <c r="I39" i="4"/>
  <c r="O35" i="4"/>
  <c r="M35" i="4"/>
  <c r="K35" i="4"/>
  <c r="I35" i="4"/>
  <c r="O34" i="4"/>
  <c r="M34" i="4"/>
  <c r="K34" i="4"/>
  <c r="I34" i="4"/>
  <c r="O33" i="4"/>
  <c r="M33" i="4"/>
  <c r="K33" i="4"/>
  <c r="I33" i="4"/>
  <c r="O32" i="4"/>
  <c r="M32" i="4"/>
  <c r="K32" i="4"/>
  <c r="I32" i="4"/>
  <c r="O31" i="4"/>
  <c r="M31" i="4"/>
  <c r="K31" i="4"/>
  <c r="I31" i="4"/>
  <c r="K30" i="4"/>
  <c r="O30" i="4"/>
  <c r="O29" i="4"/>
  <c r="M29" i="4"/>
  <c r="K29" i="4"/>
  <c r="I29" i="4"/>
  <c r="O28" i="4"/>
  <c r="M28" i="4"/>
  <c r="K28" i="4"/>
  <c r="I28" i="4"/>
  <c r="O27" i="4"/>
  <c r="M27" i="4"/>
  <c r="K27" i="4"/>
  <c r="I27" i="4"/>
  <c r="O26" i="4"/>
  <c r="M26" i="4"/>
  <c r="K26" i="4"/>
  <c r="I26" i="4"/>
  <c r="O25" i="4"/>
  <c r="M25" i="4"/>
  <c r="K25" i="4"/>
  <c r="I25" i="4"/>
  <c r="O24" i="4"/>
  <c r="M24" i="4"/>
  <c r="K24" i="4"/>
  <c r="I24" i="4"/>
  <c r="O23" i="4"/>
  <c r="M23" i="4"/>
  <c r="K23" i="4"/>
  <c r="I23" i="4"/>
  <c r="O22" i="4"/>
  <c r="M22" i="4"/>
  <c r="K22" i="4"/>
  <c r="I22" i="4"/>
  <c r="O21" i="4"/>
  <c r="M21" i="4"/>
  <c r="K21" i="4"/>
  <c r="I21" i="4"/>
  <c r="O20" i="4"/>
  <c r="M20" i="4"/>
  <c r="K20" i="4"/>
  <c r="I20" i="4"/>
  <c r="O19" i="4"/>
  <c r="M19" i="4"/>
  <c r="K19" i="4"/>
  <c r="I19" i="4"/>
  <c r="O18" i="4"/>
  <c r="M18" i="4"/>
  <c r="K18" i="4"/>
  <c r="I18" i="4"/>
  <c r="O17" i="4"/>
  <c r="O16" i="4"/>
  <c r="M16" i="4"/>
  <c r="K16" i="4"/>
  <c r="I16" i="4"/>
  <c r="O15" i="4"/>
  <c r="M15" i="4"/>
  <c r="K15" i="4"/>
  <c r="I15" i="4"/>
  <c r="O14" i="4"/>
  <c r="M14" i="4"/>
  <c r="K14" i="4"/>
  <c r="I14" i="4"/>
  <c r="O13" i="4"/>
  <c r="M13" i="4"/>
  <c r="K13" i="4"/>
  <c r="I13" i="4"/>
  <c r="O12" i="4"/>
  <c r="M12" i="4"/>
  <c r="K12" i="4"/>
  <c r="I12" i="4"/>
  <c r="O11" i="4"/>
  <c r="M11" i="4"/>
  <c r="K11" i="4"/>
  <c r="I11" i="4"/>
  <c r="O10" i="4"/>
  <c r="M10" i="4"/>
  <c r="K10" i="4"/>
  <c r="I10" i="4"/>
  <c r="O9" i="4"/>
  <c r="M9" i="4"/>
  <c r="K9" i="4"/>
  <c r="I9" i="4"/>
  <c r="I8" i="4" s="1"/>
  <c r="O8" i="4"/>
  <c r="O7" i="4"/>
  <c r="M7" i="4"/>
  <c r="K7" i="4"/>
  <c r="I7" i="4"/>
  <c r="O6" i="4"/>
  <c r="I17" i="4" l="1"/>
  <c r="I68" i="4"/>
  <c r="I115" i="4"/>
  <c r="I68" i="5"/>
  <c r="I8" i="5"/>
  <c r="L49" i="5"/>
  <c r="L50" i="5"/>
  <c r="L51" i="5"/>
  <c r="L52" i="5"/>
  <c r="L53" i="5"/>
  <c r="L57" i="5"/>
  <c r="L59" i="5"/>
  <c r="I48" i="4"/>
  <c r="I30" i="4"/>
  <c r="I83" i="5"/>
  <c r="I48" i="5"/>
  <c r="L54" i="5"/>
  <c r="I30" i="5"/>
  <c r="L7" i="5"/>
  <c r="L89" i="4"/>
  <c r="N89" i="4"/>
  <c r="L80" i="4"/>
  <c r="N80" i="4"/>
  <c r="I125" i="4"/>
  <c r="I115" i="5"/>
  <c r="N7" i="5"/>
  <c r="L61" i="5"/>
  <c r="L63" i="5"/>
  <c r="L64" i="5"/>
  <c r="L65" i="5"/>
  <c r="L66" i="5"/>
  <c r="L67" i="5"/>
  <c r="N49" i="5"/>
  <c r="N50" i="5"/>
  <c r="N51" i="5"/>
  <c r="N52" i="5"/>
  <c r="N53" i="5"/>
  <c r="N54" i="5"/>
  <c r="N57" i="5"/>
  <c r="N59" i="5"/>
  <c r="N61" i="5"/>
  <c r="N63" i="5"/>
  <c r="N64" i="5"/>
  <c r="N65" i="5"/>
  <c r="N66" i="5"/>
  <c r="L84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N111" i="5"/>
  <c r="L31" i="5"/>
  <c r="L32" i="5"/>
  <c r="L33" i="5"/>
  <c r="L34" i="5"/>
  <c r="L35" i="5"/>
  <c r="L36" i="5"/>
  <c r="L38" i="5"/>
  <c r="L40" i="5"/>
  <c r="L41" i="5"/>
  <c r="L42" i="5"/>
  <c r="L43" i="5"/>
  <c r="L45" i="5"/>
  <c r="L46" i="5"/>
  <c r="L18" i="5"/>
  <c r="L19" i="5"/>
  <c r="L20" i="5"/>
  <c r="L21" i="5"/>
  <c r="L22" i="5"/>
  <c r="L23" i="5"/>
  <c r="L24" i="5"/>
  <c r="L26" i="5"/>
  <c r="L27" i="5"/>
  <c r="L28" i="5"/>
  <c r="L29" i="5"/>
  <c r="N29" i="5"/>
  <c r="N17" i="5" s="1"/>
  <c r="L116" i="5"/>
  <c r="L117" i="5"/>
  <c r="L118" i="5"/>
  <c r="L119" i="5"/>
  <c r="L120" i="5"/>
  <c r="N116" i="5"/>
  <c r="N117" i="5"/>
  <c r="N118" i="5"/>
  <c r="N119" i="5"/>
  <c r="N120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31" i="5"/>
  <c r="N32" i="5"/>
  <c r="N33" i="5"/>
  <c r="N34" i="5"/>
  <c r="N35" i="5"/>
  <c r="L47" i="5"/>
  <c r="M6" i="5"/>
  <c r="I125" i="5"/>
  <c r="L9" i="5"/>
  <c r="L10" i="5"/>
  <c r="L11" i="5"/>
  <c r="L12" i="5"/>
  <c r="L13" i="5"/>
  <c r="L14" i="5"/>
  <c r="L15" i="5"/>
  <c r="L16" i="5"/>
  <c r="N9" i="5"/>
  <c r="N10" i="5"/>
  <c r="N11" i="5"/>
  <c r="N12" i="5"/>
  <c r="N13" i="5"/>
  <c r="N14" i="5"/>
  <c r="N15" i="5"/>
  <c r="N16" i="5"/>
  <c r="K6" i="5"/>
  <c r="N36" i="5"/>
  <c r="N38" i="5"/>
  <c r="N40" i="5"/>
  <c r="N41" i="5"/>
  <c r="N42" i="5"/>
  <c r="N43" i="5"/>
  <c r="N45" i="5"/>
  <c r="N46" i="5"/>
  <c r="N47" i="5"/>
  <c r="M6" i="4"/>
  <c r="L84" i="4"/>
  <c r="L85" i="4"/>
  <c r="N84" i="4"/>
  <c r="I83" i="4"/>
  <c r="L71" i="4"/>
  <c r="L73" i="4"/>
  <c r="L75" i="4"/>
  <c r="L79" i="4"/>
  <c r="N71" i="4"/>
  <c r="L72" i="4"/>
  <c r="N73" i="4"/>
  <c r="L74" i="4"/>
  <c r="N75" i="4"/>
  <c r="L76" i="4"/>
  <c r="L78" i="4"/>
  <c r="N79" i="4"/>
  <c r="L81" i="4"/>
  <c r="N85" i="4"/>
  <c r="L86" i="4"/>
  <c r="L87" i="4"/>
  <c r="L88" i="4"/>
  <c r="L90" i="4"/>
  <c r="L91" i="4"/>
  <c r="L92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6" i="4"/>
  <c r="L117" i="4"/>
  <c r="L118" i="4"/>
  <c r="L119" i="4"/>
  <c r="L120" i="4"/>
  <c r="L122" i="4"/>
  <c r="L123" i="4"/>
  <c r="N86" i="4"/>
  <c r="N87" i="4"/>
  <c r="N88" i="4"/>
  <c r="N90" i="4"/>
  <c r="N91" i="4"/>
  <c r="N92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6" i="4"/>
  <c r="N117" i="4"/>
  <c r="N118" i="4"/>
  <c r="N119" i="4"/>
  <c r="N120" i="4"/>
  <c r="N122" i="4"/>
  <c r="N123" i="4"/>
  <c r="D6" i="4"/>
  <c r="K6" i="4" s="1"/>
  <c r="L69" i="4"/>
  <c r="K17" i="4"/>
  <c r="N22" i="4"/>
  <c r="N26" i="4"/>
  <c r="L31" i="4"/>
  <c r="L32" i="4"/>
  <c r="L33" i="4"/>
  <c r="L34" i="4"/>
  <c r="N69" i="4"/>
  <c r="L70" i="4"/>
  <c r="N10" i="4"/>
  <c r="N70" i="4"/>
  <c r="N72" i="4"/>
  <c r="N74" i="4"/>
  <c r="N76" i="4"/>
  <c r="N78" i="4"/>
  <c r="N81" i="4"/>
  <c r="L51" i="4"/>
  <c r="L52" i="4"/>
  <c r="L53" i="4"/>
  <c r="L54" i="4"/>
  <c r="L55" i="4"/>
  <c r="L56" i="4"/>
  <c r="L57" i="4"/>
  <c r="L60" i="4"/>
  <c r="L61" i="4"/>
  <c r="L62" i="4"/>
  <c r="L63" i="4"/>
  <c r="L64" i="4"/>
  <c r="L65" i="4"/>
  <c r="L66" i="4"/>
  <c r="L67" i="4"/>
  <c r="N51" i="4"/>
  <c r="N52" i="4"/>
  <c r="N53" i="4"/>
  <c r="N54" i="4"/>
  <c r="N55" i="4"/>
  <c r="N56" i="4"/>
  <c r="N57" i="4"/>
  <c r="N60" i="4"/>
  <c r="N61" i="4"/>
  <c r="N62" i="4"/>
  <c r="N63" i="4"/>
  <c r="N64" i="4"/>
  <c r="N65" i="4"/>
  <c r="N66" i="4"/>
  <c r="N67" i="4"/>
  <c r="N31" i="4"/>
  <c r="N32" i="4"/>
  <c r="N33" i="4"/>
  <c r="N34" i="4"/>
  <c r="N18" i="4"/>
  <c r="N19" i="4"/>
  <c r="N21" i="4"/>
  <c r="N23" i="4"/>
  <c r="N24" i="4"/>
  <c r="N25" i="4"/>
  <c r="N27" i="4"/>
  <c r="N28" i="4"/>
  <c r="N29" i="4"/>
  <c r="L18" i="4"/>
  <c r="L19" i="4"/>
  <c r="L20" i="4"/>
  <c r="L21" i="4"/>
  <c r="L22" i="4"/>
  <c r="L23" i="4"/>
  <c r="L24" i="4"/>
  <c r="L25" i="4"/>
  <c r="L26" i="4"/>
  <c r="L27" i="4"/>
  <c r="L28" i="4"/>
  <c r="L29" i="4"/>
  <c r="N20" i="4"/>
  <c r="N9" i="4"/>
  <c r="N11" i="4"/>
  <c r="N12" i="4"/>
  <c r="N13" i="4"/>
  <c r="N14" i="4"/>
  <c r="N15" i="4"/>
  <c r="N16" i="4"/>
  <c r="L9" i="4"/>
  <c r="L10" i="4"/>
  <c r="L11" i="4"/>
  <c r="L12" i="4"/>
  <c r="L13" i="4"/>
  <c r="L14" i="4"/>
  <c r="L15" i="4"/>
  <c r="L16" i="4"/>
  <c r="N7" i="4"/>
  <c r="L7" i="4"/>
  <c r="L35" i="4"/>
  <c r="L39" i="4"/>
  <c r="L40" i="4"/>
  <c r="L42" i="4"/>
  <c r="L43" i="4"/>
  <c r="L44" i="4"/>
  <c r="L45" i="4"/>
  <c r="L46" i="4"/>
  <c r="L47" i="4"/>
  <c r="L49" i="4"/>
  <c r="L50" i="4"/>
  <c r="N35" i="4"/>
  <c r="N39" i="4"/>
  <c r="N40" i="4"/>
  <c r="N42" i="4"/>
  <c r="N43" i="4"/>
  <c r="N44" i="4"/>
  <c r="N45" i="4"/>
  <c r="N46" i="4"/>
  <c r="N47" i="4"/>
  <c r="N49" i="4"/>
  <c r="N50" i="4"/>
  <c r="N83" i="4" l="1"/>
  <c r="N83" i="5"/>
  <c r="N48" i="5"/>
  <c r="L48" i="5"/>
  <c r="L30" i="5"/>
  <c r="L83" i="5"/>
  <c r="L17" i="5"/>
  <c r="L8" i="5"/>
  <c r="N115" i="5"/>
  <c r="L115" i="5"/>
  <c r="L68" i="5"/>
  <c r="N68" i="5"/>
  <c r="N30" i="5"/>
  <c r="N8" i="5"/>
  <c r="L68" i="4"/>
  <c r="N115" i="4"/>
  <c r="L115" i="4"/>
  <c r="L83" i="4"/>
  <c r="N68" i="4"/>
  <c r="L30" i="4"/>
  <c r="N30" i="4"/>
  <c r="N17" i="4"/>
  <c r="L17" i="4"/>
  <c r="L8" i="4"/>
  <c r="N8" i="4"/>
  <c r="N48" i="4"/>
  <c r="L48" i="4"/>
  <c r="L6" i="5" l="1"/>
  <c r="N6" i="5"/>
  <c r="N6" i="4"/>
  <c r="L6" i="4"/>
  <c r="K83" i="3"/>
  <c r="K115" i="3"/>
  <c r="K68" i="3"/>
  <c r="K48" i="3"/>
  <c r="K30" i="3"/>
  <c r="K17" i="3"/>
  <c r="K8" i="3"/>
  <c r="K6" i="3" l="1"/>
  <c r="N83" i="3" l="1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N8" i="2"/>
  <c r="L30" i="2"/>
  <c r="K83" i="2"/>
  <c r="K68" i="2"/>
  <c r="K48" i="2"/>
  <c r="K30" i="2"/>
  <c r="K17" i="2"/>
  <c r="K8" i="2"/>
  <c r="K115" i="2"/>
  <c r="K6" i="2"/>
  <c r="L6" i="3" l="1"/>
  <c r="N6" i="3"/>
  <c r="N68" i="2"/>
  <c r="L83" i="2"/>
  <c r="L68" i="2"/>
  <c r="N17" i="2"/>
  <c r="N83" i="2"/>
  <c r="N48" i="2"/>
  <c r="L48" i="2"/>
  <c r="L17" i="2"/>
  <c r="L8" i="2"/>
  <c r="N115" i="2"/>
  <c r="N30" i="2"/>
  <c r="L115" i="2"/>
  <c r="N6" i="2" l="1"/>
  <c r="L6" i="2"/>
</calcChain>
</file>

<file path=xl/sharedStrings.xml><?xml version="1.0" encoding="utf-8"?>
<sst xmlns="http://schemas.openxmlformats.org/spreadsheetml/2006/main" count="821" uniqueCount="145">
  <si>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</si>
  <si>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</si>
  <si>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</si>
  <si>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</si>
  <si>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</si>
  <si>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</si>
  <si>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</si>
  <si>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</si>
  <si>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</si>
  <si>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</si>
  <si>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</si>
  <si>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</si>
  <si>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</si>
  <si>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</si>
  <si>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</si>
  <si>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</si>
  <si>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</si>
  <si>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</si>
  <si>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</si>
  <si>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</si>
  <si>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</si>
  <si>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</si>
  <si>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</si>
  <si>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</si>
  <si>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</si>
  <si>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</si>
  <si>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</si>
  <si>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</si>
  <si>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</si>
  <si>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</si>
  <si>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</si>
  <si>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</si>
  <si>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</si>
  <si>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</si>
  <si>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</si>
  <si>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</si>
  <si>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</si>
  <si>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</si>
  <si>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</si>
  <si>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</si>
  <si>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</si>
  <si>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</si>
  <si>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</si>
  <si>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</si>
  <si>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</si>
  <si>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</si>
  <si>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</si>
  <si>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</si>
  <si>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</si>
  <si>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</si>
  <si>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</si>
  <si>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</si>
  <si>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</si>
  <si>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</si>
  <si>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</si>
  <si>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</si>
  <si>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</si>
  <si>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</si>
  <si>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</si>
  <si>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</si>
  <si>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</si>
  <si>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</si>
  <si>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</si>
  <si>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</si>
  <si>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</si>
  <si>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</si>
  <si>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</si>
  <si>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</si>
  <si>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</si>
  <si>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</si>
  <si>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</si>
  <si>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</si>
  <si>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</si>
  <si>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</si>
  <si>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</si>
  <si>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</si>
  <si>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</si>
  <si>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</si>
  <si>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</si>
  <si>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</si>
  <si>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</si>
  <si>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</si>
  <si>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</si>
  <si>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</si>
  <si>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</si>
  <si>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</si>
  <si>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</si>
  <si>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</si>
  <si>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</si>
  <si>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</si>
  <si>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</si>
  <si>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</si>
  <si>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</si>
  <si>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</si>
  <si>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</si>
  <si>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</si>
  <si>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</si>
  <si>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</si>
  <si>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</si>
  <si>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</si>
  <si>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</si>
  <si>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</si>
  <si>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</si>
  <si>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</si>
  <si>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</si>
  <si>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</si>
  <si>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</si>
  <si>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</si>
  <si>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</si>
  <si>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</si>
  <si>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</si>
  <si>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</si>
  <si>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</si>
  <si>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</si>
  <si>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</si>
  <si>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</si>
  <si>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</si>
  <si>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</si>
  <si>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</si>
  <si>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</si>
  <si>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</si>
  <si>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</si>
  <si>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</si>
  <si>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</si>
  <si>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</si>
  <si>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</si>
  <si>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</si>
  <si>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</si>
  <si>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</si>
  <si>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</si>
  <si>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Сдали на "4+5", %</t>
  </si>
  <si>
    <t>АНГЛИЙСКИЙ ЯЗЫК,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</si>
  <si>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</si>
  <si>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</si>
  <si>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</si>
  <si>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</si>
  <si>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</si>
  <si>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Сдали на "4+5", %.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</si>
  <si>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</si>
  <si>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</si>
  <si>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</si>
  <si>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</si>
  <si>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</si>
  <si>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-</t>
  </si>
  <si>
    <t>МБОУ СШ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</si>
</sst>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[$-419]General"/>
    <numFmt numFmtId="166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FF99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8" fillId="0" borderId="0"/>
    <xf numFmtId="165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0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2" fontId="2" fillId="0" borderId="35" xfId="0" applyNumberFormat="1" applyFont="1" applyBorder="1"/>
    <xf numFmtId="2" fontId="2" fillId="0" borderId="36" xfId="0" applyNumberFormat="1" applyFont="1" applyBorder="1"/>
    <xf numFmtId="3" fontId="0" fillId="2" borderId="6" xfId="0" applyNumberFormat="1" applyFill="1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1" fillId="2" borderId="6" xfId="5" applyNumberFormat="1" applyFont="1" applyFill="1" applyBorder="1" applyAlignment="1">
      <alignment horizontal="right" vertical="center"/>
    </xf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" fillId="2" borderId="64" xfId="6" applyFont="1" applyFill="1" applyBorder="1" applyAlignment="1">
      <alignment horizontal="righ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17" xfId="5" applyFont="1" applyBorder="1" applyAlignment="1">
      <alignment horizontal="right"/>
    </xf>
    <xf numFmtId="0" fontId="1" fillId="0" borderId="10" xfId="6" applyFont="1" applyBorder="1" applyAlignment="1">
      <alignment horizontal="center"/>
    </xf>
    <xf numFmtId="0" fontId="1" fillId="2" borderId="6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5" fillId="2" borderId="64" xfId="0" applyFont="1" applyFill="1" applyBorder="1" applyAlignment="1">
      <alignment horizontal="right" vertical="center" wrapText="1"/>
    </xf>
    <xf numFmtId="2" fontId="13" fillId="0" borderId="30" xfId="0" applyNumberFormat="1" applyFont="1" applyBorder="1" applyAlignment="1">
      <alignment horizontal="center"/>
    </xf>
    <xf numFmtId="2" fontId="0" fillId="0" borderId="6" xfId="0" applyNumberFormat="1" applyFont="1" applyBorder="1"/>
    <xf numFmtId="2" fontId="0" fillId="0" borderId="65" xfId="0" applyNumberFormat="1" applyBorder="1"/>
    <xf numFmtId="2" fontId="13" fillId="0" borderId="41" xfId="0" applyNumberFormat="1" applyFont="1" applyBorder="1" applyAlignment="1">
      <alignment horizontal="center"/>
    </xf>
    <xf numFmtId="2" fontId="0" fillId="0" borderId="0" xfId="0" applyNumberFormat="1" applyBorder="1"/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66" xfId="0" applyBorder="1"/>
    <xf numFmtId="0" fontId="0" fillId="2" borderId="64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2" fontId="0" fillId="0" borderId="0" xfId="0" applyNumberFormat="1" applyBorder="1"/>
    <xf numFmtId="0" fontId="0" fillId="2" borderId="6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2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9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10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11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wrapText="1"/>
    </xf>
    <xf numFmtId="2" fontId="0" fillId="0" borderId="35" xfId="0" applyNumberFormat="1" applyBorder="1"/>
    <xf numFmtId="2" fontId="0" fillId="0" borderId="0" xfId="0" applyNumberFormat="1"/>
    <xf numFmtId="0" fontId="15" fillId="2" borderId="10" xfId="0" applyFont="1" applyFill="1" applyBorder="1" applyAlignment="1">
      <alignment horizontal="right" vertical="center" wrapText="1"/>
    </xf>
    <xf numFmtId="0" fontId="1" fillId="2" borderId="32" xfId="6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right" vertical="center" wrapText="1"/>
    </xf>
    <xf numFmtId="2" fontId="0" fillId="0" borderId="55" xfId="0" applyNumberFormat="1" applyBorder="1"/>
    <xf numFmtId="2" fontId="5" fillId="0" borderId="33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2" fontId="4" fillId="2" borderId="35" xfId="0" applyNumberFormat="1" applyFont="1" applyFill="1" applyBorder="1" applyAlignment="1">
      <alignment horizontal="left" vertical="center" wrapText="1"/>
    </xf>
    <xf numFmtId="0" fontId="1" fillId="0" borderId="10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5" fillId="2" borderId="23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32" xfId="0" applyNumberFormat="1" applyBorder="1"/>
    <xf numFmtId="2" fontId="0" fillId="0" borderId="6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5" fillId="2" borderId="35" xfId="0" applyFont="1" applyFill="1" applyBorder="1" applyAlignment="1">
      <alignment horizontal="center" wrapText="1"/>
    </xf>
    <xf numFmtId="0" fontId="5" fillId="4" borderId="41" xfId="0" applyFont="1" applyFill="1" applyBorder="1" applyAlignment="1">
      <alignment wrapText="1"/>
    </xf>
    <xf numFmtId="3" fontId="0" fillId="0" borderId="2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4" fontId="0" fillId="0" borderId="72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7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73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4" fontId="0" fillId="0" borderId="7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7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166" fontId="0" fillId="0" borderId="0" xfId="0" applyNumberFormat="1" applyFont="1" applyAlignment="1"/>
    <xf numFmtId="2" fontId="0" fillId="11" borderId="10" xfId="0" applyNumberFormat="1" applyFill="1" applyBorder="1"/>
    <xf numFmtId="2" fontId="0" fillId="2" borderId="18" xfId="0" applyNumberFormat="1" applyFill="1" applyBorder="1"/>
    <xf numFmtId="2" fontId="2" fillId="0" borderId="28" xfId="0" applyNumberFormat="1" applyFont="1" applyBorder="1"/>
    <xf numFmtId="0" fontId="11" fillId="0" borderId="0" xfId="0" applyFont="1" applyBorder="1" applyAlignment="1">
      <alignment horizontal="center"/>
    </xf>
    <xf numFmtId="0" fontId="2" fillId="0" borderId="6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4" fontId="0" fillId="11" borderId="71" xfId="0" applyNumberFormat="1" applyFill="1" applyBorder="1" applyAlignment="1">
      <alignment horizontal="center"/>
    </xf>
  </cellXfs>
  <cellStyles count="26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4 2" xfId="22"/>
    <cellStyle name="Обычный 4 3" xfId="23"/>
    <cellStyle name="Обычный 4 4" xfId="24"/>
    <cellStyle name="Обычный 4 5" xfId="21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7 2" xfId="25"/>
    <cellStyle name="Обычный 8" xfId="20"/>
  </cellStyles>
  <dxfs count="175"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CCFF99"/>
      <color rgb="FFFFFF66"/>
      <color rgb="FFFFCCCC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6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4" width="9.28515625" customWidth="1"/>
  </cols>
  <sheetData>
    <row r="1" spans="1:23" ht="18" customHeight="1" x14ac:dyDescent="0.25">
      <c r="D1" s="173"/>
      <c r="E1" s="3" t="s">
        <v>132</v>
      </c>
      <c r="F1" s="395"/>
      <c r="G1" s="395"/>
      <c r="I1" s="3"/>
      <c r="J1" s="3"/>
      <c r="L1" s="176"/>
      <c r="M1" s="3" t="s">
        <v>133</v>
      </c>
    </row>
    <row r="2" spans="1:23" ht="18" customHeight="1" x14ac:dyDescent="0.25">
      <c r="A2" s="4"/>
      <c r="B2" s="475" t="s">
        <v>131</v>
      </c>
      <c r="C2" s="475"/>
      <c r="D2" s="20"/>
      <c r="E2" s="3" t="s">
        <v>134</v>
      </c>
      <c r="F2" s="395"/>
      <c r="G2" s="395"/>
      <c r="I2" s="3"/>
      <c r="J2" s="3"/>
      <c r="L2" s="6"/>
      <c r="M2" s="3" t="s">
        <v>135</v>
      </c>
    </row>
    <row r="3" spans="1:23" ht="18" customHeight="1" thickBot="1" x14ac:dyDescent="0.3">
      <c r="A3" s="4"/>
      <c r="B3" s="4"/>
      <c r="C3" s="4"/>
      <c r="D3" s="2"/>
    </row>
    <row r="4" spans="1:23" ht="18" customHeight="1" thickBot="1" x14ac:dyDescent="0.3">
      <c r="A4" s="481" t="s">
        <v>0</v>
      </c>
      <c r="B4" s="483" t="s">
        <v>136</v>
      </c>
      <c r="C4" s="483" t="s">
        <v>2</v>
      </c>
      <c r="D4" s="476" t="s">
        <v>126</v>
      </c>
      <c r="E4" s="477"/>
      <c r="F4" s="477"/>
      <c r="G4" s="477"/>
      <c r="H4" s="476" t="s">
        <v>127</v>
      </c>
      <c r="I4" s="477"/>
      <c r="J4" s="477"/>
      <c r="K4" s="478"/>
      <c r="L4" s="477" t="s">
        <v>137</v>
      </c>
      <c r="M4" s="477"/>
      <c r="N4" s="477"/>
      <c r="O4" s="477"/>
      <c r="P4" s="476" t="s">
        <v>128</v>
      </c>
      <c r="Q4" s="477"/>
      <c r="R4" s="477"/>
      <c r="S4" s="478"/>
      <c r="T4" s="477" t="s">
        <v>129</v>
      </c>
      <c r="U4" s="477"/>
      <c r="V4" s="477"/>
      <c r="W4" s="478"/>
    </row>
    <row r="5" spans="1:23" ht="15" customHeight="1" thickBot="1" x14ac:dyDescent="0.3">
      <c r="A5" s="482"/>
      <c r="B5" s="484"/>
      <c r="C5" s="484"/>
      <c r="D5" s="86">
        <v>2018</v>
      </c>
      <c r="E5" s="87">
        <v>2019</v>
      </c>
      <c r="F5" s="87">
        <v>2020</v>
      </c>
      <c r="G5" s="396">
        <v>2021</v>
      </c>
      <c r="H5" s="86">
        <v>2018</v>
      </c>
      <c r="I5" s="87">
        <v>2019</v>
      </c>
      <c r="J5" s="87">
        <v>2020</v>
      </c>
      <c r="K5" s="88">
        <v>2021</v>
      </c>
      <c r="L5" s="397">
        <v>2018</v>
      </c>
      <c r="M5" s="87">
        <v>2019</v>
      </c>
      <c r="N5" s="87">
        <v>2020</v>
      </c>
      <c r="O5" s="396">
        <v>2021</v>
      </c>
      <c r="P5" s="86">
        <v>2018</v>
      </c>
      <c r="Q5" s="87">
        <v>2019</v>
      </c>
      <c r="R5" s="87">
        <v>2020</v>
      </c>
      <c r="S5" s="88">
        <v>2021</v>
      </c>
      <c r="T5" s="397">
        <v>2018</v>
      </c>
      <c r="U5" s="87">
        <v>2019</v>
      </c>
      <c r="V5" s="87">
        <v>2020</v>
      </c>
      <c r="W5" s="88">
        <v>2021</v>
      </c>
    </row>
    <row r="6" spans="1:23" ht="15" customHeight="1" thickBot="1" x14ac:dyDescent="0.3">
      <c r="A6" s="398">
        <f>A7+A16+A29+A47+A67+A82+A114+A124</f>
        <v>111</v>
      </c>
      <c r="B6" s="479" t="s">
        <v>138</v>
      </c>
      <c r="C6" s="480"/>
      <c r="D6" s="399">
        <f>'Английский-9 2018 расклад'!K6</f>
        <v>999</v>
      </c>
      <c r="E6" s="400">
        <f>'Английский-9 2019 расклад'!K6</f>
        <v>1098</v>
      </c>
      <c r="F6" s="400">
        <f>'Английский-9 2020 расклад'!K6</f>
        <v>0</v>
      </c>
      <c r="G6" s="401">
        <f>'Английский-9 2021 расклад'!K6</f>
        <v>0</v>
      </c>
      <c r="H6" s="399">
        <f>'Английский-9 2018 расклад'!L6</f>
        <v>829.00939999999991</v>
      </c>
      <c r="I6" s="400">
        <f>'Английский-9 2019 расклад'!L6</f>
        <v>959.98209999999995</v>
      </c>
      <c r="J6" s="400">
        <f>'Английский-9 2020 расклад'!L6</f>
        <v>0</v>
      </c>
      <c r="K6" s="402">
        <f>'Английский-9 2021 расклад'!L6</f>
        <v>0</v>
      </c>
      <c r="L6" s="403">
        <f>'Английский-9 2018 расклад'!M6</f>
        <v>74.964181818181814</v>
      </c>
      <c r="M6" s="404">
        <f>'Английский-9 2019 расклад'!M6</f>
        <v>81.390174927113705</v>
      </c>
      <c r="N6" s="404">
        <f>'Английский-9 2020 расклад'!M6</f>
        <v>0</v>
      </c>
      <c r="O6" s="405">
        <f>'Английский-9 2021 расклад'!M6</f>
        <v>0</v>
      </c>
      <c r="P6" s="399">
        <f>'Английский-9 2018 расклад'!N6</f>
        <v>7.0020999999999995</v>
      </c>
      <c r="Q6" s="400">
        <f>'Английский-9 2019 расклад'!N6</f>
        <v>2.9998999999999998</v>
      </c>
      <c r="R6" s="400">
        <f>'Английский-9 2020 расклад'!N6</f>
        <v>0</v>
      </c>
      <c r="S6" s="402">
        <f>'Английский-9 2021 расклад'!N6</f>
        <v>0</v>
      </c>
      <c r="T6" s="403">
        <f>'Английский-9 2018 расклад'!O6</f>
        <v>1.215157894736842</v>
      </c>
      <c r="U6" s="404">
        <f>'Английский-9 2019 расклад'!O6</f>
        <v>0.26403790087463558</v>
      </c>
      <c r="V6" s="404">
        <f>'Английский-9 2020 расклад'!O6</f>
        <v>0</v>
      </c>
      <c r="W6" s="406">
        <f>'Английский-9 2021 расклад'!O6</f>
        <v>0</v>
      </c>
    </row>
    <row r="7" spans="1:23" ht="15" customHeight="1" thickBot="1" x14ac:dyDescent="0.3">
      <c r="A7" s="27">
        <v>1</v>
      </c>
      <c r="B7" s="407">
        <v>50050</v>
      </c>
      <c r="C7" s="408" t="s">
        <v>56</v>
      </c>
      <c r="D7" s="409">
        <f>'Английский-9 2018 расклад'!K7</f>
        <v>13</v>
      </c>
      <c r="E7" s="410">
        <f>'Английский-9 2019 расклад'!K7</f>
        <v>14</v>
      </c>
      <c r="F7" s="410"/>
      <c r="G7" s="411"/>
      <c r="H7" s="409">
        <f>'Английский-9 2018 расклад'!L7</f>
        <v>13.000000000000002</v>
      </c>
      <c r="I7" s="410">
        <f>'Английский-9 2019 расклад'!L7</f>
        <v>14</v>
      </c>
      <c r="J7" s="410"/>
      <c r="K7" s="412"/>
      <c r="L7" s="413">
        <f>'Английский-9 2018 расклад'!M7</f>
        <v>100.00000000000001</v>
      </c>
      <c r="M7" s="414">
        <f>'Английский-9 2019 расклад'!M7</f>
        <v>100</v>
      </c>
      <c r="N7" s="414"/>
      <c r="O7" s="415"/>
      <c r="P7" s="409">
        <f>'Английский-9 2018 расклад'!N7</f>
        <v>0</v>
      </c>
      <c r="Q7" s="410">
        <f>'Английский-9 2019 расклад'!N7</f>
        <v>0</v>
      </c>
      <c r="R7" s="410"/>
      <c r="S7" s="412"/>
      <c r="T7" s="413">
        <f>'Английский-9 2018 расклад'!O7</f>
        <v>0</v>
      </c>
      <c r="U7" s="414">
        <f>'Английский-9 2019 расклад'!O7</f>
        <v>0</v>
      </c>
      <c r="V7" s="414"/>
      <c r="W7" s="416"/>
    </row>
    <row r="8" spans="1:23" ht="15" customHeight="1" thickBot="1" x14ac:dyDescent="0.3">
      <c r="A8" s="417"/>
      <c r="B8" s="374"/>
      <c r="C8" s="418" t="s">
        <v>97</v>
      </c>
      <c r="D8" s="399">
        <f>'Английский-9 2018 расклад'!K8</f>
        <v>71</v>
      </c>
      <c r="E8" s="400">
        <f>'Английский-9 2019 расклад'!K8</f>
        <v>75</v>
      </c>
      <c r="F8" s="400">
        <f>'Английский-9 2020 расклад'!K8</f>
        <v>0</v>
      </c>
      <c r="G8" s="401">
        <f>'Английский-9 2021 расклад'!K8</f>
        <v>0</v>
      </c>
      <c r="H8" s="399">
        <f>'Английский-9 2018 расклад'!L8</f>
        <v>57.998399999999997</v>
      </c>
      <c r="I8" s="400">
        <f>'Английский-9 2019 расклад'!L8</f>
        <v>66.999500000000012</v>
      </c>
      <c r="J8" s="400">
        <f>'Английский-9 2020 расклад'!L8</f>
        <v>0</v>
      </c>
      <c r="K8" s="402">
        <f>'Английский-9 2021 расклад'!L8</f>
        <v>0</v>
      </c>
      <c r="L8" s="403">
        <f>'Английский-9 2018 расклад'!M8</f>
        <v>95.12</v>
      </c>
      <c r="M8" s="404">
        <f>'Английский-9 2019 расклад'!M8</f>
        <v>88.446249999999992</v>
      </c>
      <c r="N8" s="404">
        <f>'Английский-9 2020 расклад'!M8</f>
        <v>0</v>
      </c>
      <c r="O8" s="405">
        <f>'Английский-9 2021 расклад'!M8</f>
        <v>0</v>
      </c>
      <c r="P8" s="399">
        <f>'Английский-9 2018 расклад'!N8</f>
        <v>0</v>
      </c>
      <c r="Q8" s="400">
        <f>'Английский-9 2019 расклад'!N8</f>
        <v>0</v>
      </c>
      <c r="R8" s="400">
        <f>'Английский-9 2020 расклад'!N8</f>
        <v>0</v>
      </c>
      <c r="S8" s="402">
        <f>'Английский-9 2021 расклад'!N8</f>
        <v>0</v>
      </c>
      <c r="T8" s="403">
        <f>'Английский-9 2018 расклад'!O8</f>
        <v>0</v>
      </c>
      <c r="U8" s="404">
        <f>'Английский-9 2019 расклад'!O8</f>
        <v>0</v>
      </c>
      <c r="V8" s="404">
        <f>'Английский-9 2020 расклад'!O8</f>
        <v>0</v>
      </c>
      <c r="W8" s="406">
        <f>'Английский-9 2021 расклад'!O8</f>
        <v>0</v>
      </c>
    </row>
    <row r="9" spans="1:23" s="1" customFormat="1" ht="15" customHeight="1" x14ac:dyDescent="0.25">
      <c r="A9" s="9">
        <v>1</v>
      </c>
      <c r="B9" s="429">
        <v>10002</v>
      </c>
      <c r="C9" s="430" t="s">
        <v>6</v>
      </c>
      <c r="D9" s="431">
        <f>'Английский-9 2018 расклад'!K9</f>
        <v>10</v>
      </c>
      <c r="E9" s="432">
        <f>'Английский-9 2019 расклад'!K9</f>
        <v>11</v>
      </c>
      <c r="F9" s="432"/>
      <c r="G9" s="433"/>
      <c r="H9" s="431">
        <f>'Английский-9 2018 расклад'!L9</f>
        <v>8</v>
      </c>
      <c r="I9" s="432">
        <f>'Английский-9 2019 расклад'!L9</f>
        <v>10.0001</v>
      </c>
      <c r="J9" s="432"/>
      <c r="K9" s="434"/>
      <c r="L9" s="435">
        <f>'Английский-9 2018 расклад'!M9</f>
        <v>80</v>
      </c>
      <c r="M9" s="436">
        <f>'Английский-9 2019 расклад'!M9</f>
        <v>90.91</v>
      </c>
      <c r="N9" s="436"/>
      <c r="O9" s="437"/>
      <c r="P9" s="431">
        <f>'Английский-9 2018 расклад'!N9</f>
        <v>0</v>
      </c>
      <c r="Q9" s="432">
        <f>'Английский-9 2019 расклад'!N9</f>
        <v>0</v>
      </c>
      <c r="R9" s="432"/>
      <c r="S9" s="434"/>
      <c r="T9" s="435">
        <f>'Английский-9 2018 расклад'!O9</f>
        <v>0</v>
      </c>
      <c r="U9" s="436">
        <f>'Английский-9 2019 расклад'!O9</f>
        <v>0</v>
      </c>
      <c r="V9" s="436"/>
      <c r="W9" s="438"/>
    </row>
    <row r="10" spans="1:23" s="1" customFormat="1" ht="15" customHeight="1" x14ac:dyDescent="0.25">
      <c r="A10" s="9">
        <v>2</v>
      </c>
      <c r="B10" s="429">
        <v>10090</v>
      </c>
      <c r="C10" s="430" t="s">
        <v>8</v>
      </c>
      <c r="D10" s="431">
        <f>'Английский-9 2018 расклад'!K10</f>
        <v>17</v>
      </c>
      <c r="E10" s="432">
        <f>'Английский-9 2019 расклад'!K10</f>
        <v>20</v>
      </c>
      <c r="F10" s="432"/>
      <c r="G10" s="433"/>
      <c r="H10" s="431">
        <f>'Английский-9 2018 расклад'!L10</f>
        <v>14.9991</v>
      </c>
      <c r="I10" s="432">
        <f>'Английский-9 2019 расклад'!L10</f>
        <v>20</v>
      </c>
      <c r="J10" s="432"/>
      <c r="K10" s="434"/>
      <c r="L10" s="435">
        <f>'Английский-9 2018 расклад'!M10</f>
        <v>88.23</v>
      </c>
      <c r="M10" s="436">
        <f>'Английский-9 2019 расклад'!M10</f>
        <v>100</v>
      </c>
      <c r="N10" s="436"/>
      <c r="O10" s="437"/>
      <c r="P10" s="431">
        <f>'Английский-9 2018 расклад'!N10</f>
        <v>0</v>
      </c>
      <c r="Q10" s="432">
        <f>'Английский-9 2019 расклад'!N10</f>
        <v>0</v>
      </c>
      <c r="R10" s="432"/>
      <c r="S10" s="434"/>
      <c r="T10" s="435">
        <f>'Английский-9 2018 расклад'!O10</f>
        <v>0</v>
      </c>
      <c r="U10" s="436">
        <f>'Английский-9 2019 расклад'!O10</f>
        <v>0</v>
      </c>
      <c r="V10" s="436"/>
      <c r="W10" s="438"/>
    </row>
    <row r="11" spans="1:23" s="1" customFormat="1" ht="15" customHeight="1" x14ac:dyDescent="0.25">
      <c r="A11" s="9">
        <v>3</v>
      </c>
      <c r="B11" s="439">
        <v>10004</v>
      </c>
      <c r="C11" s="440" t="s">
        <v>7</v>
      </c>
      <c r="D11" s="431">
        <f>'Английский-9 2018 расклад'!K11</f>
        <v>21</v>
      </c>
      <c r="E11" s="432">
        <f>'Английский-9 2019 расклад'!K11</f>
        <v>12</v>
      </c>
      <c r="F11" s="432"/>
      <c r="G11" s="433"/>
      <c r="H11" s="431">
        <f>'Английский-9 2018 расклад'!L11</f>
        <v>16.999500000000001</v>
      </c>
      <c r="I11" s="432">
        <f>'Английский-9 2019 расклад'!L11</f>
        <v>9</v>
      </c>
      <c r="J11" s="432"/>
      <c r="K11" s="434"/>
      <c r="L11" s="435">
        <f>'Английский-9 2018 расклад'!M11</f>
        <v>80.95</v>
      </c>
      <c r="M11" s="436">
        <f>'Английский-9 2019 расклад'!M11</f>
        <v>75</v>
      </c>
      <c r="N11" s="436"/>
      <c r="O11" s="437"/>
      <c r="P11" s="431">
        <f>'Английский-9 2018 расклад'!N11</f>
        <v>0</v>
      </c>
      <c r="Q11" s="432">
        <f>'Английский-9 2019 расклад'!N11</f>
        <v>0</v>
      </c>
      <c r="R11" s="432"/>
      <c r="S11" s="434"/>
      <c r="T11" s="435">
        <f>'Английский-9 2018 расклад'!O11</f>
        <v>0</v>
      </c>
      <c r="U11" s="436">
        <f>'Английский-9 2019 расклад'!O11</f>
        <v>0</v>
      </c>
      <c r="V11" s="436"/>
      <c r="W11" s="438"/>
    </row>
    <row r="12" spans="1:23" s="1" customFormat="1" ht="14.25" customHeight="1" x14ac:dyDescent="0.25">
      <c r="A12" s="9">
        <v>4</v>
      </c>
      <c r="B12" s="429">
        <v>10001</v>
      </c>
      <c r="C12" s="430" t="s">
        <v>5</v>
      </c>
      <c r="D12" s="431">
        <f>'Английский-9 2018 расклад'!K12</f>
        <v>9</v>
      </c>
      <c r="E12" s="432">
        <f>'Английский-9 2019 расклад'!K12</f>
        <v>11</v>
      </c>
      <c r="F12" s="432"/>
      <c r="G12" s="433"/>
      <c r="H12" s="431">
        <f>'Английский-9 2018 расклад'!L12</f>
        <v>9</v>
      </c>
      <c r="I12" s="432">
        <f>'Английский-9 2019 расклад'!L12</f>
        <v>11</v>
      </c>
      <c r="J12" s="432"/>
      <c r="K12" s="434"/>
      <c r="L12" s="435">
        <f>'Английский-9 2018 расклад'!M12</f>
        <v>100</v>
      </c>
      <c r="M12" s="436">
        <f>'Английский-9 2019 расклад'!M12</f>
        <v>100</v>
      </c>
      <c r="N12" s="436"/>
      <c r="O12" s="437"/>
      <c r="P12" s="431">
        <f>'Английский-9 2018 расклад'!N12</f>
        <v>0</v>
      </c>
      <c r="Q12" s="432">
        <f>'Английский-9 2019 расклад'!N12</f>
        <v>0</v>
      </c>
      <c r="R12" s="432"/>
      <c r="S12" s="434"/>
      <c r="T12" s="435">
        <f>'Английский-9 2018 расклад'!O12</f>
        <v>0</v>
      </c>
      <c r="U12" s="436">
        <f>'Английский-9 2019 расклад'!O12</f>
        <v>0</v>
      </c>
      <c r="V12" s="436"/>
      <c r="W12" s="438"/>
    </row>
    <row r="13" spans="1:23" s="1" customFormat="1" ht="15" customHeight="1" x14ac:dyDescent="0.25">
      <c r="A13" s="9">
        <v>5</v>
      </c>
      <c r="B13" s="429">
        <v>10120</v>
      </c>
      <c r="C13" s="430" t="s">
        <v>9</v>
      </c>
      <c r="D13" s="431">
        <f>'Английский-9 2018 расклад'!K13</f>
        <v>3</v>
      </c>
      <c r="E13" s="432">
        <f>'Английский-9 2019 расклад'!K13</f>
        <v>4</v>
      </c>
      <c r="F13" s="432"/>
      <c r="G13" s="433"/>
      <c r="H13" s="431">
        <f>'Английский-9 2018 расклад'!L13</f>
        <v>1.9997999999999998</v>
      </c>
      <c r="I13" s="432">
        <f>'Английский-9 2019 расклад'!L13</f>
        <v>4</v>
      </c>
      <c r="J13" s="432"/>
      <c r="K13" s="434"/>
      <c r="L13" s="435">
        <f>'Английский-9 2018 расклад'!M13</f>
        <v>66.66</v>
      </c>
      <c r="M13" s="436">
        <f>'Английский-9 2019 расклад'!M13</f>
        <v>100</v>
      </c>
      <c r="N13" s="436"/>
      <c r="O13" s="437"/>
      <c r="P13" s="431">
        <f>'Английский-9 2018 расклад'!N13</f>
        <v>0</v>
      </c>
      <c r="Q13" s="432">
        <f>'Английский-9 2019 расклад'!N13</f>
        <v>0</v>
      </c>
      <c r="R13" s="432"/>
      <c r="S13" s="434"/>
      <c r="T13" s="435">
        <f>'Английский-9 2018 расклад'!O13</f>
        <v>0</v>
      </c>
      <c r="U13" s="436">
        <f>'Английский-9 2019 расклад'!O13</f>
        <v>0</v>
      </c>
      <c r="V13" s="436"/>
      <c r="W13" s="438"/>
    </row>
    <row r="14" spans="1:23" s="1" customFormat="1" ht="15" customHeight="1" x14ac:dyDescent="0.25">
      <c r="A14" s="9">
        <v>6</v>
      </c>
      <c r="B14" s="429">
        <v>10190</v>
      </c>
      <c r="C14" s="430" t="s">
        <v>10</v>
      </c>
      <c r="D14" s="431">
        <f>'Английский-9 2018 расклад'!K14</f>
        <v>8</v>
      </c>
      <c r="E14" s="432">
        <f>'Английский-9 2019 расклад'!K14</f>
        <v>9</v>
      </c>
      <c r="F14" s="432"/>
      <c r="G14" s="433"/>
      <c r="H14" s="431">
        <f>'Английский-9 2018 расклад'!L14</f>
        <v>4</v>
      </c>
      <c r="I14" s="432">
        <f>'Английский-9 2019 расклад'!L14</f>
        <v>5.9993999999999996</v>
      </c>
      <c r="J14" s="432"/>
      <c r="K14" s="434"/>
      <c r="L14" s="435">
        <f>'Английский-9 2018 расклад'!M14</f>
        <v>50</v>
      </c>
      <c r="M14" s="436">
        <f>'Английский-9 2019 расклад'!M14</f>
        <v>66.66</v>
      </c>
      <c r="N14" s="436"/>
      <c r="O14" s="437"/>
      <c r="P14" s="431">
        <f>'Английский-9 2018 расклад'!N14</f>
        <v>0</v>
      </c>
      <c r="Q14" s="432">
        <f>'Английский-9 2019 расклад'!N14</f>
        <v>0</v>
      </c>
      <c r="R14" s="432"/>
      <c r="S14" s="434"/>
      <c r="T14" s="435">
        <f>'Английский-9 2018 расклад'!O14</f>
        <v>0</v>
      </c>
      <c r="U14" s="436">
        <f>'Английский-9 2019 расклад'!O14</f>
        <v>0</v>
      </c>
      <c r="V14" s="436"/>
      <c r="W14" s="438"/>
    </row>
    <row r="15" spans="1:23" s="1" customFormat="1" ht="15" customHeight="1" x14ac:dyDescent="0.25">
      <c r="A15" s="9">
        <v>7</v>
      </c>
      <c r="B15" s="429">
        <v>10320</v>
      </c>
      <c r="C15" s="430" t="s">
        <v>11</v>
      </c>
      <c r="D15" s="431">
        <f>'Английский-9 2018 расклад'!K15</f>
        <v>1</v>
      </c>
      <c r="E15" s="432">
        <f>'Английский-9 2019 расклад'!K15</f>
        <v>4</v>
      </c>
      <c r="F15" s="432"/>
      <c r="G15" s="433"/>
      <c r="H15" s="431">
        <f>'Английский-9 2018 расклад'!L15</f>
        <v>1</v>
      </c>
      <c r="I15" s="432">
        <f>'Английский-9 2019 расклад'!L15</f>
        <v>3</v>
      </c>
      <c r="J15" s="432"/>
      <c r="K15" s="434"/>
      <c r="L15" s="435">
        <f>'Английский-9 2018 расклад'!M15</f>
        <v>100</v>
      </c>
      <c r="M15" s="436">
        <f>'Английский-9 2019 расклад'!M15</f>
        <v>75</v>
      </c>
      <c r="N15" s="436"/>
      <c r="O15" s="437"/>
      <c r="P15" s="431">
        <f>'Английский-9 2018 расклад'!N15</f>
        <v>0</v>
      </c>
      <c r="Q15" s="432">
        <f>'Английский-9 2019 расклад'!N15</f>
        <v>0</v>
      </c>
      <c r="R15" s="432"/>
      <c r="S15" s="434"/>
      <c r="T15" s="435">
        <f>'Английский-9 2018 расклад'!O15</f>
        <v>0</v>
      </c>
      <c r="U15" s="436">
        <f>'Английский-9 2019 расклад'!O15</f>
        <v>0</v>
      </c>
      <c r="V15" s="436"/>
      <c r="W15" s="438"/>
    </row>
    <row r="16" spans="1:23" s="1" customFormat="1" ht="15" customHeight="1" thickBot="1" x14ac:dyDescent="0.3">
      <c r="A16" s="441">
        <v>8</v>
      </c>
      <c r="B16" s="442">
        <v>10860</v>
      </c>
      <c r="C16" s="443" t="s">
        <v>139</v>
      </c>
      <c r="D16" s="444">
        <f>'Английский-9 2018 расклад'!K16</f>
        <v>2</v>
      </c>
      <c r="E16" s="445">
        <f>'Английский-9 2019 расклад'!K16</f>
        <v>4</v>
      </c>
      <c r="F16" s="445"/>
      <c r="G16" s="446"/>
      <c r="H16" s="444">
        <f>'Английский-9 2018 расклад'!L16</f>
        <v>2</v>
      </c>
      <c r="I16" s="445">
        <f>'Английский-9 2019 расклад'!L16</f>
        <v>4</v>
      </c>
      <c r="J16" s="445"/>
      <c r="K16" s="447"/>
      <c r="L16" s="448">
        <f>'Английский-9 2018 расклад'!M16</f>
        <v>100</v>
      </c>
      <c r="M16" s="449">
        <f>'Английский-9 2019 расклад'!M16</f>
        <v>100</v>
      </c>
      <c r="N16" s="449"/>
      <c r="O16" s="450"/>
      <c r="P16" s="444">
        <f>'Английский-9 2018 расклад'!N16</f>
        <v>0</v>
      </c>
      <c r="Q16" s="445">
        <f>'Английский-9 2019 расклад'!N16</f>
        <v>0</v>
      </c>
      <c r="R16" s="445"/>
      <c r="S16" s="447"/>
      <c r="T16" s="448">
        <f>'Английский-9 2018 расклад'!O16</f>
        <v>0</v>
      </c>
      <c r="U16" s="449">
        <f>'Английский-9 2019 расклад'!O16</f>
        <v>0</v>
      </c>
      <c r="V16" s="449"/>
      <c r="W16" s="451"/>
    </row>
    <row r="17" spans="1:23" s="1" customFormat="1" ht="15" customHeight="1" thickBot="1" x14ac:dyDescent="0.3">
      <c r="A17" s="28"/>
      <c r="B17" s="452"/>
      <c r="C17" s="453" t="s">
        <v>98</v>
      </c>
      <c r="D17" s="399">
        <f>'Английский-9 2018 расклад'!K17</f>
        <v>94</v>
      </c>
      <c r="E17" s="400">
        <f>'Английский-9 2019 расклад'!K17</f>
        <v>137</v>
      </c>
      <c r="F17" s="400">
        <f>'Английский-9 2020 расклад'!K17</f>
        <v>0</v>
      </c>
      <c r="G17" s="401">
        <f>'Английский-9 2021 расклад'!K17</f>
        <v>0</v>
      </c>
      <c r="H17" s="399">
        <f>'Английский-9 2018 расклад'!L17</f>
        <v>80.002200000000002</v>
      </c>
      <c r="I17" s="400">
        <f>'Английский-9 2019 расклад'!L17</f>
        <v>118.997</v>
      </c>
      <c r="J17" s="400">
        <f>'Английский-9 2020 расклад'!L17</f>
        <v>0</v>
      </c>
      <c r="K17" s="402">
        <f>'Английский-9 2021 расклад'!L17</f>
        <v>0</v>
      </c>
      <c r="L17" s="403">
        <f>'Английский-9 2018 расклад'!M17</f>
        <v>78.805454545454552</v>
      </c>
      <c r="M17" s="404">
        <f>'Английский-9 2019 расклад'!M17</f>
        <v>79.394166666666663</v>
      </c>
      <c r="N17" s="404">
        <f>'Английский-9 2020 расклад'!M17</f>
        <v>0</v>
      </c>
      <c r="O17" s="405">
        <f>'Английский-9 2021 расклад'!M17</f>
        <v>0</v>
      </c>
      <c r="P17" s="399">
        <f>'Английский-9 2018 расклад'!N17</f>
        <v>0</v>
      </c>
      <c r="Q17" s="400">
        <f>'Английский-9 2019 расклад'!N17</f>
        <v>0</v>
      </c>
      <c r="R17" s="400">
        <f>'Английский-9 2020 расклад'!N17</f>
        <v>0</v>
      </c>
      <c r="S17" s="402">
        <f>'Английский-9 2021 расклад'!N17</f>
        <v>0</v>
      </c>
      <c r="T17" s="403">
        <f>'Английский-9 2018 расклад'!O17</f>
        <v>0</v>
      </c>
      <c r="U17" s="404">
        <f>'Английский-9 2019 расклад'!O17</f>
        <v>0</v>
      </c>
      <c r="V17" s="404">
        <f>'Английский-9 2020 расклад'!O17</f>
        <v>0</v>
      </c>
      <c r="W17" s="406">
        <f>'Английский-9 2021 расклад'!O17</f>
        <v>0</v>
      </c>
    </row>
    <row r="18" spans="1:23" s="1" customFormat="1" ht="15" customHeight="1" x14ac:dyDescent="0.25">
      <c r="A18" s="7">
        <v>1</v>
      </c>
      <c r="B18" s="419">
        <v>20040</v>
      </c>
      <c r="C18" s="420" t="s">
        <v>12</v>
      </c>
      <c r="D18" s="421">
        <f>'Английский-9 2018 расклад'!K18</f>
        <v>7</v>
      </c>
      <c r="E18" s="422">
        <f>'Английский-9 2019 расклад'!K18</f>
        <v>25</v>
      </c>
      <c r="F18" s="422"/>
      <c r="G18" s="423"/>
      <c r="H18" s="421">
        <f>'Английский-9 2018 расклад'!L18</f>
        <v>6.0004</v>
      </c>
      <c r="I18" s="422">
        <f>'Английский-9 2019 расклад'!L18</f>
        <v>22</v>
      </c>
      <c r="J18" s="422"/>
      <c r="K18" s="424"/>
      <c r="L18" s="425">
        <f>'Английский-9 2018 расклад'!M18</f>
        <v>85.72</v>
      </c>
      <c r="M18" s="426">
        <f>'Английский-9 2019 расклад'!M18</f>
        <v>88</v>
      </c>
      <c r="N18" s="426"/>
      <c r="O18" s="427"/>
      <c r="P18" s="421">
        <f>'Английский-9 2018 расклад'!N18</f>
        <v>0</v>
      </c>
      <c r="Q18" s="422">
        <f>'Английский-9 2019 расклад'!N18</f>
        <v>0</v>
      </c>
      <c r="R18" s="422"/>
      <c r="S18" s="424"/>
      <c r="T18" s="425">
        <f>'Английский-9 2018 расклад'!O18</f>
        <v>0</v>
      </c>
      <c r="U18" s="426">
        <f>'Английский-9 2019 расклад'!O18</f>
        <v>0</v>
      </c>
      <c r="V18" s="426"/>
      <c r="W18" s="428"/>
    </row>
    <row r="19" spans="1:23" s="1" customFormat="1" ht="15" customHeight="1" x14ac:dyDescent="0.25">
      <c r="A19" s="11">
        <v>2</v>
      </c>
      <c r="B19" s="429">
        <v>20061</v>
      </c>
      <c r="C19" s="430" t="s">
        <v>13</v>
      </c>
      <c r="D19" s="431">
        <f>'Английский-9 2018 расклад'!K19</f>
        <v>10</v>
      </c>
      <c r="E19" s="432">
        <f>'Английский-9 2019 расклад'!K19</f>
        <v>20</v>
      </c>
      <c r="F19" s="432"/>
      <c r="G19" s="433"/>
      <c r="H19" s="431">
        <f>'Английский-9 2018 расклад'!L19</f>
        <v>10</v>
      </c>
      <c r="I19" s="432">
        <f>'Английский-9 2019 расклад'!L19</f>
        <v>20</v>
      </c>
      <c r="J19" s="432"/>
      <c r="K19" s="434"/>
      <c r="L19" s="435">
        <f>'Английский-9 2018 расклад'!M19</f>
        <v>100</v>
      </c>
      <c r="M19" s="436">
        <f>'Английский-9 2019 расклад'!M19</f>
        <v>100</v>
      </c>
      <c r="N19" s="436"/>
      <c r="O19" s="437"/>
      <c r="P19" s="431">
        <f>'Английский-9 2018 расклад'!N19</f>
        <v>0</v>
      </c>
      <c r="Q19" s="432">
        <f>'Английский-9 2019 расклад'!N19</f>
        <v>0</v>
      </c>
      <c r="R19" s="432"/>
      <c r="S19" s="434"/>
      <c r="T19" s="435">
        <f>'Английский-9 2018 расклад'!O19</f>
        <v>0</v>
      </c>
      <c r="U19" s="436">
        <f>'Английский-9 2019 расклад'!O19</f>
        <v>0</v>
      </c>
      <c r="V19" s="436"/>
      <c r="W19" s="438"/>
    </row>
    <row r="20" spans="1:23" s="1" customFormat="1" ht="15" customHeight="1" x14ac:dyDescent="0.25">
      <c r="A20" s="11">
        <v>3</v>
      </c>
      <c r="B20" s="429">
        <v>21020</v>
      </c>
      <c r="C20" s="430" t="s">
        <v>21</v>
      </c>
      <c r="D20" s="431">
        <f>'Английский-9 2018 расклад'!K20</f>
        <v>16</v>
      </c>
      <c r="E20" s="432">
        <f>'Английский-9 2019 расклад'!K20</f>
        <v>12</v>
      </c>
      <c r="F20" s="432"/>
      <c r="G20" s="433"/>
      <c r="H20" s="431">
        <f>'Английский-9 2018 расклад'!L20</f>
        <v>15</v>
      </c>
      <c r="I20" s="432">
        <f>'Английский-9 2019 расклад'!L20</f>
        <v>9.9996000000000009</v>
      </c>
      <c r="J20" s="432"/>
      <c r="K20" s="434"/>
      <c r="L20" s="435">
        <f>'Английский-9 2018 расклад'!M20</f>
        <v>93.75</v>
      </c>
      <c r="M20" s="436">
        <f>'Английский-9 2019 расклад'!M20</f>
        <v>83.33</v>
      </c>
      <c r="N20" s="436"/>
      <c r="O20" s="437"/>
      <c r="P20" s="431">
        <f>'Английский-9 2018 расклад'!N20</f>
        <v>0</v>
      </c>
      <c r="Q20" s="432">
        <f>'Английский-9 2019 расклад'!N20</f>
        <v>0</v>
      </c>
      <c r="R20" s="432"/>
      <c r="S20" s="434"/>
      <c r="T20" s="435">
        <f>'Английский-9 2018 расклад'!O20</f>
        <v>0</v>
      </c>
      <c r="U20" s="436">
        <f>'Английский-9 2019 расклад'!O20</f>
        <v>0</v>
      </c>
      <c r="V20" s="436"/>
      <c r="W20" s="438"/>
    </row>
    <row r="21" spans="1:23" s="1" customFormat="1" ht="15" customHeight="1" x14ac:dyDescent="0.25">
      <c r="A21" s="9">
        <v>4</v>
      </c>
      <c r="B21" s="429">
        <v>20060</v>
      </c>
      <c r="C21" s="430" t="s">
        <v>116</v>
      </c>
      <c r="D21" s="431">
        <f>'Английский-9 2018 расклад'!K21</f>
        <v>30</v>
      </c>
      <c r="E21" s="432">
        <f>'Английский-9 2019 расклад'!K21</f>
        <v>37</v>
      </c>
      <c r="F21" s="432"/>
      <c r="G21" s="433"/>
      <c r="H21" s="431">
        <f>'Английский-9 2018 расклад'!L21</f>
        <v>23.000999999999998</v>
      </c>
      <c r="I21" s="432">
        <f>'Английский-9 2019 расклад'!L21</f>
        <v>34.9983</v>
      </c>
      <c r="J21" s="432"/>
      <c r="K21" s="434"/>
      <c r="L21" s="435">
        <f>'Английский-9 2018 расклад'!M21</f>
        <v>76.67</v>
      </c>
      <c r="M21" s="436">
        <f>'Английский-9 2019 расклад'!M21</f>
        <v>94.59</v>
      </c>
      <c r="N21" s="436"/>
      <c r="O21" s="437"/>
      <c r="P21" s="431">
        <f>'Английский-9 2018 расклад'!N21</f>
        <v>0</v>
      </c>
      <c r="Q21" s="432">
        <f>'Английский-9 2019 расклад'!N21</f>
        <v>0</v>
      </c>
      <c r="R21" s="432"/>
      <c r="S21" s="434"/>
      <c r="T21" s="435">
        <f>'Английский-9 2018 расклад'!O21</f>
        <v>0</v>
      </c>
      <c r="U21" s="436">
        <f>'Английский-9 2019 расклад'!O21</f>
        <v>0</v>
      </c>
      <c r="V21" s="436"/>
      <c r="W21" s="438"/>
    </row>
    <row r="22" spans="1:23" s="1" customFormat="1" ht="15" customHeight="1" x14ac:dyDescent="0.25">
      <c r="A22" s="9">
        <v>5</v>
      </c>
      <c r="B22" s="429">
        <v>20400</v>
      </c>
      <c r="C22" s="430" t="s">
        <v>15</v>
      </c>
      <c r="D22" s="431">
        <f>'Английский-9 2018 расклад'!K22</f>
        <v>14</v>
      </c>
      <c r="E22" s="432">
        <f>'Английский-9 2019 расклад'!K22</f>
        <v>16</v>
      </c>
      <c r="F22" s="432"/>
      <c r="G22" s="433"/>
      <c r="H22" s="431">
        <f>'Английский-9 2018 расклад'!L22</f>
        <v>12.0008</v>
      </c>
      <c r="I22" s="432">
        <f>'Английский-9 2019 расклад'!L22</f>
        <v>12</v>
      </c>
      <c r="J22" s="432"/>
      <c r="K22" s="434"/>
      <c r="L22" s="435">
        <f>'Английский-9 2018 расклад'!M22</f>
        <v>85.72</v>
      </c>
      <c r="M22" s="436">
        <f>'Английский-9 2019 расклад'!M22</f>
        <v>75</v>
      </c>
      <c r="N22" s="436"/>
      <c r="O22" s="437"/>
      <c r="P22" s="431">
        <f>'Английский-9 2018 расклад'!N22</f>
        <v>0</v>
      </c>
      <c r="Q22" s="432">
        <f>'Английский-9 2019 расклад'!N22</f>
        <v>0</v>
      </c>
      <c r="R22" s="432"/>
      <c r="S22" s="434"/>
      <c r="T22" s="435">
        <f>'Английский-9 2018 расклад'!O22</f>
        <v>0</v>
      </c>
      <c r="U22" s="436">
        <f>'Английский-9 2019 расклад'!O22</f>
        <v>0</v>
      </c>
      <c r="V22" s="436"/>
      <c r="W22" s="438"/>
    </row>
    <row r="23" spans="1:23" s="1" customFormat="1" ht="15" customHeight="1" x14ac:dyDescent="0.25">
      <c r="A23" s="9">
        <v>6</v>
      </c>
      <c r="B23" s="429">
        <v>20080</v>
      </c>
      <c r="C23" s="430" t="s">
        <v>14</v>
      </c>
      <c r="D23" s="431">
        <f>'Английский-9 2018 расклад'!K23</f>
        <v>2</v>
      </c>
      <c r="E23" s="432">
        <f>'Английский-9 2019 расклад'!K23</f>
        <v>4</v>
      </c>
      <c r="F23" s="432"/>
      <c r="G23" s="433"/>
      <c r="H23" s="431">
        <f>'Английский-9 2018 расклад'!L23</f>
        <v>1</v>
      </c>
      <c r="I23" s="432">
        <f>'Английский-9 2019 расклад'!L23</f>
        <v>2</v>
      </c>
      <c r="J23" s="432"/>
      <c r="K23" s="434"/>
      <c r="L23" s="435">
        <f>'Английский-9 2018 расклад'!M23</f>
        <v>50</v>
      </c>
      <c r="M23" s="436">
        <f>'Английский-9 2019 расклад'!M23</f>
        <v>50</v>
      </c>
      <c r="N23" s="436"/>
      <c r="O23" s="437"/>
      <c r="P23" s="431">
        <f>'Английский-9 2018 расклад'!N23</f>
        <v>0</v>
      </c>
      <c r="Q23" s="432">
        <f>'Английский-9 2019 расклад'!N23</f>
        <v>0</v>
      </c>
      <c r="R23" s="432"/>
      <c r="S23" s="434"/>
      <c r="T23" s="435">
        <f>'Английский-9 2018 расклад'!O23</f>
        <v>0</v>
      </c>
      <c r="U23" s="436">
        <f>'Английский-9 2019 расклад'!O23</f>
        <v>0</v>
      </c>
      <c r="V23" s="436"/>
      <c r="W23" s="438"/>
    </row>
    <row r="24" spans="1:23" s="1" customFormat="1" ht="15" customHeight="1" x14ac:dyDescent="0.25">
      <c r="A24" s="9">
        <v>7</v>
      </c>
      <c r="B24" s="429">
        <v>20460</v>
      </c>
      <c r="C24" s="430" t="s">
        <v>16</v>
      </c>
      <c r="D24" s="431">
        <f>'Английский-9 2018 расклад'!K24</f>
        <v>7</v>
      </c>
      <c r="E24" s="432">
        <f>'Английский-9 2019 расклад'!K24</f>
        <v>11</v>
      </c>
      <c r="F24" s="432"/>
      <c r="G24" s="433"/>
      <c r="H24" s="431">
        <f>'Английский-9 2018 расклад'!L24</f>
        <v>7</v>
      </c>
      <c r="I24" s="432">
        <f>'Английский-9 2019 расклад'!L24</f>
        <v>8.9991000000000003</v>
      </c>
      <c r="J24" s="432"/>
      <c r="K24" s="434"/>
      <c r="L24" s="435">
        <f>'Английский-9 2018 расклад'!M24</f>
        <v>100</v>
      </c>
      <c r="M24" s="436">
        <f>'Английский-9 2019 расклад'!M24</f>
        <v>81.81</v>
      </c>
      <c r="N24" s="436"/>
      <c r="O24" s="437"/>
      <c r="P24" s="431">
        <f>'Английский-9 2018 расклад'!N24</f>
        <v>0</v>
      </c>
      <c r="Q24" s="432">
        <f>'Английский-9 2019 расклад'!N24</f>
        <v>0</v>
      </c>
      <c r="R24" s="432"/>
      <c r="S24" s="434"/>
      <c r="T24" s="435">
        <f>'Английский-9 2018 расклад'!O24</f>
        <v>0</v>
      </c>
      <c r="U24" s="436">
        <f>'Английский-9 2019 расклад'!O24</f>
        <v>0</v>
      </c>
      <c r="V24" s="436"/>
      <c r="W24" s="438"/>
    </row>
    <row r="25" spans="1:23" s="1" customFormat="1" ht="15" customHeight="1" x14ac:dyDescent="0.25">
      <c r="A25" s="9">
        <v>8</v>
      </c>
      <c r="B25" s="429">
        <v>20550</v>
      </c>
      <c r="C25" s="430" t="s">
        <v>17</v>
      </c>
      <c r="D25" s="431" t="s">
        <v>143</v>
      </c>
      <c r="E25" s="432">
        <f>'Английский-9 2019 расклад'!K25</f>
        <v>2</v>
      </c>
      <c r="F25" s="432"/>
      <c r="G25" s="433"/>
      <c r="H25" s="431" t="s">
        <v>143</v>
      </c>
      <c r="I25" s="432">
        <f>'Английский-9 2019 расклад'!L25</f>
        <v>1</v>
      </c>
      <c r="J25" s="432"/>
      <c r="K25" s="434"/>
      <c r="L25" s="435" t="s">
        <v>143</v>
      </c>
      <c r="M25" s="436">
        <f>'Английский-9 2019 расклад'!M25</f>
        <v>50</v>
      </c>
      <c r="N25" s="436"/>
      <c r="O25" s="437"/>
      <c r="P25" s="431" t="s">
        <v>143</v>
      </c>
      <c r="Q25" s="432">
        <f>'Английский-9 2019 расклад'!N25</f>
        <v>0</v>
      </c>
      <c r="R25" s="432"/>
      <c r="S25" s="434"/>
      <c r="T25" s="435" t="s">
        <v>143</v>
      </c>
      <c r="U25" s="436">
        <f>'Английский-9 2019 расклад'!O25</f>
        <v>0</v>
      </c>
      <c r="V25" s="436"/>
      <c r="W25" s="438"/>
    </row>
    <row r="26" spans="1:23" s="1" customFormat="1" ht="15" customHeight="1" x14ac:dyDescent="0.25">
      <c r="A26" s="9">
        <v>9</v>
      </c>
      <c r="B26" s="429">
        <v>20630</v>
      </c>
      <c r="C26" s="430" t="s">
        <v>18</v>
      </c>
      <c r="D26" s="431">
        <f>'Английский-9 2018 расклад'!K26</f>
        <v>1</v>
      </c>
      <c r="E26" s="432">
        <f>'Английский-9 2019 расклад'!K26</f>
        <v>2</v>
      </c>
      <c r="F26" s="432"/>
      <c r="G26" s="433"/>
      <c r="H26" s="431">
        <f>'Английский-9 2018 расклад'!L26</f>
        <v>1</v>
      </c>
      <c r="I26" s="432">
        <f>'Английский-9 2019 расклад'!L26</f>
        <v>2</v>
      </c>
      <c r="J26" s="432"/>
      <c r="K26" s="434"/>
      <c r="L26" s="435">
        <f>'Английский-9 2018 расклад'!M26</f>
        <v>100</v>
      </c>
      <c r="M26" s="436">
        <f>'Английский-9 2019 расклад'!M26</f>
        <v>100</v>
      </c>
      <c r="N26" s="436"/>
      <c r="O26" s="437"/>
      <c r="P26" s="431">
        <f>'Английский-9 2018 расклад'!N26</f>
        <v>0</v>
      </c>
      <c r="Q26" s="432">
        <f>'Английский-9 2019 расклад'!N26</f>
        <v>0</v>
      </c>
      <c r="R26" s="432"/>
      <c r="S26" s="434"/>
      <c r="T26" s="435">
        <f>'Английский-9 2018 расклад'!O26</f>
        <v>0</v>
      </c>
      <c r="U26" s="436">
        <f>'Английский-9 2019 расклад'!O26</f>
        <v>0</v>
      </c>
      <c r="V26" s="436"/>
      <c r="W26" s="438"/>
    </row>
    <row r="27" spans="1:23" s="1" customFormat="1" ht="15" customHeight="1" x14ac:dyDescent="0.25">
      <c r="A27" s="9">
        <v>10</v>
      </c>
      <c r="B27" s="429">
        <v>20810</v>
      </c>
      <c r="C27" s="430" t="s">
        <v>19</v>
      </c>
      <c r="D27" s="431">
        <f>'Английский-9 2018 расклад'!K27</f>
        <v>1</v>
      </c>
      <c r="E27" s="432">
        <f>'Английский-9 2019 расклад'!K27</f>
        <v>1</v>
      </c>
      <c r="F27" s="432"/>
      <c r="G27" s="433"/>
      <c r="H27" s="431">
        <f>'Английский-9 2018 расклад'!L27</f>
        <v>0</v>
      </c>
      <c r="I27" s="432">
        <f>'Английский-9 2019 расклад'!L27</f>
        <v>1</v>
      </c>
      <c r="J27" s="432"/>
      <c r="K27" s="434"/>
      <c r="L27" s="435">
        <f>'Английский-9 2018 расклад'!M27</f>
        <v>0</v>
      </c>
      <c r="M27" s="436">
        <f>'Английский-9 2019 расклад'!M27</f>
        <v>100</v>
      </c>
      <c r="N27" s="436"/>
      <c r="O27" s="437"/>
      <c r="P27" s="431">
        <f>'Английский-9 2018 расклад'!N27</f>
        <v>0</v>
      </c>
      <c r="Q27" s="432">
        <f>'Английский-9 2019 расклад'!N27</f>
        <v>0</v>
      </c>
      <c r="R27" s="432"/>
      <c r="S27" s="434"/>
      <c r="T27" s="435">
        <f>'Английский-9 2018 расклад'!O27</f>
        <v>0</v>
      </c>
      <c r="U27" s="436">
        <f>'Английский-9 2019 расклад'!O27</f>
        <v>0</v>
      </c>
      <c r="V27" s="436"/>
      <c r="W27" s="438"/>
    </row>
    <row r="28" spans="1:23" s="1" customFormat="1" ht="15" customHeight="1" x14ac:dyDescent="0.25">
      <c r="A28" s="9">
        <v>11</v>
      </c>
      <c r="B28" s="429">
        <v>20900</v>
      </c>
      <c r="C28" s="430" t="s">
        <v>20</v>
      </c>
      <c r="D28" s="431">
        <f>'Английский-9 2018 расклад'!K28</f>
        <v>2</v>
      </c>
      <c r="E28" s="432">
        <f>'Английский-9 2019 расклад'!K28</f>
        <v>5</v>
      </c>
      <c r="F28" s="432"/>
      <c r="G28" s="433"/>
      <c r="H28" s="431">
        <f>'Английский-9 2018 расклад'!L28</f>
        <v>2</v>
      </c>
      <c r="I28" s="432">
        <f>'Английский-9 2019 расклад'!L28</f>
        <v>4</v>
      </c>
      <c r="J28" s="432"/>
      <c r="K28" s="434"/>
      <c r="L28" s="435">
        <f>'Английский-9 2018 расклад'!M28</f>
        <v>100</v>
      </c>
      <c r="M28" s="436">
        <f>'Английский-9 2019 расклад'!M28</f>
        <v>80</v>
      </c>
      <c r="N28" s="436"/>
      <c r="O28" s="437"/>
      <c r="P28" s="431">
        <f>'Английский-9 2018 расклад'!N28</f>
        <v>0</v>
      </c>
      <c r="Q28" s="432">
        <f>'Английский-9 2019 расклад'!N28</f>
        <v>0</v>
      </c>
      <c r="R28" s="432"/>
      <c r="S28" s="434"/>
      <c r="T28" s="435">
        <f>'Английский-9 2018 расклад'!O28</f>
        <v>0</v>
      </c>
      <c r="U28" s="436">
        <f>'Английский-9 2019 расклад'!O28</f>
        <v>0</v>
      </c>
      <c r="V28" s="436"/>
      <c r="W28" s="438"/>
    </row>
    <row r="29" spans="1:23" s="1" customFormat="1" ht="15" customHeight="1" thickBot="1" x14ac:dyDescent="0.3">
      <c r="A29" s="441">
        <v>12</v>
      </c>
      <c r="B29" s="442">
        <v>21350</v>
      </c>
      <c r="C29" s="443" t="s">
        <v>22</v>
      </c>
      <c r="D29" s="444">
        <f>'Английский-9 2018 расклад'!K29</f>
        <v>4</v>
      </c>
      <c r="E29" s="445">
        <f>'Английский-9 2019 расклад'!K29</f>
        <v>2</v>
      </c>
      <c r="F29" s="445"/>
      <c r="G29" s="446"/>
      <c r="H29" s="444">
        <f>'Английский-9 2018 расклад'!L29</f>
        <v>3</v>
      </c>
      <c r="I29" s="445">
        <f>'Английский-9 2019 расклад'!L29</f>
        <v>1</v>
      </c>
      <c r="J29" s="445"/>
      <c r="K29" s="447"/>
      <c r="L29" s="448">
        <f>'Английский-9 2018 расклад'!M29</f>
        <v>75</v>
      </c>
      <c r="M29" s="449">
        <f>'Английский-9 2019 расклад'!M29</f>
        <v>50</v>
      </c>
      <c r="N29" s="449"/>
      <c r="O29" s="450"/>
      <c r="P29" s="444">
        <f>'Английский-9 2018 расклад'!N29</f>
        <v>0</v>
      </c>
      <c r="Q29" s="445">
        <f>'Английский-9 2019 расклад'!N29</f>
        <v>0</v>
      </c>
      <c r="R29" s="445"/>
      <c r="S29" s="447"/>
      <c r="T29" s="448">
        <f>'Английский-9 2018 расклад'!O29</f>
        <v>0</v>
      </c>
      <c r="U29" s="449">
        <f>'Английский-9 2019 расклад'!O29</f>
        <v>0</v>
      </c>
      <c r="V29" s="449"/>
      <c r="W29" s="451"/>
    </row>
    <row r="30" spans="1:23" s="1" customFormat="1" ht="15" customHeight="1" thickBot="1" x14ac:dyDescent="0.3">
      <c r="A30" s="28"/>
      <c r="B30" s="452"/>
      <c r="C30" s="453" t="s">
        <v>99</v>
      </c>
      <c r="D30" s="399">
        <f>'Английский-9 2018 расклад'!K30</f>
        <v>75</v>
      </c>
      <c r="E30" s="400">
        <f>'Английский-9 2019 расклад'!K30</f>
        <v>102</v>
      </c>
      <c r="F30" s="400">
        <f>'Английский-9 2020 расклад'!K30</f>
        <v>0</v>
      </c>
      <c r="G30" s="401">
        <f>'Английский-9 2021 расклад'!K30</f>
        <v>0</v>
      </c>
      <c r="H30" s="399">
        <f>'Английский-9 2018 расклад'!L30</f>
        <v>55.001299999999993</v>
      </c>
      <c r="I30" s="400">
        <f>'Английский-9 2019 расклад'!L30</f>
        <v>81.000599999999991</v>
      </c>
      <c r="J30" s="400">
        <f>'Английский-9 2020 расклад'!L30</f>
        <v>0</v>
      </c>
      <c r="K30" s="402">
        <f>'Английский-9 2021 расклад'!L30</f>
        <v>0</v>
      </c>
      <c r="L30" s="403">
        <f>'Английский-9 2018 расклад'!M30</f>
        <v>64.899999999999991</v>
      </c>
      <c r="M30" s="404">
        <f>'Английский-9 2019 расклад'!M30</f>
        <v>75.969780219780205</v>
      </c>
      <c r="N30" s="404">
        <f>'Английский-9 2020 расклад'!M30</f>
        <v>0</v>
      </c>
      <c r="O30" s="405">
        <f>'Английский-9 2021 расклад'!M30</f>
        <v>0</v>
      </c>
      <c r="P30" s="399">
        <f>'Английский-9 2018 расклад'!N30</f>
        <v>0</v>
      </c>
      <c r="Q30" s="400">
        <f>'Английский-9 2019 расклад'!N30</f>
        <v>1.9998999999999998</v>
      </c>
      <c r="R30" s="400">
        <f>'Английский-9 2020 расклад'!N30</f>
        <v>0</v>
      </c>
      <c r="S30" s="402">
        <f>'Английский-9 2021 расклад'!N30</f>
        <v>0</v>
      </c>
      <c r="T30" s="403">
        <f>'Английский-9 2018 расклад'!O30</f>
        <v>0</v>
      </c>
      <c r="U30" s="404">
        <f>'Английский-9 2019 расклад'!O30</f>
        <v>1.7981318681318683</v>
      </c>
      <c r="V30" s="404">
        <f>'Английский-9 2020 расклад'!O30</f>
        <v>0</v>
      </c>
      <c r="W30" s="406">
        <f>'Английский-9 2021 расклад'!O30</f>
        <v>0</v>
      </c>
    </row>
    <row r="31" spans="1:23" s="1" customFormat="1" ht="15" customHeight="1" x14ac:dyDescent="0.25">
      <c r="A31" s="7">
        <v>1</v>
      </c>
      <c r="B31" s="419">
        <v>30070</v>
      </c>
      <c r="C31" s="420" t="s">
        <v>24</v>
      </c>
      <c r="D31" s="421">
        <f>'Английский-9 2018 расклад'!K31</f>
        <v>13</v>
      </c>
      <c r="E31" s="422">
        <f>'Английский-9 2019 расклад'!K31</f>
        <v>16</v>
      </c>
      <c r="F31" s="422"/>
      <c r="G31" s="423"/>
      <c r="H31" s="421">
        <f>'Английский-9 2018 расклад'!L31</f>
        <v>10.000900000000001</v>
      </c>
      <c r="I31" s="422">
        <f>'Английский-9 2019 расклад'!L31</f>
        <v>13</v>
      </c>
      <c r="J31" s="422"/>
      <c r="K31" s="424"/>
      <c r="L31" s="425">
        <f>'Английский-9 2018 расклад'!M31</f>
        <v>76.930000000000007</v>
      </c>
      <c r="M31" s="426">
        <f>'Английский-9 2019 расклад'!M31</f>
        <v>81.25</v>
      </c>
      <c r="N31" s="426"/>
      <c r="O31" s="427"/>
      <c r="P31" s="421">
        <f>'Английский-9 2018 расклад'!N31</f>
        <v>0</v>
      </c>
      <c r="Q31" s="422">
        <f>'Английский-9 2019 расклад'!N31</f>
        <v>0</v>
      </c>
      <c r="R31" s="422"/>
      <c r="S31" s="424"/>
      <c r="T31" s="425">
        <f>'Английский-9 2018 расклад'!O31</f>
        <v>0</v>
      </c>
      <c r="U31" s="426">
        <f>'Английский-9 2019 расклад'!O31</f>
        <v>0</v>
      </c>
      <c r="V31" s="426"/>
      <c r="W31" s="428"/>
    </row>
    <row r="32" spans="1:23" s="1" customFormat="1" ht="15" customHeight="1" x14ac:dyDescent="0.25">
      <c r="A32" s="9">
        <v>2</v>
      </c>
      <c r="B32" s="429">
        <v>30480</v>
      </c>
      <c r="C32" s="430" t="s">
        <v>117</v>
      </c>
      <c r="D32" s="431">
        <f>'Английский-9 2018 расклад'!K32</f>
        <v>10</v>
      </c>
      <c r="E32" s="432">
        <f>'Английский-9 2019 расклад'!K32</f>
        <v>17</v>
      </c>
      <c r="F32" s="432"/>
      <c r="G32" s="433"/>
      <c r="H32" s="431">
        <f>'Английский-9 2018 расклад'!L32</f>
        <v>8</v>
      </c>
      <c r="I32" s="432">
        <f>'Английский-9 2019 расклад'!L32</f>
        <v>15.000800000000002</v>
      </c>
      <c r="J32" s="432"/>
      <c r="K32" s="434"/>
      <c r="L32" s="435">
        <f>'Английский-9 2018 расклад'!M32</f>
        <v>80</v>
      </c>
      <c r="M32" s="436">
        <f>'Английский-9 2019 расклад'!M32</f>
        <v>88.240000000000009</v>
      </c>
      <c r="N32" s="436"/>
      <c r="O32" s="437"/>
      <c r="P32" s="431">
        <f>'Английский-9 2018 расклад'!N32</f>
        <v>0</v>
      </c>
      <c r="Q32" s="432">
        <f>'Английский-9 2019 расклад'!N32</f>
        <v>0</v>
      </c>
      <c r="R32" s="432"/>
      <c r="S32" s="434"/>
      <c r="T32" s="435">
        <f>'Английский-9 2018 расклад'!O32</f>
        <v>0</v>
      </c>
      <c r="U32" s="436">
        <f>'Английский-9 2019 расклад'!O32</f>
        <v>0</v>
      </c>
      <c r="V32" s="436"/>
      <c r="W32" s="438"/>
    </row>
    <row r="33" spans="1:23" s="1" customFormat="1" ht="15" customHeight="1" x14ac:dyDescent="0.25">
      <c r="A33" s="9">
        <v>3</v>
      </c>
      <c r="B33" s="439">
        <v>30460</v>
      </c>
      <c r="C33" s="440" t="s">
        <v>29</v>
      </c>
      <c r="D33" s="431">
        <f>'Английский-9 2018 расклад'!K33</f>
        <v>10</v>
      </c>
      <c r="E33" s="432">
        <f>'Английский-9 2019 расклад'!K33</f>
        <v>11</v>
      </c>
      <c r="F33" s="432"/>
      <c r="G33" s="433"/>
      <c r="H33" s="431">
        <f>'Английский-9 2018 расклад'!L33</f>
        <v>10</v>
      </c>
      <c r="I33" s="432">
        <f>'Английский-9 2019 расклад'!L33</f>
        <v>10.0001</v>
      </c>
      <c r="J33" s="432"/>
      <c r="K33" s="434"/>
      <c r="L33" s="435">
        <f>'Английский-9 2018 расклад'!M33</f>
        <v>100</v>
      </c>
      <c r="M33" s="436">
        <f>'Английский-9 2019 расклад'!M33</f>
        <v>90.91</v>
      </c>
      <c r="N33" s="436"/>
      <c r="O33" s="437"/>
      <c r="P33" s="431">
        <f>'Английский-9 2018 расклад'!N33</f>
        <v>0</v>
      </c>
      <c r="Q33" s="432">
        <f>'Английский-9 2019 расклад'!N33</f>
        <v>0</v>
      </c>
      <c r="R33" s="432"/>
      <c r="S33" s="434"/>
      <c r="T33" s="435">
        <f>'Английский-9 2018 расклад'!O33</f>
        <v>0</v>
      </c>
      <c r="U33" s="436">
        <f>'Английский-9 2019 расклад'!O33</f>
        <v>0</v>
      </c>
      <c r="V33" s="436"/>
      <c r="W33" s="438"/>
    </row>
    <row r="34" spans="1:23" s="1" customFormat="1" ht="15" customHeight="1" x14ac:dyDescent="0.25">
      <c r="A34" s="9">
        <v>4</v>
      </c>
      <c r="B34" s="429">
        <v>30030</v>
      </c>
      <c r="C34" s="430" t="s">
        <v>23</v>
      </c>
      <c r="D34" s="431">
        <f>'Английский-9 2018 расклад'!K34</f>
        <v>5</v>
      </c>
      <c r="E34" s="432">
        <f>'Английский-9 2019 расклад'!K34</f>
        <v>7</v>
      </c>
      <c r="F34" s="432"/>
      <c r="G34" s="433"/>
      <c r="H34" s="431">
        <f>'Английский-9 2018 расклад'!L34</f>
        <v>5</v>
      </c>
      <c r="I34" s="432">
        <f>'Английский-9 2019 расклад'!L34</f>
        <v>6.0004</v>
      </c>
      <c r="J34" s="432"/>
      <c r="K34" s="434"/>
      <c r="L34" s="435">
        <f>'Английский-9 2018 расклад'!M34</f>
        <v>100</v>
      </c>
      <c r="M34" s="436">
        <f>'Английский-9 2019 расклад'!M34</f>
        <v>85.72</v>
      </c>
      <c r="N34" s="436"/>
      <c r="O34" s="437"/>
      <c r="P34" s="431">
        <f>'Английский-9 2018 расклад'!N34</f>
        <v>0</v>
      </c>
      <c r="Q34" s="432">
        <f>'Английский-9 2019 расклад'!N34</f>
        <v>0</v>
      </c>
      <c r="R34" s="432"/>
      <c r="S34" s="434"/>
      <c r="T34" s="435">
        <f>'Английский-9 2018 расклад'!O34</f>
        <v>0</v>
      </c>
      <c r="U34" s="436">
        <f>'Английский-9 2019 расклад'!O34</f>
        <v>0</v>
      </c>
      <c r="V34" s="436"/>
      <c r="W34" s="438"/>
    </row>
    <row r="35" spans="1:23" s="1" customFormat="1" ht="15" customHeight="1" x14ac:dyDescent="0.25">
      <c r="A35" s="9">
        <v>5</v>
      </c>
      <c r="B35" s="429">
        <v>31000</v>
      </c>
      <c r="C35" s="430" t="s">
        <v>37</v>
      </c>
      <c r="D35" s="431">
        <f>'Английский-9 2018 расклад'!K35</f>
        <v>9</v>
      </c>
      <c r="E35" s="432">
        <f>'Английский-9 2019 расклад'!K35</f>
        <v>7</v>
      </c>
      <c r="F35" s="432"/>
      <c r="G35" s="433"/>
      <c r="H35" s="431">
        <f>'Английский-9 2018 расклад'!L35</f>
        <v>6.0002999999999993</v>
      </c>
      <c r="I35" s="432">
        <f>'Английский-9 2019 расклад'!L35</f>
        <v>3</v>
      </c>
      <c r="J35" s="432"/>
      <c r="K35" s="434"/>
      <c r="L35" s="435">
        <f>'Английский-9 2018 расклад'!M35</f>
        <v>66.67</v>
      </c>
      <c r="M35" s="436">
        <f>'Английский-9 2019 расклад'!M35</f>
        <v>42.857142857142861</v>
      </c>
      <c r="N35" s="436"/>
      <c r="O35" s="437"/>
      <c r="P35" s="431">
        <f>'Английский-9 2018 расклад'!N35</f>
        <v>0</v>
      </c>
      <c r="Q35" s="432">
        <f>'Английский-9 2019 расклад'!N35</f>
        <v>1</v>
      </c>
      <c r="R35" s="432"/>
      <c r="S35" s="434"/>
      <c r="T35" s="435">
        <f>'Английский-9 2018 расклад'!O35</f>
        <v>0</v>
      </c>
      <c r="U35" s="436">
        <f>'Английский-9 2019 расклад'!O35</f>
        <v>14.285714285714286</v>
      </c>
      <c r="V35" s="436"/>
      <c r="W35" s="438"/>
    </row>
    <row r="36" spans="1:23" s="1" customFormat="1" ht="15" customHeight="1" x14ac:dyDescent="0.25">
      <c r="A36" s="9">
        <v>6</v>
      </c>
      <c r="B36" s="429">
        <v>30130</v>
      </c>
      <c r="C36" s="430" t="s">
        <v>25</v>
      </c>
      <c r="D36" s="431">
        <f>'Английский-9 2018 расклад'!K36</f>
        <v>1</v>
      </c>
      <c r="E36" s="432" t="s">
        <v>143</v>
      </c>
      <c r="F36" s="432"/>
      <c r="G36" s="433"/>
      <c r="H36" s="431">
        <f>'Английский-9 2018 расклад'!L36</f>
        <v>1</v>
      </c>
      <c r="I36" s="432" t="s">
        <v>143</v>
      </c>
      <c r="J36" s="432"/>
      <c r="K36" s="434"/>
      <c r="L36" s="435">
        <f>'Английский-9 2018 расклад'!M36</f>
        <v>100</v>
      </c>
      <c r="M36" s="436" t="s">
        <v>143</v>
      </c>
      <c r="N36" s="436"/>
      <c r="O36" s="437"/>
      <c r="P36" s="431">
        <f>'Английский-9 2018 расклад'!N36</f>
        <v>0</v>
      </c>
      <c r="Q36" s="432" t="s">
        <v>143</v>
      </c>
      <c r="R36" s="432"/>
      <c r="S36" s="434"/>
      <c r="T36" s="435">
        <f>'Английский-9 2018 расклад'!O36</f>
        <v>0</v>
      </c>
      <c r="U36" s="436" t="s">
        <v>143</v>
      </c>
      <c r="V36" s="436"/>
      <c r="W36" s="438"/>
    </row>
    <row r="37" spans="1:23" s="1" customFormat="1" ht="15" customHeight="1" x14ac:dyDescent="0.25">
      <c r="A37" s="9">
        <v>7</v>
      </c>
      <c r="B37" s="429">
        <v>30160</v>
      </c>
      <c r="C37" s="430" t="s">
        <v>26</v>
      </c>
      <c r="D37" s="431" t="s">
        <v>143</v>
      </c>
      <c r="E37" s="432" t="s">
        <v>143</v>
      </c>
      <c r="F37" s="432"/>
      <c r="G37" s="433"/>
      <c r="H37" s="431" t="s">
        <v>143</v>
      </c>
      <c r="I37" s="432" t="s">
        <v>143</v>
      </c>
      <c r="J37" s="432"/>
      <c r="K37" s="434"/>
      <c r="L37" s="435" t="s">
        <v>143</v>
      </c>
      <c r="M37" s="436" t="s">
        <v>143</v>
      </c>
      <c r="N37" s="436"/>
      <c r="O37" s="437"/>
      <c r="P37" s="431" t="s">
        <v>143</v>
      </c>
      <c r="Q37" s="432" t="s">
        <v>143</v>
      </c>
      <c r="R37" s="432"/>
      <c r="S37" s="434"/>
      <c r="T37" s="435" t="s">
        <v>143</v>
      </c>
      <c r="U37" s="436" t="s">
        <v>143</v>
      </c>
      <c r="V37" s="436"/>
      <c r="W37" s="438"/>
    </row>
    <row r="38" spans="1:23" s="1" customFormat="1" ht="15" customHeight="1" x14ac:dyDescent="0.25">
      <c r="A38" s="9">
        <v>8</v>
      </c>
      <c r="B38" s="429">
        <v>30310</v>
      </c>
      <c r="C38" s="430" t="s">
        <v>27</v>
      </c>
      <c r="D38" s="431">
        <f>'Английский-9 2018 расклад'!K38</f>
        <v>4</v>
      </c>
      <c r="E38" s="432" t="s">
        <v>143</v>
      </c>
      <c r="F38" s="432"/>
      <c r="G38" s="433"/>
      <c r="H38" s="431">
        <f>'Английский-9 2018 расклад'!L38</f>
        <v>3</v>
      </c>
      <c r="I38" s="432" t="s">
        <v>143</v>
      </c>
      <c r="J38" s="432"/>
      <c r="K38" s="434"/>
      <c r="L38" s="435">
        <f>'Английский-9 2018 расклад'!M38</f>
        <v>75</v>
      </c>
      <c r="M38" s="436" t="s">
        <v>143</v>
      </c>
      <c r="N38" s="436"/>
      <c r="O38" s="437"/>
      <c r="P38" s="431">
        <f>'Английский-9 2018 расклад'!N38</f>
        <v>0</v>
      </c>
      <c r="Q38" s="432" t="s">
        <v>143</v>
      </c>
      <c r="R38" s="432"/>
      <c r="S38" s="434"/>
      <c r="T38" s="435">
        <f>'Английский-9 2018 расклад'!O38</f>
        <v>0</v>
      </c>
      <c r="U38" s="436" t="s">
        <v>143</v>
      </c>
      <c r="V38" s="436"/>
      <c r="W38" s="438"/>
    </row>
    <row r="39" spans="1:23" s="1" customFormat="1" ht="15" customHeight="1" x14ac:dyDescent="0.25">
      <c r="A39" s="9">
        <v>9</v>
      </c>
      <c r="B39" s="429">
        <v>30440</v>
      </c>
      <c r="C39" s="430" t="s">
        <v>28</v>
      </c>
      <c r="D39" s="431" t="s">
        <v>143</v>
      </c>
      <c r="E39" s="432">
        <f>'Английский-9 2019 расклад'!K39</f>
        <v>4</v>
      </c>
      <c r="F39" s="432"/>
      <c r="G39" s="433"/>
      <c r="H39" s="431" t="s">
        <v>143</v>
      </c>
      <c r="I39" s="432">
        <f>'Английский-9 2019 расклад'!L39</f>
        <v>4</v>
      </c>
      <c r="J39" s="432"/>
      <c r="K39" s="434"/>
      <c r="L39" s="435" t="s">
        <v>143</v>
      </c>
      <c r="M39" s="436">
        <f>'Английский-9 2019 расклад'!M39</f>
        <v>100</v>
      </c>
      <c r="N39" s="436"/>
      <c r="O39" s="437"/>
      <c r="P39" s="431" t="s">
        <v>143</v>
      </c>
      <c r="Q39" s="432">
        <f>'Английский-9 2019 расклад'!N39</f>
        <v>0</v>
      </c>
      <c r="R39" s="432"/>
      <c r="S39" s="434"/>
      <c r="T39" s="435" t="s">
        <v>143</v>
      </c>
      <c r="U39" s="436">
        <f>'Английский-9 2019 расклад'!O39</f>
        <v>0</v>
      </c>
      <c r="V39" s="436"/>
      <c r="W39" s="438"/>
    </row>
    <row r="40" spans="1:23" s="1" customFormat="1" ht="15" customHeight="1" x14ac:dyDescent="0.25">
      <c r="A40" s="9">
        <v>10</v>
      </c>
      <c r="B40" s="429">
        <v>30500</v>
      </c>
      <c r="C40" s="430" t="s">
        <v>30</v>
      </c>
      <c r="D40" s="431">
        <f>'Английский-9 2018 расклад'!K40</f>
        <v>1</v>
      </c>
      <c r="E40" s="432">
        <f>'Английский-9 2019 расклад'!K40</f>
        <v>2</v>
      </c>
      <c r="F40" s="432"/>
      <c r="G40" s="433"/>
      <c r="H40" s="431">
        <f>'Английский-9 2018 расклад'!L40</f>
        <v>0</v>
      </c>
      <c r="I40" s="432">
        <f>'Английский-9 2019 расклад'!L40</f>
        <v>1</v>
      </c>
      <c r="J40" s="432"/>
      <c r="K40" s="434"/>
      <c r="L40" s="435">
        <f>'Английский-9 2018 расклад'!M40</f>
        <v>0</v>
      </c>
      <c r="M40" s="436">
        <f>'Английский-9 2019 расклад'!M40</f>
        <v>50</v>
      </c>
      <c r="N40" s="436"/>
      <c r="O40" s="437"/>
      <c r="P40" s="431">
        <f>'Английский-9 2018 расклад'!N40</f>
        <v>0</v>
      </c>
      <c r="Q40" s="432">
        <f>'Английский-9 2019 расклад'!N40</f>
        <v>0</v>
      </c>
      <c r="R40" s="432"/>
      <c r="S40" s="434"/>
      <c r="T40" s="435">
        <f>'Английский-9 2018 расклад'!O40</f>
        <v>0</v>
      </c>
      <c r="U40" s="436">
        <f>'Английский-9 2019 расклад'!O40</f>
        <v>0</v>
      </c>
      <c r="V40" s="436"/>
      <c r="W40" s="438"/>
    </row>
    <row r="41" spans="1:23" s="1" customFormat="1" ht="15" customHeight="1" x14ac:dyDescent="0.25">
      <c r="A41" s="9">
        <v>11</v>
      </c>
      <c r="B41" s="429">
        <v>30530</v>
      </c>
      <c r="C41" s="430" t="s">
        <v>31</v>
      </c>
      <c r="D41" s="431">
        <f>'Английский-9 2018 расклад'!K41</f>
        <v>1</v>
      </c>
      <c r="E41" s="432" t="s">
        <v>143</v>
      </c>
      <c r="F41" s="432"/>
      <c r="G41" s="433"/>
      <c r="H41" s="431">
        <f>'Английский-9 2018 расклад'!L41</f>
        <v>0</v>
      </c>
      <c r="I41" s="432" t="s">
        <v>143</v>
      </c>
      <c r="J41" s="432"/>
      <c r="K41" s="434"/>
      <c r="L41" s="435">
        <f>'Английский-9 2018 расклад'!M41</f>
        <v>0</v>
      </c>
      <c r="M41" s="436" t="s">
        <v>143</v>
      </c>
      <c r="N41" s="436"/>
      <c r="O41" s="437"/>
      <c r="P41" s="431">
        <f>'Английский-9 2018 расклад'!N41</f>
        <v>0</v>
      </c>
      <c r="Q41" s="432" t="s">
        <v>143</v>
      </c>
      <c r="R41" s="432"/>
      <c r="S41" s="434"/>
      <c r="T41" s="435">
        <f>'Английский-9 2018 расклад'!O41</f>
        <v>0</v>
      </c>
      <c r="U41" s="436" t="s">
        <v>143</v>
      </c>
      <c r="V41" s="436"/>
      <c r="W41" s="438"/>
    </row>
    <row r="42" spans="1:23" s="1" customFormat="1" ht="15" customHeight="1" x14ac:dyDescent="0.25">
      <c r="A42" s="9">
        <v>12</v>
      </c>
      <c r="B42" s="429">
        <v>30640</v>
      </c>
      <c r="C42" s="430" t="s">
        <v>32</v>
      </c>
      <c r="D42" s="431">
        <f>'Английский-9 2018 расклад'!K42</f>
        <v>6</v>
      </c>
      <c r="E42" s="432">
        <f>'Английский-9 2019 расклад'!K42</f>
        <v>11</v>
      </c>
      <c r="F42" s="432"/>
      <c r="G42" s="433"/>
      <c r="H42" s="431">
        <f>'Английский-9 2018 расклад'!L42</f>
        <v>5.0004</v>
      </c>
      <c r="I42" s="432">
        <f>'Английский-9 2019 расклад'!L42</f>
        <v>6.9992999999999999</v>
      </c>
      <c r="J42" s="432"/>
      <c r="K42" s="434"/>
      <c r="L42" s="435">
        <f>'Английский-9 2018 расклад'!M42</f>
        <v>83.34</v>
      </c>
      <c r="M42" s="436">
        <f>'Английский-9 2019 расклад'!M42</f>
        <v>63.629999999999995</v>
      </c>
      <c r="N42" s="436"/>
      <c r="O42" s="437"/>
      <c r="P42" s="431">
        <f>'Английский-9 2018 расклад'!N42</f>
        <v>0</v>
      </c>
      <c r="Q42" s="432">
        <f>'Английский-9 2019 расклад'!N42</f>
        <v>0.9998999999999999</v>
      </c>
      <c r="R42" s="432"/>
      <c r="S42" s="434"/>
      <c r="T42" s="435">
        <f>'Английский-9 2018 расклад'!O42</f>
        <v>0</v>
      </c>
      <c r="U42" s="436">
        <f>'Английский-9 2019 расклад'!O42</f>
        <v>9.09</v>
      </c>
      <c r="V42" s="436"/>
      <c r="W42" s="438"/>
    </row>
    <row r="43" spans="1:23" s="1" customFormat="1" ht="15" customHeight="1" x14ac:dyDescent="0.25">
      <c r="A43" s="9">
        <v>13</v>
      </c>
      <c r="B43" s="429">
        <v>30650</v>
      </c>
      <c r="C43" s="430" t="s">
        <v>33</v>
      </c>
      <c r="D43" s="431">
        <f>'Английский-9 2018 расклад'!K43</f>
        <v>3</v>
      </c>
      <c r="E43" s="432">
        <f>'Английский-9 2019 расклад'!K43</f>
        <v>2</v>
      </c>
      <c r="F43" s="432"/>
      <c r="G43" s="433"/>
      <c r="H43" s="431">
        <f>'Английский-9 2018 расклад'!L43</f>
        <v>0.9998999999999999</v>
      </c>
      <c r="I43" s="432">
        <f>'Английский-9 2019 расклад'!L43</f>
        <v>1</v>
      </c>
      <c r="J43" s="432"/>
      <c r="K43" s="434"/>
      <c r="L43" s="435">
        <f>'Английский-9 2018 расклад'!M43</f>
        <v>33.33</v>
      </c>
      <c r="M43" s="436">
        <f>'Английский-9 2019 расклад'!M43</f>
        <v>50</v>
      </c>
      <c r="N43" s="436"/>
      <c r="O43" s="437"/>
      <c r="P43" s="431">
        <f>'Английский-9 2018 расклад'!N43</f>
        <v>0</v>
      </c>
      <c r="Q43" s="432">
        <f>'Английский-9 2019 расклад'!N43</f>
        <v>0</v>
      </c>
      <c r="R43" s="432"/>
      <c r="S43" s="434"/>
      <c r="T43" s="435">
        <f>'Английский-9 2018 расклад'!O43</f>
        <v>0</v>
      </c>
      <c r="U43" s="436">
        <f>'Английский-9 2019 расклад'!O43</f>
        <v>0</v>
      </c>
      <c r="V43" s="436"/>
      <c r="W43" s="438"/>
    </row>
    <row r="44" spans="1:23" s="1" customFormat="1" ht="15" customHeight="1" x14ac:dyDescent="0.25">
      <c r="A44" s="9">
        <v>14</v>
      </c>
      <c r="B44" s="429">
        <v>30790</v>
      </c>
      <c r="C44" s="430" t="s">
        <v>34</v>
      </c>
      <c r="D44" s="431" t="s">
        <v>143</v>
      </c>
      <c r="E44" s="432">
        <f>'Английский-9 2019 расклад'!K44</f>
        <v>4</v>
      </c>
      <c r="F44" s="432"/>
      <c r="G44" s="433"/>
      <c r="H44" s="431" t="s">
        <v>143</v>
      </c>
      <c r="I44" s="432">
        <f>'Английский-9 2019 расклад'!L44</f>
        <v>4</v>
      </c>
      <c r="J44" s="432"/>
      <c r="K44" s="434"/>
      <c r="L44" s="435" t="s">
        <v>143</v>
      </c>
      <c r="M44" s="436">
        <f>'Английский-9 2019 расклад'!M44</f>
        <v>100</v>
      </c>
      <c r="N44" s="436"/>
      <c r="O44" s="437"/>
      <c r="P44" s="431" t="s">
        <v>143</v>
      </c>
      <c r="Q44" s="432">
        <f>'Английский-9 2019 расклад'!N44</f>
        <v>0</v>
      </c>
      <c r="R44" s="432"/>
      <c r="S44" s="434"/>
      <c r="T44" s="435" t="s">
        <v>143</v>
      </c>
      <c r="U44" s="436">
        <f>'Английский-9 2019 расклад'!O44</f>
        <v>0</v>
      </c>
      <c r="V44" s="436"/>
      <c r="W44" s="438"/>
    </row>
    <row r="45" spans="1:23" s="1" customFormat="1" ht="15" customHeight="1" x14ac:dyDescent="0.25">
      <c r="A45" s="9">
        <v>15</v>
      </c>
      <c r="B45" s="429">
        <v>30890</v>
      </c>
      <c r="C45" s="430" t="s">
        <v>35</v>
      </c>
      <c r="D45" s="431">
        <f>'Английский-9 2018 расклад'!K45</f>
        <v>1</v>
      </c>
      <c r="E45" s="432">
        <f>'Английский-9 2019 расклад'!K45</f>
        <v>5</v>
      </c>
      <c r="F45" s="432"/>
      <c r="G45" s="433"/>
      <c r="H45" s="431">
        <f>'Английский-9 2018 расклад'!L45</f>
        <v>1</v>
      </c>
      <c r="I45" s="432">
        <f>'Английский-9 2019 расклад'!L45</f>
        <v>3</v>
      </c>
      <c r="J45" s="432"/>
      <c r="K45" s="434"/>
      <c r="L45" s="435">
        <f>'Английский-9 2018 расклад'!M45</f>
        <v>100</v>
      </c>
      <c r="M45" s="436">
        <f>'Английский-9 2019 расклад'!M45</f>
        <v>60</v>
      </c>
      <c r="N45" s="436"/>
      <c r="O45" s="437"/>
      <c r="P45" s="431">
        <f>'Английский-9 2018 расклад'!N45</f>
        <v>0</v>
      </c>
      <c r="Q45" s="432">
        <f>'Английский-9 2019 расклад'!N45</f>
        <v>0</v>
      </c>
      <c r="R45" s="432"/>
      <c r="S45" s="434"/>
      <c r="T45" s="435">
        <f>'Английский-9 2018 расклад'!O45</f>
        <v>0</v>
      </c>
      <c r="U45" s="436">
        <f>'Английский-9 2019 расклад'!O45</f>
        <v>0</v>
      </c>
      <c r="V45" s="436"/>
      <c r="W45" s="438"/>
    </row>
    <row r="46" spans="1:23" s="1" customFormat="1" ht="15" customHeight="1" x14ac:dyDescent="0.25">
      <c r="A46" s="9">
        <v>16</v>
      </c>
      <c r="B46" s="429">
        <v>30940</v>
      </c>
      <c r="C46" s="430" t="s">
        <v>36</v>
      </c>
      <c r="D46" s="431">
        <f>'Английский-9 2018 расклад'!K46</f>
        <v>6</v>
      </c>
      <c r="E46" s="432">
        <f>'Английский-9 2019 расклад'!K46</f>
        <v>8</v>
      </c>
      <c r="F46" s="432"/>
      <c r="G46" s="433"/>
      <c r="H46" s="431">
        <f>'Английский-9 2018 расклад'!L46</f>
        <v>1.9997999999999998</v>
      </c>
      <c r="I46" s="432">
        <f>'Английский-9 2019 расклад'!L46</f>
        <v>8</v>
      </c>
      <c r="J46" s="432"/>
      <c r="K46" s="434"/>
      <c r="L46" s="435">
        <f>'Английский-9 2018 расклад'!M46</f>
        <v>33.33</v>
      </c>
      <c r="M46" s="436">
        <f>'Английский-9 2019 расклад'!M46</f>
        <v>100</v>
      </c>
      <c r="N46" s="436"/>
      <c r="O46" s="437"/>
      <c r="P46" s="431">
        <f>'Английский-9 2018 расклад'!N46</f>
        <v>0</v>
      </c>
      <c r="Q46" s="432">
        <f>'Английский-9 2019 расклад'!N46</f>
        <v>0</v>
      </c>
      <c r="R46" s="432"/>
      <c r="S46" s="434"/>
      <c r="T46" s="435">
        <f>'Английский-9 2018 расклад'!O46</f>
        <v>0</v>
      </c>
      <c r="U46" s="436">
        <f>'Английский-9 2019 расклад'!O46</f>
        <v>0</v>
      </c>
      <c r="V46" s="436"/>
      <c r="W46" s="438"/>
    </row>
    <row r="47" spans="1:23" s="1" customFormat="1" ht="15" customHeight="1" thickBot="1" x14ac:dyDescent="0.3">
      <c r="A47" s="9">
        <v>17</v>
      </c>
      <c r="B47" s="442">
        <v>31480</v>
      </c>
      <c r="C47" s="443" t="s">
        <v>38</v>
      </c>
      <c r="D47" s="444">
        <f>'Английский-9 2018 расклад'!K47</f>
        <v>5</v>
      </c>
      <c r="E47" s="445">
        <f>'Английский-9 2019 расклад'!K47</f>
        <v>8</v>
      </c>
      <c r="F47" s="445"/>
      <c r="G47" s="446"/>
      <c r="H47" s="444">
        <f>'Английский-9 2018 расклад'!L47</f>
        <v>3</v>
      </c>
      <c r="I47" s="445">
        <f>'Английский-9 2019 расклад'!L47</f>
        <v>6</v>
      </c>
      <c r="J47" s="445"/>
      <c r="K47" s="447"/>
      <c r="L47" s="448">
        <f>'Английский-9 2018 расклад'!M47</f>
        <v>60</v>
      </c>
      <c r="M47" s="449">
        <f>'Английский-9 2019 расклад'!M47</f>
        <v>75</v>
      </c>
      <c r="N47" s="449"/>
      <c r="O47" s="450"/>
      <c r="P47" s="444">
        <f>'Английский-9 2018 расклад'!N47</f>
        <v>0</v>
      </c>
      <c r="Q47" s="445">
        <f>'Английский-9 2019 расклад'!N47</f>
        <v>0</v>
      </c>
      <c r="R47" s="445"/>
      <c r="S47" s="447"/>
      <c r="T47" s="448">
        <f>'Английский-9 2018 расклад'!O47</f>
        <v>0</v>
      </c>
      <c r="U47" s="449">
        <f>'Английский-9 2019 расклад'!O47</f>
        <v>0</v>
      </c>
      <c r="V47" s="449"/>
      <c r="W47" s="451"/>
    </row>
    <row r="48" spans="1:23" s="1" customFormat="1" ht="15" customHeight="1" thickBot="1" x14ac:dyDescent="0.3">
      <c r="A48" s="28"/>
      <c r="B48" s="452"/>
      <c r="C48" s="453" t="s">
        <v>100</v>
      </c>
      <c r="D48" s="399">
        <f>'Английский-9 2018 расклад'!K48</f>
        <v>178</v>
      </c>
      <c r="E48" s="400">
        <f>'Английский-9 2019 расклад'!K48</f>
        <v>182</v>
      </c>
      <c r="F48" s="400">
        <f>'Английский-9 2020 расклад'!K48</f>
        <v>0</v>
      </c>
      <c r="G48" s="401">
        <f>'Английский-9 2021 расклад'!K48</f>
        <v>0</v>
      </c>
      <c r="H48" s="399">
        <f>'Английский-9 2018 расклад'!L48</f>
        <v>159.00399999999999</v>
      </c>
      <c r="I48" s="400">
        <f>'Английский-9 2019 расклад'!L48</f>
        <v>164.99550000000002</v>
      </c>
      <c r="J48" s="400">
        <f>'Английский-9 2020 расклад'!L48</f>
        <v>0</v>
      </c>
      <c r="K48" s="402">
        <f>'Английский-9 2021 расклад'!L48</f>
        <v>0</v>
      </c>
      <c r="L48" s="403">
        <f>'Английский-9 2018 расклад'!M48</f>
        <v>74.774805194805197</v>
      </c>
      <c r="M48" s="404">
        <f>'Английский-9 2019 расклад'!M48</f>
        <v>79.510588235294122</v>
      </c>
      <c r="N48" s="404">
        <f>'Английский-9 2020 расклад'!M48</f>
        <v>0</v>
      </c>
      <c r="O48" s="405">
        <f>'Английский-9 2021 расклад'!M48</f>
        <v>0</v>
      </c>
      <c r="P48" s="399">
        <f>'Английский-9 2018 расклад'!N48</f>
        <v>0</v>
      </c>
      <c r="Q48" s="400">
        <f>'Английский-9 2019 расклад'!N48</f>
        <v>0</v>
      </c>
      <c r="R48" s="400">
        <f>'Английский-9 2020 расклад'!N48</f>
        <v>0</v>
      </c>
      <c r="S48" s="402">
        <f>'Английский-9 2021 расклад'!N48</f>
        <v>0</v>
      </c>
      <c r="T48" s="403">
        <f>'Английский-9 2018 расклад'!O48</f>
        <v>0</v>
      </c>
      <c r="U48" s="404">
        <f>'Английский-9 2019 расклад'!O48</f>
        <v>0</v>
      </c>
      <c r="V48" s="404">
        <f>'Английский-9 2020 расклад'!O48</f>
        <v>0</v>
      </c>
      <c r="W48" s="406">
        <f>'Английский-9 2021 расклад'!O48</f>
        <v>0</v>
      </c>
    </row>
    <row r="49" spans="1:23" s="1" customFormat="1" ht="15" customHeight="1" x14ac:dyDescent="0.25">
      <c r="A49" s="454">
        <v>1</v>
      </c>
      <c r="B49" s="419">
        <v>40010</v>
      </c>
      <c r="C49" s="420" t="s">
        <v>118</v>
      </c>
      <c r="D49" s="421">
        <f>'Английский-9 2018 расклад'!K49</f>
        <v>36</v>
      </c>
      <c r="E49" s="422">
        <f>'Английский-9 2019 расклад'!K49</f>
        <v>58</v>
      </c>
      <c r="F49" s="422"/>
      <c r="G49" s="423"/>
      <c r="H49" s="421">
        <f>'Английский-9 2018 расклад'!L49</f>
        <v>36</v>
      </c>
      <c r="I49" s="422">
        <f>'Английский-9 2019 расклад'!L49</f>
        <v>53.000399999999999</v>
      </c>
      <c r="J49" s="422"/>
      <c r="K49" s="424"/>
      <c r="L49" s="425">
        <f>'Английский-9 2018 расклад'!M49</f>
        <v>100</v>
      </c>
      <c r="M49" s="426">
        <f>'Английский-9 2019 расклад'!M49</f>
        <v>91.38</v>
      </c>
      <c r="N49" s="426"/>
      <c r="O49" s="427"/>
      <c r="P49" s="421">
        <f>'Английский-9 2018 расклад'!N49</f>
        <v>0</v>
      </c>
      <c r="Q49" s="422">
        <f>'Английский-9 2019 расклад'!N49</f>
        <v>0</v>
      </c>
      <c r="R49" s="422"/>
      <c r="S49" s="424"/>
      <c r="T49" s="425">
        <f>'Английский-9 2018 расклад'!O49</f>
        <v>0</v>
      </c>
      <c r="U49" s="426">
        <f>'Английский-9 2019 расклад'!O49</f>
        <v>0</v>
      </c>
      <c r="V49" s="426"/>
      <c r="W49" s="428"/>
    </row>
    <row r="50" spans="1:23" s="1" customFormat="1" ht="15" customHeight="1" x14ac:dyDescent="0.25">
      <c r="A50" s="455">
        <v>2</v>
      </c>
      <c r="B50" s="429">
        <v>40030</v>
      </c>
      <c r="C50" s="430" t="s">
        <v>124</v>
      </c>
      <c r="D50" s="431">
        <f>'Английский-9 2018 расклад'!K50</f>
        <v>25</v>
      </c>
      <c r="E50" s="432">
        <f>'Английский-9 2019 расклад'!K50</f>
        <v>20</v>
      </c>
      <c r="F50" s="432"/>
      <c r="G50" s="433"/>
      <c r="H50" s="431">
        <f>'Английский-9 2018 расклад'!L50</f>
        <v>25</v>
      </c>
      <c r="I50" s="432">
        <f>'Английский-9 2019 расклад'!L50</f>
        <v>20</v>
      </c>
      <c r="J50" s="432"/>
      <c r="K50" s="434"/>
      <c r="L50" s="435">
        <f>'Английский-9 2018 расклад'!M50</f>
        <v>100</v>
      </c>
      <c r="M50" s="436">
        <f>'Английский-9 2019 расклад'!M50</f>
        <v>100</v>
      </c>
      <c r="N50" s="436"/>
      <c r="O50" s="437"/>
      <c r="P50" s="431">
        <f>'Английский-9 2018 расклад'!N50</f>
        <v>0</v>
      </c>
      <c r="Q50" s="432">
        <f>'Английский-9 2019 расклад'!N50</f>
        <v>0</v>
      </c>
      <c r="R50" s="432"/>
      <c r="S50" s="434"/>
      <c r="T50" s="435">
        <f>'Английский-9 2018 расклад'!O50</f>
        <v>0</v>
      </c>
      <c r="U50" s="436">
        <f>'Английский-9 2019 расклад'!O50</f>
        <v>0</v>
      </c>
      <c r="V50" s="436"/>
      <c r="W50" s="438"/>
    </row>
    <row r="51" spans="1:23" s="1" customFormat="1" ht="15" customHeight="1" x14ac:dyDescent="0.25">
      <c r="A51" s="455">
        <v>3</v>
      </c>
      <c r="B51" s="429">
        <v>40410</v>
      </c>
      <c r="C51" s="430" t="s">
        <v>48</v>
      </c>
      <c r="D51" s="431">
        <f>'Английский-9 2018 расклад'!K51</f>
        <v>47</v>
      </c>
      <c r="E51" s="432">
        <f>'Английский-9 2019 расклад'!K51</f>
        <v>46</v>
      </c>
      <c r="F51" s="432"/>
      <c r="G51" s="433"/>
      <c r="H51" s="431">
        <f>'Английский-9 2018 расклад'!L51</f>
        <v>42.003900000000002</v>
      </c>
      <c r="I51" s="432">
        <f>'Английский-9 2019 расклад'!L51</f>
        <v>42.996200000000002</v>
      </c>
      <c r="J51" s="432"/>
      <c r="K51" s="434"/>
      <c r="L51" s="435">
        <f>'Английский-9 2018 расклад'!M51</f>
        <v>89.37</v>
      </c>
      <c r="M51" s="436">
        <f>'Английский-9 2019 расклад'!M51</f>
        <v>93.47</v>
      </c>
      <c r="N51" s="436"/>
      <c r="O51" s="437"/>
      <c r="P51" s="431">
        <f>'Английский-9 2018 расклад'!N51</f>
        <v>0</v>
      </c>
      <c r="Q51" s="432">
        <f>'Английский-9 2019 расклад'!N51</f>
        <v>0</v>
      </c>
      <c r="R51" s="432"/>
      <c r="S51" s="434"/>
      <c r="T51" s="435">
        <f>'Английский-9 2018 расклад'!O51</f>
        <v>0</v>
      </c>
      <c r="U51" s="436">
        <f>'Английский-9 2019 расклад'!O51</f>
        <v>0</v>
      </c>
      <c r="V51" s="436"/>
      <c r="W51" s="438"/>
    </row>
    <row r="52" spans="1:23" s="1" customFormat="1" ht="15" customHeight="1" x14ac:dyDescent="0.25">
      <c r="A52" s="455">
        <v>4</v>
      </c>
      <c r="B52" s="429">
        <v>40011</v>
      </c>
      <c r="C52" s="430" t="s">
        <v>39</v>
      </c>
      <c r="D52" s="431">
        <f>'Английский-9 2018 расклад'!K52</f>
        <v>17</v>
      </c>
      <c r="E52" s="432">
        <f>'Английский-9 2019 расклад'!K52</f>
        <v>13</v>
      </c>
      <c r="F52" s="432"/>
      <c r="G52" s="433"/>
      <c r="H52" s="431">
        <f>'Английский-9 2018 расклад'!L52</f>
        <v>12.000299999999999</v>
      </c>
      <c r="I52" s="432">
        <f>'Английский-9 2019 расклад'!L52</f>
        <v>10.9993</v>
      </c>
      <c r="J52" s="432"/>
      <c r="K52" s="434"/>
      <c r="L52" s="435">
        <f>'Английский-9 2018 расклад'!M52</f>
        <v>70.59</v>
      </c>
      <c r="M52" s="436">
        <f>'Английский-9 2019 расклад'!M52</f>
        <v>84.61</v>
      </c>
      <c r="N52" s="436"/>
      <c r="O52" s="437"/>
      <c r="P52" s="431">
        <f>'Английский-9 2018 расклад'!N52</f>
        <v>0</v>
      </c>
      <c r="Q52" s="432">
        <f>'Английский-9 2019 расклад'!N52</f>
        <v>0</v>
      </c>
      <c r="R52" s="432"/>
      <c r="S52" s="434"/>
      <c r="T52" s="435">
        <f>'Английский-9 2018 расклад'!O52</f>
        <v>0</v>
      </c>
      <c r="U52" s="436">
        <f>'Английский-9 2019 расклад'!O52</f>
        <v>0</v>
      </c>
      <c r="V52" s="436"/>
      <c r="W52" s="438"/>
    </row>
    <row r="53" spans="1:23" s="1" customFormat="1" ht="15" customHeight="1" x14ac:dyDescent="0.25">
      <c r="A53" s="455">
        <v>5</v>
      </c>
      <c r="B53" s="429">
        <v>40080</v>
      </c>
      <c r="C53" s="430" t="s">
        <v>41</v>
      </c>
      <c r="D53" s="431">
        <f>'Английский-9 2018 расклад'!K53</f>
        <v>8</v>
      </c>
      <c r="E53" s="432">
        <f>'Английский-9 2019 расклад'!K53</f>
        <v>4</v>
      </c>
      <c r="F53" s="432"/>
      <c r="G53" s="433"/>
      <c r="H53" s="431">
        <f>'Английский-9 2018 расклад'!L53</f>
        <v>7</v>
      </c>
      <c r="I53" s="432">
        <f>'Английский-9 2019 расклад'!L53</f>
        <v>3</v>
      </c>
      <c r="J53" s="432"/>
      <c r="K53" s="434"/>
      <c r="L53" s="435">
        <f>'Английский-9 2018 расклад'!M53</f>
        <v>87.5</v>
      </c>
      <c r="M53" s="436">
        <f>'Английский-9 2019 расклад'!M53</f>
        <v>75</v>
      </c>
      <c r="N53" s="436"/>
      <c r="O53" s="437"/>
      <c r="P53" s="431">
        <f>'Английский-9 2018 расклад'!N53</f>
        <v>0</v>
      </c>
      <c r="Q53" s="432">
        <f>'Английский-9 2019 расклад'!N53</f>
        <v>0</v>
      </c>
      <c r="R53" s="432"/>
      <c r="S53" s="434"/>
      <c r="T53" s="435">
        <f>'Английский-9 2018 расклад'!O53</f>
        <v>0</v>
      </c>
      <c r="U53" s="436">
        <f>'Английский-9 2019 расклад'!O53</f>
        <v>0</v>
      </c>
      <c r="V53" s="436"/>
      <c r="W53" s="438"/>
    </row>
    <row r="54" spans="1:23" s="1" customFormat="1" ht="15" customHeight="1" x14ac:dyDescent="0.25">
      <c r="A54" s="455">
        <v>6</v>
      </c>
      <c r="B54" s="429">
        <v>40100</v>
      </c>
      <c r="C54" s="430" t="s">
        <v>42</v>
      </c>
      <c r="D54" s="431">
        <f>'Английский-9 2018 расклад'!K54</f>
        <v>6</v>
      </c>
      <c r="E54" s="432">
        <f>'Английский-9 2019 расклад'!K54</f>
        <v>4</v>
      </c>
      <c r="F54" s="432"/>
      <c r="G54" s="433"/>
      <c r="H54" s="431">
        <f>'Английский-9 2018 расклад'!L54</f>
        <v>6</v>
      </c>
      <c r="I54" s="432">
        <f>'Английский-9 2019 расклад'!L54</f>
        <v>3</v>
      </c>
      <c r="J54" s="432"/>
      <c r="K54" s="434"/>
      <c r="L54" s="435">
        <f>'Английский-9 2018 расклад'!M54</f>
        <v>100</v>
      </c>
      <c r="M54" s="436">
        <f>'Английский-9 2019 расклад'!M54</f>
        <v>75</v>
      </c>
      <c r="N54" s="436"/>
      <c r="O54" s="437"/>
      <c r="P54" s="431">
        <f>'Английский-9 2018 расклад'!N54</f>
        <v>0</v>
      </c>
      <c r="Q54" s="432">
        <f>'Английский-9 2019 расклад'!N54</f>
        <v>0</v>
      </c>
      <c r="R54" s="432"/>
      <c r="S54" s="434"/>
      <c r="T54" s="435">
        <f>'Английский-9 2018 расклад'!O54</f>
        <v>0</v>
      </c>
      <c r="U54" s="436">
        <f>'Английский-9 2019 расклад'!O54</f>
        <v>0</v>
      </c>
      <c r="V54" s="436"/>
      <c r="W54" s="438"/>
    </row>
    <row r="55" spans="1:23" s="1" customFormat="1" ht="15" customHeight="1" x14ac:dyDescent="0.25">
      <c r="A55" s="455">
        <v>7</v>
      </c>
      <c r="B55" s="429">
        <v>40020</v>
      </c>
      <c r="C55" s="430" t="s">
        <v>140</v>
      </c>
      <c r="D55" s="431" t="s">
        <v>143</v>
      </c>
      <c r="E55" s="432">
        <f>'Английский-9 2019 расклад'!K55</f>
        <v>2</v>
      </c>
      <c r="F55" s="432"/>
      <c r="G55" s="433"/>
      <c r="H55" s="431" t="s">
        <v>143</v>
      </c>
      <c r="I55" s="432">
        <f>'Английский-9 2019 расклад'!L55</f>
        <v>2</v>
      </c>
      <c r="J55" s="432"/>
      <c r="K55" s="434"/>
      <c r="L55" s="435" t="s">
        <v>143</v>
      </c>
      <c r="M55" s="436">
        <f>'Английский-9 2019 расклад'!M55</f>
        <v>100</v>
      </c>
      <c r="N55" s="436"/>
      <c r="O55" s="437"/>
      <c r="P55" s="431" t="s">
        <v>143</v>
      </c>
      <c r="Q55" s="432">
        <f>'Английский-9 2019 расклад'!N55</f>
        <v>0</v>
      </c>
      <c r="R55" s="432"/>
      <c r="S55" s="434"/>
      <c r="T55" s="435" t="s">
        <v>143</v>
      </c>
      <c r="U55" s="436">
        <f>'Английский-9 2019 расклад'!O55</f>
        <v>0</v>
      </c>
      <c r="V55" s="436"/>
      <c r="W55" s="438"/>
    </row>
    <row r="56" spans="1:23" s="1" customFormat="1" ht="15" customHeight="1" x14ac:dyDescent="0.25">
      <c r="A56" s="455">
        <v>8</v>
      </c>
      <c r="B56" s="429">
        <v>40031</v>
      </c>
      <c r="C56" s="430" t="s">
        <v>141</v>
      </c>
      <c r="D56" s="431" t="s">
        <v>143</v>
      </c>
      <c r="E56" s="432">
        <f>'Английский-9 2019 расклад'!K56</f>
        <v>1</v>
      </c>
      <c r="F56" s="432"/>
      <c r="G56" s="433"/>
      <c r="H56" s="431" t="s">
        <v>143</v>
      </c>
      <c r="I56" s="432">
        <f>'Английский-9 2019 расклад'!L56</f>
        <v>1</v>
      </c>
      <c r="J56" s="432"/>
      <c r="K56" s="434"/>
      <c r="L56" s="435" t="s">
        <v>143</v>
      </c>
      <c r="M56" s="436">
        <f>'Английский-9 2019 расклад'!M56</f>
        <v>100</v>
      </c>
      <c r="N56" s="436"/>
      <c r="O56" s="437"/>
      <c r="P56" s="431" t="s">
        <v>143</v>
      </c>
      <c r="Q56" s="432">
        <f>'Английский-9 2019 расклад'!N56</f>
        <v>0</v>
      </c>
      <c r="R56" s="432"/>
      <c r="S56" s="434"/>
      <c r="T56" s="435" t="s">
        <v>143</v>
      </c>
      <c r="U56" s="436">
        <f>'Английский-9 2019 расклад'!O56</f>
        <v>0</v>
      </c>
      <c r="V56" s="436"/>
      <c r="W56" s="438"/>
    </row>
    <row r="57" spans="1:23" s="1" customFormat="1" ht="15" customHeight="1" x14ac:dyDescent="0.25">
      <c r="A57" s="455">
        <v>9</v>
      </c>
      <c r="B57" s="429">
        <v>40210</v>
      </c>
      <c r="C57" s="430" t="s">
        <v>44</v>
      </c>
      <c r="D57" s="431">
        <f>'Английский-9 2018 расклад'!K57</f>
        <v>2</v>
      </c>
      <c r="E57" s="432">
        <f>'Английский-9 2019 расклад'!K57</f>
        <v>1</v>
      </c>
      <c r="F57" s="432"/>
      <c r="G57" s="433"/>
      <c r="H57" s="431">
        <f>'Английский-9 2018 расклад'!L57</f>
        <v>2</v>
      </c>
      <c r="I57" s="432">
        <f>'Английский-9 2019 расклад'!L57</f>
        <v>1</v>
      </c>
      <c r="J57" s="432"/>
      <c r="K57" s="434"/>
      <c r="L57" s="435">
        <f>'Английский-9 2018 расклад'!M57</f>
        <v>100</v>
      </c>
      <c r="M57" s="436">
        <f>'Английский-9 2019 расклад'!M57</f>
        <v>100</v>
      </c>
      <c r="N57" s="436"/>
      <c r="O57" s="437"/>
      <c r="P57" s="431">
        <f>'Английский-9 2018 расклад'!N57</f>
        <v>0</v>
      </c>
      <c r="Q57" s="432">
        <f>'Английский-9 2019 расклад'!N57</f>
        <v>0</v>
      </c>
      <c r="R57" s="432"/>
      <c r="S57" s="434"/>
      <c r="T57" s="435">
        <f>'Английский-9 2018 расклад'!O57</f>
        <v>0</v>
      </c>
      <c r="U57" s="436">
        <f>'Английский-9 2019 расклад'!O57</f>
        <v>0</v>
      </c>
      <c r="V57" s="436"/>
      <c r="W57" s="438"/>
    </row>
    <row r="58" spans="1:23" s="1" customFormat="1" ht="15" customHeight="1" x14ac:dyDescent="0.25">
      <c r="A58" s="455">
        <v>10</v>
      </c>
      <c r="B58" s="429">
        <v>40300</v>
      </c>
      <c r="C58" s="430" t="s">
        <v>45</v>
      </c>
      <c r="D58" s="431" t="s">
        <v>143</v>
      </c>
      <c r="E58" s="432" t="s">
        <v>143</v>
      </c>
      <c r="F58" s="432"/>
      <c r="G58" s="433"/>
      <c r="H58" s="431" t="s">
        <v>143</v>
      </c>
      <c r="I58" s="432" t="s">
        <v>143</v>
      </c>
      <c r="J58" s="432"/>
      <c r="K58" s="434"/>
      <c r="L58" s="435" t="s">
        <v>143</v>
      </c>
      <c r="M58" s="436" t="s">
        <v>143</v>
      </c>
      <c r="N58" s="436"/>
      <c r="O58" s="437"/>
      <c r="P58" s="431" t="s">
        <v>143</v>
      </c>
      <c r="Q58" s="432" t="s">
        <v>143</v>
      </c>
      <c r="R58" s="432"/>
      <c r="S58" s="434"/>
      <c r="T58" s="435" t="s">
        <v>143</v>
      </c>
      <c r="U58" s="436" t="s">
        <v>143</v>
      </c>
      <c r="V58" s="436"/>
      <c r="W58" s="438"/>
    </row>
    <row r="59" spans="1:23" s="1" customFormat="1" ht="15" customHeight="1" x14ac:dyDescent="0.25">
      <c r="A59" s="455">
        <v>11</v>
      </c>
      <c r="B59" s="429">
        <v>40360</v>
      </c>
      <c r="C59" s="430" t="s">
        <v>46</v>
      </c>
      <c r="D59" s="431">
        <f>'Английский-9 2018 расклад'!K59</f>
        <v>1</v>
      </c>
      <c r="E59" s="432" t="s">
        <v>143</v>
      </c>
      <c r="F59" s="432"/>
      <c r="G59" s="433"/>
      <c r="H59" s="431">
        <f>'Английский-9 2018 расклад'!L59</f>
        <v>0</v>
      </c>
      <c r="I59" s="432" t="s">
        <v>143</v>
      </c>
      <c r="J59" s="432"/>
      <c r="K59" s="434"/>
      <c r="L59" s="435">
        <f>'Английский-9 2018 расклад'!M59</f>
        <v>0</v>
      </c>
      <c r="M59" s="436" t="s">
        <v>143</v>
      </c>
      <c r="N59" s="436"/>
      <c r="O59" s="437"/>
      <c r="P59" s="431">
        <f>'Английский-9 2018 расклад'!N59</f>
        <v>0</v>
      </c>
      <c r="Q59" s="432" t="s">
        <v>143</v>
      </c>
      <c r="R59" s="432"/>
      <c r="S59" s="434"/>
      <c r="T59" s="435">
        <f>'Английский-9 2018 расклад'!O59</f>
        <v>0</v>
      </c>
      <c r="U59" s="436" t="s">
        <v>143</v>
      </c>
      <c r="V59" s="436"/>
      <c r="W59" s="438"/>
    </row>
    <row r="60" spans="1:23" s="1" customFormat="1" ht="15" customHeight="1" x14ac:dyDescent="0.25">
      <c r="A60" s="455">
        <v>12</v>
      </c>
      <c r="B60" s="429">
        <v>40390</v>
      </c>
      <c r="C60" s="430" t="s">
        <v>47</v>
      </c>
      <c r="D60" s="431" t="s">
        <v>143</v>
      </c>
      <c r="E60" s="432">
        <f>'Английский-9 2019 расклад'!K60</f>
        <v>1</v>
      </c>
      <c r="F60" s="432"/>
      <c r="G60" s="433"/>
      <c r="H60" s="431" t="s">
        <v>143</v>
      </c>
      <c r="I60" s="432">
        <f>'Английский-9 2019 расклад'!L60</f>
        <v>1</v>
      </c>
      <c r="J60" s="432"/>
      <c r="K60" s="434"/>
      <c r="L60" s="435" t="s">
        <v>143</v>
      </c>
      <c r="M60" s="436">
        <f>'Английский-9 2019 расклад'!M60</f>
        <v>100</v>
      </c>
      <c r="N60" s="436"/>
      <c r="O60" s="437"/>
      <c r="P60" s="431" t="s">
        <v>143</v>
      </c>
      <c r="Q60" s="432">
        <f>'Английский-9 2019 расклад'!N60</f>
        <v>0</v>
      </c>
      <c r="R60" s="432"/>
      <c r="S60" s="434"/>
      <c r="T60" s="435" t="s">
        <v>143</v>
      </c>
      <c r="U60" s="436">
        <f>'Английский-9 2019 расклад'!O60</f>
        <v>0</v>
      </c>
      <c r="V60" s="436"/>
      <c r="W60" s="438"/>
    </row>
    <row r="61" spans="1:23" s="1" customFormat="1" ht="15" customHeight="1" x14ac:dyDescent="0.25">
      <c r="A61" s="455">
        <v>13</v>
      </c>
      <c r="B61" s="429">
        <v>40720</v>
      </c>
      <c r="C61" s="430" t="s">
        <v>142</v>
      </c>
      <c r="D61" s="431">
        <f>'Английский-9 2018 расклад'!K61</f>
        <v>11</v>
      </c>
      <c r="E61" s="432">
        <f>'Английский-9 2019 расклад'!K61</f>
        <v>15</v>
      </c>
      <c r="F61" s="432"/>
      <c r="G61" s="433"/>
      <c r="H61" s="431">
        <f>'Английский-9 2018 расклад'!L61</f>
        <v>7.9999999999999991</v>
      </c>
      <c r="I61" s="432">
        <f>'Английский-9 2019 расклад'!L61</f>
        <v>13.999500000000001</v>
      </c>
      <c r="J61" s="432"/>
      <c r="K61" s="434"/>
      <c r="L61" s="435">
        <f>'Английский-9 2018 расклад'!M61</f>
        <v>72.72727272727272</v>
      </c>
      <c r="M61" s="436">
        <f>'Английский-9 2019 расклад'!M61</f>
        <v>93.33</v>
      </c>
      <c r="N61" s="436"/>
      <c r="O61" s="437"/>
      <c r="P61" s="431">
        <f>'Английский-9 2018 расклад'!N61</f>
        <v>0</v>
      </c>
      <c r="Q61" s="432">
        <f>'Английский-9 2019 расклад'!N61</f>
        <v>0</v>
      </c>
      <c r="R61" s="432"/>
      <c r="S61" s="434"/>
      <c r="T61" s="435">
        <f>'Английский-9 2018 расклад'!O61</f>
        <v>0</v>
      </c>
      <c r="U61" s="436">
        <f>'Английский-9 2019 расклад'!O61</f>
        <v>0</v>
      </c>
      <c r="V61" s="436"/>
      <c r="W61" s="438"/>
    </row>
    <row r="62" spans="1:23" s="1" customFormat="1" ht="15" customHeight="1" x14ac:dyDescent="0.25">
      <c r="A62" s="455">
        <v>14</v>
      </c>
      <c r="B62" s="429">
        <v>40730</v>
      </c>
      <c r="C62" s="430" t="s">
        <v>49</v>
      </c>
      <c r="D62" s="431" t="s">
        <v>143</v>
      </c>
      <c r="E62" s="432">
        <f>'Английский-9 2019 расклад'!K62</f>
        <v>1</v>
      </c>
      <c r="F62" s="432"/>
      <c r="G62" s="433"/>
      <c r="H62" s="431" t="s">
        <v>143</v>
      </c>
      <c r="I62" s="432">
        <f>'Английский-9 2019 расклад'!L62</f>
        <v>1</v>
      </c>
      <c r="J62" s="432"/>
      <c r="K62" s="434"/>
      <c r="L62" s="435" t="s">
        <v>143</v>
      </c>
      <c r="M62" s="436">
        <f>'Английский-9 2019 расклад'!M62</f>
        <v>100</v>
      </c>
      <c r="N62" s="436"/>
      <c r="O62" s="437"/>
      <c r="P62" s="431" t="s">
        <v>143</v>
      </c>
      <c r="Q62" s="432">
        <f>'Английский-9 2019 расклад'!N62</f>
        <v>0</v>
      </c>
      <c r="R62" s="432"/>
      <c r="S62" s="434"/>
      <c r="T62" s="435" t="s">
        <v>143</v>
      </c>
      <c r="U62" s="436">
        <f>'Английский-9 2019 расклад'!O62</f>
        <v>0</v>
      </c>
      <c r="V62" s="436"/>
      <c r="W62" s="438"/>
    </row>
    <row r="63" spans="1:23" s="1" customFormat="1" ht="15" customHeight="1" x14ac:dyDescent="0.25">
      <c r="A63" s="455">
        <v>15</v>
      </c>
      <c r="B63" s="429">
        <v>40820</v>
      </c>
      <c r="C63" s="430" t="s">
        <v>50</v>
      </c>
      <c r="D63" s="431">
        <f>'Английский-9 2018 расклад'!K63</f>
        <v>5</v>
      </c>
      <c r="E63" s="432">
        <f>'Английский-9 2019 расклад'!K63</f>
        <v>1</v>
      </c>
      <c r="F63" s="432"/>
      <c r="G63" s="433"/>
      <c r="H63" s="431">
        <f>'Английский-9 2018 расклад'!L63</f>
        <v>4</v>
      </c>
      <c r="I63" s="432">
        <f>'Английский-9 2019 расклад'!L63</f>
        <v>0</v>
      </c>
      <c r="J63" s="432"/>
      <c r="K63" s="434"/>
      <c r="L63" s="435">
        <f>'Английский-9 2018 расклад'!M63</f>
        <v>80</v>
      </c>
      <c r="M63" s="436">
        <f>'Английский-9 2019 расклад'!M63</f>
        <v>0</v>
      </c>
      <c r="N63" s="436"/>
      <c r="O63" s="437"/>
      <c r="P63" s="431">
        <f>'Английский-9 2018 расклад'!N63</f>
        <v>0</v>
      </c>
      <c r="Q63" s="432">
        <f>'Английский-9 2019 расклад'!N63</f>
        <v>0</v>
      </c>
      <c r="R63" s="432"/>
      <c r="S63" s="434"/>
      <c r="T63" s="435">
        <f>'Английский-9 2018 расклад'!O63</f>
        <v>0</v>
      </c>
      <c r="U63" s="436">
        <f>'Английский-9 2019 расклад'!O63</f>
        <v>0</v>
      </c>
      <c r="V63" s="436"/>
      <c r="W63" s="438"/>
    </row>
    <row r="64" spans="1:23" s="1" customFormat="1" ht="15" customHeight="1" x14ac:dyDescent="0.25">
      <c r="A64" s="455">
        <v>16</v>
      </c>
      <c r="B64" s="429">
        <v>40840</v>
      </c>
      <c r="C64" s="430" t="s">
        <v>51</v>
      </c>
      <c r="D64" s="431">
        <f>'Английский-9 2018 расклад'!K64</f>
        <v>5</v>
      </c>
      <c r="E64" s="432">
        <f>'Английский-9 2019 расклад'!K64</f>
        <v>3</v>
      </c>
      <c r="F64" s="432"/>
      <c r="G64" s="433"/>
      <c r="H64" s="431">
        <f>'Английский-9 2018 расклад'!L64</f>
        <v>4</v>
      </c>
      <c r="I64" s="432">
        <f>'Английский-9 2019 расклад'!L64</f>
        <v>3</v>
      </c>
      <c r="J64" s="432"/>
      <c r="K64" s="434"/>
      <c r="L64" s="435">
        <f>'Английский-9 2018 расклад'!M64</f>
        <v>80</v>
      </c>
      <c r="M64" s="436">
        <f>'Английский-9 2019 расклад'!M64</f>
        <v>100</v>
      </c>
      <c r="N64" s="436"/>
      <c r="O64" s="437"/>
      <c r="P64" s="431">
        <f>'Английский-9 2018 расклад'!N64</f>
        <v>0</v>
      </c>
      <c r="Q64" s="432">
        <f>'Английский-9 2019 расклад'!N64</f>
        <v>0</v>
      </c>
      <c r="R64" s="432"/>
      <c r="S64" s="434"/>
      <c r="T64" s="435">
        <f>'Английский-9 2018 расклад'!O64</f>
        <v>0</v>
      </c>
      <c r="U64" s="436">
        <f>'Английский-9 2019 расклад'!O64</f>
        <v>0</v>
      </c>
      <c r="V64" s="436"/>
      <c r="W64" s="438"/>
    </row>
    <row r="65" spans="1:23" s="1" customFormat="1" ht="15" customHeight="1" x14ac:dyDescent="0.25">
      <c r="A65" s="455">
        <v>17</v>
      </c>
      <c r="B65" s="429">
        <v>40950</v>
      </c>
      <c r="C65" s="430" t="s">
        <v>52</v>
      </c>
      <c r="D65" s="431">
        <f>'Английский-9 2018 расклад'!K65</f>
        <v>3</v>
      </c>
      <c r="E65" s="432">
        <f>'Английский-9 2019 расклад'!K65</f>
        <v>1</v>
      </c>
      <c r="F65" s="432"/>
      <c r="G65" s="433"/>
      <c r="H65" s="431">
        <f>'Английский-9 2018 расклад'!L65</f>
        <v>1.9997999999999998</v>
      </c>
      <c r="I65" s="432">
        <f>'Английский-9 2019 расклад'!L65</f>
        <v>0</v>
      </c>
      <c r="J65" s="432"/>
      <c r="K65" s="434"/>
      <c r="L65" s="435">
        <f>'Английский-9 2018 расклад'!M65</f>
        <v>66.66</v>
      </c>
      <c r="M65" s="436">
        <f>'Английский-9 2019 расклад'!M65</f>
        <v>0</v>
      </c>
      <c r="N65" s="436"/>
      <c r="O65" s="437"/>
      <c r="P65" s="431">
        <f>'Английский-9 2018 расклад'!N65</f>
        <v>0</v>
      </c>
      <c r="Q65" s="432">
        <f>'Английский-9 2019 расклад'!N65</f>
        <v>0</v>
      </c>
      <c r="R65" s="432"/>
      <c r="S65" s="434"/>
      <c r="T65" s="435">
        <f>'Английский-9 2018 расклад'!O65</f>
        <v>0</v>
      </c>
      <c r="U65" s="436">
        <f>'Английский-9 2019 расклад'!O65</f>
        <v>0</v>
      </c>
      <c r="V65" s="436"/>
      <c r="W65" s="438"/>
    </row>
    <row r="66" spans="1:23" s="1" customFormat="1" ht="15" customHeight="1" x14ac:dyDescent="0.25">
      <c r="A66" s="455">
        <v>18</v>
      </c>
      <c r="B66" s="439">
        <v>40990</v>
      </c>
      <c r="C66" s="440" t="s">
        <v>53</v>
      </c>
      <c r="D66" s="431">
        <f>'Английский-9 2018 расклад'!K66</f>
        <v>11</v>
      </c>
      <c r="E66" s="432">
        <f>'Английский-9 2019 расклад'!K66</f>
        <v>9</v>
      </c>
      <c r="F66" s="432"/>
      <c r="G66" s="433"/>
      <c r="H66" s="431">
        <f>'Английский-9 2018 расклад'!L66</f>
        <v>11</v>
      </c>
      <c r="I66" s="432">
        <f>'Английский-9 2019 расклад'!L66</f>
        <v>8.0000999999999998</v>
      </c>
      <c r="J66" s="432"/>
      <c r="K66" s="434"/>
      <c r="L66" s="435">
        <f>'Английский-9 2018 расклад'!M66</f>
        <v>100</v>
      </c>
      <c r="M66" s="436">
        <f>'Английский-9 2019 расклад'!M66</f>
        <v>88.89</v>
      </c>
      <c r="N66" s="436"/>
      <c r="O66" s="437"/>
      <c r="P66" s="431">
        <f>'Английский-9 2018 расклад'!N66</f>
        <v>0</v>
      </c>
      <c r="Q66" s="432">
        <f>'Английский-9 2019 расклад'!N66</f>
        <v>0</v>
      </c>
      <c r="R66" s="432"/>
      <c r="S66" s="434"/>
      <c r="T66" s="435">
        <f>'Английский-9 2018 расклад'!O66</f>
        <v>0</v>
      </c>
      <c r="U66" s="436">
        <f>'Английский-9 2019 расклад'!O66</f>
        <v>0</v>
      </c>
      <c r="V66" s="436"/>
      <c r="W66" s="438"/>
    </row>
    <row r="67" spans="1:23" s="1" customFormat="1" ht="15" customHeight="1" thickBot="1" x14ac:dyDescent="0.3">
      <c r="A67" s="456">
        <v>19</v>
      </c>
      <c r="B67" s="429">
        <v>40133</v>
      </c>
      <c r="C67" s="430" t="s">
        <v>43</v>
      </c>
      <c r="D67" s="444">
        <f>'Английский-9 2018 расклад'!K67</f>
        <v>1</v>
      </c>
      <c r="E67" s="445">
        <f>'Английский-9 2019 расклад'!K67</f>
        <v>2</v>
      </c>
      <c r="F67" s="445"/>
      <c r="G67" s="446"/>
      <c r="H67" s="444">
        <f>'Английский-9 2018 расклад'!L67</f>
        <v>0</v>
      </c>
      <c r="I67" s="445">
        <f>'Английский-9 2019 расклад'!L67</f>
        <v>1</v>
      </c>
      <c r="J67" s="445"/>
      <c r="K67" s="447"/>
      <c r="L67" s="448">
        <f>'Английский-9 2018 расклад'!M67</f>
        <v>0</v>
      </c>
      <c r="M67" s="449">
        <f>'Английский-9 2019 расклад'!M67</f>
        <v>50</v>
      </c>
      <c r="N67" s="449"/>
      <c r="O67" s="450"/>
      <c r="P67" s="444">
        <f>'Английский-9 2018 расклад'!N67</f>
        <v>0</v>
      </c>
      <c r="Q67" s="445">
        <f>'Английский-9 2019 расклад'!N67</f>
        <v>0</v>
      </c>
      <c r="R67" s="445"/>
      <c r="S67" s="447"/>
      <c r="T67" s="448">
        <f>'Английский-9 2018 расклад'!O67</f>
        <v>0</v>
      </c>
      <c r="U67" s="449">
        <f>'Английский-9 2019 расклад'!O67</f>
        <v>0</v>
      </c>
      <c r="V67" s="449"/>
      <c r="W67" s="451"/>
    </row>
    <row r="68" spans="1:23" s="1" customFormat="1" ht="15" customHeight="1" thickBot="1" x14ac:dyDescent="0.3">
      <c r="A68" s="28"/>
      <c r="B68" s="452"/>
      <c r="C68" s="453" t="s">
        <v>101</v>
      </c>
      <c r="D68" s="399">
        <f>'Английский-9 2018 расклад'!K68</f>
        <v>58</v>
      </c>
      <c r="E68" s="400">
        <f>'Английский-9 2019 расклад'!K68</f>
        <v>83</v>
      </c>
      <c r="F68" s="400">
        <f>'Английский-9 2020 расклад'!K68</f>
        <v>0</v>
      </c>
      <c r="G68" s="401">
        <f>'Английский-9 2021 расклад'!K68</f>
        <v>0</v>
      </c>
      <c r="H68" s="399">
        <f>'Английский-9 2018 расклад'!L68</f>
        <v>49.999099999999999</v>
      </c>
      <c r="I68" s="400">
        <f>'Английский-9 2019 расклад'!L68</f>
        <v>75.997899999999987</v>
      </c>
      <c r="J68" s="400">
        <f>'Английский-9 2020 расклад'!L68</f>
        <v>0</v>
      </c>
      <c r="K68" s="402">
        <f>'Английский-9 2021 расклад'!L68</f>
        <v>0</v>
      </c>
      <c r="L68" s="403">
        <f>'Английский-9 2018 расклад'!M68</f>
        <v>80.151538461538465</v>
      </c>
      <c r="M68" s="404">
        <f>'Английский-9 2019 расклад'!M68</f>
        <v>90.30916666666667</v>
      </c>
      <c r="N68" s="404">
        <f>'Английский-9 2020 расклад'!M68</f>
        <v>0</v>
      </c>
      <c r="O68" s="405">
        <f>'Английский-9 2021 расклад'!M68</f>
        <v>0</v>
      </c>
      <c r="P68" s="399">
        <f>'Английский-9 2018 расклад'!N68</f>
        <v>0</v>
      </c>
      <c r="Q68" s="400">
        <f>'Английский-9 2019 расклад'!N68</f>
        <v>0</v>
      </c>
      <c r="R68" s="400">
        <f>'Английский-9 2020 расклад'!N68</f>
        <v>0</v>
      </c>
      <c r="S68" s="402">
        <f>'Английский-9 2021 расклад'!N68</f>
        <v>0</v>
      </c>
      <c r="T68" s="403">
        <f>'Английский-9 2018 расклад'!O68</f>
        <v>0</v>
      </c>
      <c r="U68" s="404">
        <f>'Английский-9 2019 расклад'!O68</f>
        <v>0</v>
      </c>
      <c r="V68" s="404">
        <f>'Английский-9 2020 расклад'!O68</f>
        <v>0</v>
      </c>
      <c r="W68" s="406">
        <f>'Английский-9 2021 расклад'!O68</f>
        <v>0</v>
      </c>
    </row>
    <row r="69" spans="1:23" s="1" customFormat="1" ht="15" customHeight="1" x14ac:dyDescent="0.25">
      <c r="A69" s="11">
        <v>1</v>
      </c>
      <c r="B69" s="429">
        <v>50040</v>
      </c>
      <c r="C69" s="430" t="s">
        <v>55</v>
      </c>
      <c r="D69" s="421">
        <f>'Английский-9 2018 расклад'!K69</f>
        <v>9</v>
      </c>
      <c r="E69" s="422">
        <f>'Английский-9 2019 расклад'!K69</f>
        <v>15</v>
      </c>
      <c r="F69" s="422"/>
      <c r="G69" s="423"/>
      <c r="H69" s="421">
        <f>'Английский-9 2018 расклад'!L69</f>
        <v>7.9991999999999992</v>
      </c>
      <c r="I69" s="422">
        <f>'Английский-9 2019 расклад'!L69</f>
        <v>13.999500000000001</v>
      </c>
      <c r="J69" s="422"/>
      <c r="K69" s="424"/>
      <c r="L69" s="425">
        <f>'Английский-9 2018 расклад'!M69</f>
        <v>88.88</v>
      </c>
      <c r="M69" s="426">
        <f>'Английский-9 2019 расклад'!M69</f>
        <v>93.33</v>
      </c>
      <c r="N69" s="426"/>
      <c r="O69" s="427"/>
      <c r="P69" s="421">
        <f>'Английский-9 2018 расклад'!N69</f>
        <v>0</v>
      </c>
      <c r="Q69" s="422">
        <f>'Английский-9 2019 расклад'!N69</f>
        <v>0</v>
      </c>
      <c r="R69" s="422"/>
      <c r="S69" s="424"/>
      <c r="T69" s="425">
        <f>'Английский-9 2018 расклад'!O69</f>
        <v>0</v>
      </c>
      <c r="U69" s="426">
        <f>'Английский-9 2019 расклад'!O69</f>
        <v>0</v>
      </c>
      <c r="V69" s="426"/>
      <c r="W69" s="428"/>
    </row>
    <row r="70" spans="1:23" s="1" customFormat="1" ht="15" customHeight="1" x14ac:dyDescent="0.25">
      <c r="A70" s="9">
        <v>2</v>
      </c>
      <c r="B70" s="429">
        <v>50003</v>
      </c>
      <c r="C70" s="430" t="s">
        <v>54</v>
      </c>
      <c r="D70" s="431">
        <f>'Английский-9 2018 расклад'!K70</f>
        <v>11</v>
      </c>
      <c r="E70" s="432">
        <f>'Английский-9 2019 расклад'!K70</f>
        <v>21</v>
      </c>
      <c r="F70" s="432"/>
      <c r="G70" s="433"/>
      <c r="H70" s="431">
        <f>'Английский-9 2018 расклад'!L70</f>
        <v>11</v>
      </c>
      <c r="I70" s="432">
        <f>'Английский-9 2019 расклад'!L70</f>
        <v>19.998299999999997</v>
      </c>
      <c r="J70" s="432"/>
      <c r="K70" s="434"/>
      <c r="L70" s="435">
        <f>'Английский-9 2018 расклад'!M70</f>
        <v>100</v>
      </c>
      <c r="M70" s="436">
        <f>'Английский-9 2019 расклад'!M70</f>
        <v>95.22999999999999</v>
      </c>
      <c r="N70" s="436"/>
      <c r="O70" s="437"/>
      <c r="P70" s="431">
        <f>'Английский-9 2018 расклад'!N70</f>
        <v>0</v>
      </c>
      <c r="Q70" s="432">
        <f>'Английский-9 2019 расклад'!N70</f>
        <v>0</v>
      </c>
      <c r="R70" s="432"/>
      <c r="S70" s="434"/>
      <c r="T70" s="435">
        <f>'Английский-9 2018 расклад'!O70</f>
        <v>0</v>
      </c>
      <c r="U70" s="436">
        <f>'Английский-9 2019 расклад'!O70</f>
        <v>0</v>
      </c>
      <c r="V70" s="436"/>
      <c r="W70" s="438"/>
    </row>
    <row r="71" spans="1:23" s="1" customFormat="1" ht="15" customHeight="1" x14ac:dyDescent="0.25">
      <c r="A71" s="9">
        <v>3</v>
      </c>
      <c r="B71" s="429">
        <v>50060</v>
      </c>
      <c r="C71" s="430" t="s">
        <v>57</v>
      </c>
      <c r="D71" s="431">
        <f>'Английский-9 2018 расклад'!K71</f>
        <v>3</v>
      </c>
      <c r="E71" s="432">
        <f>'Английский-9 2019 расклад'!K71</f>
        <v>5</v>
      </c>
      <c r="F71" s="432"/>
      <c r="G71" s="433"/>
      <c r="H71" s="431">
        <f>'Английский-9 2018 расклад'!L71</f>
        <v>1.9997999999999998</v>
      </c>
      <c r="I71" s="432">
        <f>'Английский-9 2019 расклад'!L71</f>
        <v>4</v>
      </c>
      <c r="J71" s="432"/>
      <c r="K71" s="434"/>
      <c r="L71" s="435">
        <f>'Английский-9 2018 расклад'!M71</f>
        <v>66.66</v>
      </c>
      <c r="M71" s="436">
        <f>'Английский-9 2019 расклад'!M71</f>
        <v>80</v>
      </c>
      <c r="N71" s="436"/>
      <c r="O71" s="437"/>
      <c r="P71" s="431">
        <f>'Английский-9 2018 расклад'!N71</f>
        <v>0</v>
      </c>
      <c r="Q71" s="432">
        <f>'Английский-9 2019 расклад'!N71</f>
        <v>0</v>
      </c>
      <c r="R71" s="432"/>
      <c r="S71" s="434"/>
      <c r="T71" s="435">
        <f>'Английский-9 2018 расклад'!O71</f>
        <v>0</v>
      </c>
      <c r="U71" s="436">
        <f>'Английский-9 2019 расклад'!O71</f>
        <v>0</v>
      </c>
      <c r="V71" s="436"/>
      <c r="W71" s="438"/>
    </row>
    <row r="72" spans="1:23" s="1" customFormat="1" ht="15" customHeight="1" x14ac:dyDescent="0.25">
      <c r="A72" s="9">
        <v>4</v>
      </c>
      <c r="B72" s="457">
        <v>50170</v>
      </c>
      <c r="C72" s="430" t="s">
        <v>58</v>
      </c>
      <c r="D72" s="431">
        <f>'Английский-9 2018 расклад'!K72</f>
        <v>4</v>
      </c>
      <c r="E72" s="432">
        <f>'Английский-9 2019 расклад'!K72</f>
        <v>4</v>
      </c>
      <c r="F72" s="432"/>
      <c r="G72" s="433"/>
      <c r="H72" s="431">
        <f>'Английский-9 2018 расклад'!L72</f>
        <v>4</v>
      </c>
      <c r="I72" s="432">
        <f>'Английский-9 2019 расклад'!L72</f>
        <v>4</v>
      </c>
      <c r="J72" s="432"/>
      <c r="K72" s="434"/>
      <c r="L72" s="435">
        <f>'Английский-9 2018 расклад'!M72</f>
        <v>100</v>
      </c>
      <c r="M72" s="436">
        <f>'Английский-9 2019 расклад'!M72</f>
        <v>100</v>
      </c>
      <c r="N72" s="436"/>
      <c r="O72" s="437"/>
      <c r="P72" s="431">
        <f>'Английский-9 2018 расклад'!N72</f>
        <v>0</v>
      </c>
      <c r="Q72" s="432">
        <f>'Английский-9 2019 расклад'!N72</f>
        <v>0</v>
      </c>
      <c r="R72" s="432"/>
      <c r="S72" s="434"/>
      <c r="T72" s="435">
        <f>'Английский-9 2018 расклад'!O72</f>
        <v>0</v>
      </c>
      <c r="U72" s="436">
        <f>'Английский-9 2019 расклад'!O72</f>
        <v>0</v>
      </c>
      <c r="V72" s="436"/>
      <c r="W72" s="438"/>
    </row>
    <row r="73" spans="1:23" s="1" customFormat="1" ht="15" customHeight="1" x14ac:dyDescent="0.25">
      <c r="A73" s="9">
        <v>5</v>
      </c>
      <c r="B73" s="429">
        <v>50230</v>
      </c>
      <c r="C73" s="430" t="s">
        <v>59</v>
      </c>
      <c r="D73" s="431">
        <f>'Английский-9 2018 расклад'!K73</f>
        <v>2</v>
      </c>
      <c r="E73" s="432">
        <f>'Английский-9 2019 расклад'!K73</f>
        <v>4</v>
      </c>
      <c r="F73" s="432"/>
      <c r="G73" s="433"/>
      <c r="H73" s="431">
        <f>'Английский-9 2018 расклад'!L73</f>
        <v>2</v>
      </c>
      <c r="I73" s="432">
        <f>'Английский-9 2019 расклад'!L73</f>
        <v>4</v>
      </c>
      <c r="J73" s="432"/>
      <c r="K73" s="434"/>
      <c r="L73" s="435">
        <f>'Английский-9 2018 расклад'!M73</f>
        <v>100</v>
      </c>
      <c r="M73" s="436">
        <f>'Английский-9 2019 расклад'!M73</f>
        <v>100</v>
      </c>
      <c r="N73" s="436"/>
      <c r="O73" s="437"/>
      <c r="P73" s="431">
        <f>'Английский-9 2018 расклад'!N73</f>
        <v>0</v>
      </c>
      <c r="Q73" s="432">
        <f>'Английский-9 2019 расклад'!N73</f>
        <v>0</v>
      </c>
      <c r="R73" s="432"/>
      <c r="S73" s="434"/>
      <c r="T73" s="435">
        <f>'Английский-9 2018 расклад'!O73</f>
        <v>0</v>
      </c>
      <c r="U73" s="436">
        <f>'Английский-9 2019 расклад'!O73</f>
        <v>0</v>
      </c>
      <c r="V73" s="436"/>
      <c r="W73" s="438"/>
    </row>
    <row r="74" spans="1:23" s="1" customFormat="1" ht="15" customHeight="1" x14ac:dyDescent="0.25">
      <c r="A74" s="9">
        <v>6</v>
      </c>
      <c r="B74" s="429">
        <v>50340</v>
      </c>
      <c r="C74" s="430" t="s">
        <v>60</v>
      </c>
      <c r="D74" s="431">
        <f>'Английский-9 2018 расклад'!K74</f>
        <v>1</v>
      </c>
      <c r="E74" s="432">
        <f>'Английский-9 2019 расклад'!K74</f>
        <v>2</v>
      </c>
      <c r="F74" s="432"/>
      <c r="G74" s="433"/>
      <c r="H74" s="431">
        <f>'Английский-9 2018 расклад'!L74</f>
        <v>1</v>
      </c>
      <c r="I74" s="432">
        <f>'Английский-9 2019 расклад'!L74</f>
        <v>2</v>
      </c>
      <c r="J74" s="432"/>
      <c r="K74" s="434"/>
      <c r="L74" s="435">
        <f>'Английский-9 2018 расклад'!M74</f>
        <v>100</v>
      </c>
      <c r="M74" s="436">
        <f>'Английский-9 2019 расклад'!M74</f>
        <v>100</v>
      </c>
      <c r="N74" s="436"/>
      <c r="O74" s="437"/>
      <c r="P74" s="431">
        <f>'Английский-9 2018 расклад'!N74</f>
        <v>0</v>
      </c>
      <c r="Q74" s="432">
        <f>'Английский-9 2019 расклад'!N74</f>
        <v>0</v>
      </c>
      <c r="R74" s="432"/>
      <c r="S74" s="434"/>
      <c r="T74" s="435">
        <f>'Английский-9 2018 расклад'!O74</f>
        <v>0</v>
      </c>
      <c r="U74" s="436">
        <f>'Английский-9 2019 расклад'!O74</f>
        <v>0</v>
      </c>
      <c r="V74" s="436"/>
      <c r="W74" s="438"/>
    </row>
    <row r="75" spans="1:23" s="1" customFormat="1" ht="15" customHeight="1" x14ac:dyDescent="0.25">
      <c r="A75" s="9">
        <v>7</v>
      </c>
      <c r="B75" s="429">
        <v>50420</v>
      </c>
      <c r="C75" s="430" t="s">
        <v>61</v>
      </c>
      <c r="D75" s="431">
        <f>'Английский-9 2018 расклад'!K75</f>
        <v>2</v>
      </c>
      <c r="E75" s="432">
        <f>'Английский-9 2019 расклад'!K75</f>
        <v>5</v>
      </c>
      <c r="F75" s="432"/>
      <c r="G75" s="433"/>
      <c r="H75" s="431">
        <f>'Английский-9 2018 расклад'!L75</f>
        <v>1</v>
      </c>
      <c r="I75" s="432">
        <f>'Английский-9 2019 расклад'!L75</f>
        <v>5</v>
      </c>
      <c r="J75" s="432"/>
      <c r="K75" s="434"/>
      <c r="L75" s="435">
        <f>'Английский-9 2018 расклад'!M75</f>
        <v>50</v>
      </c>
      <c r="M75" s="436">
        <f>'Английский-9 2019 расклад'!M75</f>
        <v>100</v>
      </c>
      <c r="N75" s="436"/>
      <c r="O75" s="437"/>
      <c r="P75" s="431">
        <f>'Английский-9 2018 расклад'!N75</f>
        <v>0</v>
      </c>
      <c r="Q75" s="432">
        <f>'Английский-9 2019 расклад'!N75</f>
        <v>0</v>
      </c>
      <c r="R75" s="432"/>
      <c r="S75" s="434"/>
      <c r="T75" s="435">
        <f>'Английский-9 2018 расклад'!O75</f>
        <v>0</v>
      </c>
      <c r="U75" s="436">
        <f>'Английский-9 2019 расклад'!O75</f>
        <v>0</v>
      </c>
      <c r="V75" s="436"/>
      <c r="W75" s="438"/>
    </row>
    <row r="76" spans="1:23" s="1" customFormat="1" ht="15" customHeight="1" x14ac:dyDescent="0.25">
      <c r="A76" s="9">
        <v>8</v>
      </c>
      <c r="B76" s="429">
        <v>50450</v>
      </c>
      <c r="C76" s="430" t="s">
        <v>62</v>
      </c>
      <c r="D76" s="431">
        <f>'Английский-9 2018 расклад'!K76</f>
        <v>2</v>
      </c>
      <c r="E76" s="432">
        <f>'Английский-9 2019 расклад'!K76</f>
        <v>6</v>
      </c>
      <c r="F76" s="432"/>
      <c r="G76" s="433"/>
      <c r="H76" s="431">
        <f>'Английский-9 2018 расклад'!L76</f>
        <v>2</v>
      </c>
      <c r="I76" s="432">
        <f>'Английский-9 2019 расклад'!L76</f>
        <v>6</v>
      </c>
      <c r="J76" s="432"/>
      <c r="K76" s="434"/>
      <c r="L76" s="435">
        <f>'Английский-9 2018 расклад'!M76</f>
        <v>100</v>
      </c>
      <c r="M76" s="436">
        <f>'Английский-9 2019 расклад'!M76</f>
        <v>100</v>
      </c>
      <c r="N76" s="436"/>
      <c r="O76" s="437"/>
      <c r="P76" s="431">
        <f>'Английский-9 2018 расклад'!N76</f>
        <v>0</v>
      </c>
      <c r="Q76" s="432">
        <f>'Английский-9 2019 расклад'!N76</f>
        <v>0</v>
      </c>
      <c r="R76" s="432"/>
      <c r="S76" s="434"/>
      <c r="T76" s="435">
        <f>'Английский-9 2018 расклад'!O76</f>
        <v>0</v>
      </c>
      <c r="U76" s="436">
        <f>'Английский-9 2019 расклад'!O76</f>
        <v>0</v>
      </c>
      <c r="V76" s="436"/>
      <c r="W76" s="438"/>
    </row>
    <row r="77" spans="1:23" s="1" customFormat="1" ht="15" customHeight="1" x14ac:dyDescent="0.25">
      <c r="A77" s="9">
        <v>9</v>
      </c>
      <c r="B77" s="429">
        <v>50620</v>
      </c>
      <c r="C77" s="430" t="s">
        <v>63</v>
      </c>
      <c r="D77" s="431">
        <f>'Английский-9 2018 расклад'!K77</f>
        <v>2</v>
      </c>
      <c r="E77" s="432" t="s">
        <v>143</v>
      </c>
      <c r="F77" s="432"/>
      <c r="G77" s="433"/>
      <c r="H77" s="431">
        <f>'Английский-9 2018 расклад'!L77</f>
        <v>2</v>
      </c>
      <c r="I77" s="432" t="s">
        <v>143</v>
      </c>
      <c r="J77" s="432"/>
      <c r="K77" s="434"/>
      <c r="L77" s="435">
        <f>'Английский-9 2018 расклад'!M77</f>
        <v>100</v>
      </c>
      <c r="M77" s="436" t="s">
        <v>143</v>
      </c>
      <c r="N77" s="436"/>
      <c r="O77" s="437"/>
      <c r="P77" s="431">
        <f>'Английский-9 2018 расклад'!N77</f>
        <v>0</v>
      </c>
      <c r="Q77" s="432" t="s">
        <v>143</v>
      </c>
      <c r="R77" s="432"/>
      <c r="S77" s="434"/>
      <c r="T77" s="435">
        <f>'Английский-9 2018 расклад'!O77</f>
        <v>0</v>
      </c>
      <c r="U77" s="436" t="s">
        <v>143</v>
      </c>
      <c r="V77" s="436"/>
      <c r="W77" s="438"/>
    </row>
    <row r="78" spans="1:23" s="1" customFormat="1" ht="15" customHeight="1" x14ac:dyDescent="0.25">
      <c r="A78" s="9">
        <v>10</v>
      </c>
      <c r="B78" s="429">
        <v>50760</v>
      </c>
      <c r="C78" s="430" t="s">
        <v>64</v>
      </c>
      <c r="D78" s="431">
        <f>'Английский-9 2018 расклад'!K78</f>
        <v>10</v>
      </c>
      <c r="E78" s="432">
        <f>'Английский-9 2019 расклад'!K78</f>
        <v>6</v>
      </c>
      <c r="F78" s="432"/>
      <c r="G78" s="433"/>
      <c r="H78" s="431">
        <f>'Английский-9 2018 расклад'!L78</f>
        <v>9</v>
      </c>
      <c r="I78" s="432">
        <f>'Английский-9 2019 расклад'!L78</f>
        <v>6</v>
      </c>
      <c r="J78" s="432"/>
      <c r="K78" s="434"/>
      <c r="L78" s="435">
        <f>'Английский-9 2018 расклад'!M78</f>
        <v>90</v>
      </c>
      <c r="M78" s="436">
        <f>'Английский-9 2019 расклад'!M78</f>
        <v>100</v>
      </c>
      <c r="N78" s="436"/>
      <c r="O78" s="437"/>
      <c r="P78" s="431">
        <f>'Английский-9 2018 расклад'!N78</f>
        <v>0</v>
      </c>
      <c r="Q78" s="432">
        <f>'Английский-9 2019 расклад'!N78</f>
        <v>0</v>
      </c>
      <c r="R78" s="432"/>
      <c r="S78" s="434"/>
      <c r="T78" s="435">
        <f>'Английский-9 2018 расклад'!O78</f>
        <v>0</v>
      </c>
      <c r="U78" s="436">
        <f>'Английский-9 2019 расклад'!O78</f>
        <v>0</v>
      </c>
      <c r="V78" s="436"/>
      <c r="W78" s="438"/>
    </row>
    <row r="79" spans="1:23" s="1" customFormat="1" ht="15" customHeight="1" x14ac:dyDescent="0.25">
      <c r="A79" s="9">
        <v>11</v>
      </c>
      <c r="B79" s="429">
        <v>50780</v>
      </c>
      <c r="C79" s="430" t="s">
        <v>65</v>
      </c>
      <c r="D79" s="431">
        <f>'Английский-9 2018 расклад'!K79</f>
        <v>1</v>
      </c>
      <c r="E79" s="432">
        <f>'Английский-9 2019 расклад'!K79</f>
        <v>1</v>
      </c>
      <c r="F79" s="432"/>
      <c r="G79" s="433"/>
      <c r="H79" s="431">
        <f>'Английский-9 2018 расклад'!L79</f>
        <v>0</v>
      </c>
      <c r="I79" s="432">
        <f>'Английский-9 2019 расклад'!L79</f>
        <v>1</v>
      </c>
      <c r="J79" s="432"/>
      <c r="K79" s="434"/>
      <c r="L79" s="435">
        <f>'Английский-9 2018 расклад'!M79</f>
        <v>0</v>
      </c>
      <c r="M79" s="436">
        <f>'Английский-9 2019 расклад'!M79</f>
        <v>100</v>
      </c>
      <c r="N79" s="436"/>
      <c r="O79" s="437"/>
      <c r="P79" s="431">
        <f>'Английский-9 2018 расклад'!N79</f>
        <v>0</v>
      </c>
      <c r="Q79" s="432">
        <f>'Английский-9 2019 расклад'!N79</f>
        <v>0</v>
      </c>
      <c r="R79" s="432"/>
      <c r="S79" s="434"/>
      <c r="T79" s="435">
        <f>'Английский-9 2018 расклад'!O79</f>
        <v>0</v>
      </c>
      <c r="U79" s="436">
        <f>'Английский-9 2019 расклад'!O79</f>
        <v>0</v>
      </c>
      <c r="V79" s="436"/>
      <c r="W79" s="438"/>
    </row>
    <row r="80" spans="1:23" s="1" customFormat="1" ht="15" customHeight="1" x14ac:dyDescent="0.25">
      <c r="A80" s="9">
        <v>12</v>
      </c>
      <c r="B80" s="429">
        <v>50930</v>
      </c>
      <c r="C80" s="430" t="s">
        <v>66</v>
      </c>
      <c r="D80" s="431">
        <f>'Английский-9 2018 расклад'!K80</f>
        <v>4</v>
      </c>
      <c r="E80" s="432">
        <f>'Английский-9 2019 расклад'!K80</f>
        <v>3</v>
      </c>
      <c r="F80" s="432"/>
      <c r="G80" s="433"/>
      <c r="H80" s="431">
        <f>'Английский-9 2018 расклад'!L80</f>
        <v>3</v>
      </c>
      <c r="I80" s="432">
        <f>'Английский-9 2019 расклад'!L80</f>
        <v>0.9998999999999999</v>
      </c>
      <c r="J80" s="432"/>
      <c r="K80" s="434"/>
      <c r="L80" s="435">
        <f>'Английский-9 2018 расклад'!M80</f>
        <v>75</v>
      </c>
      <c r="M80" s="436">
        <f>'Английский-9 2019 расклад'!M80</f>
        <v>33.33</v>
      </c>
      <c r="N80" s="436"/>
      <c r="O80" s="437"/>
      <c r="P80" s="431">
        <f>'Английский-9 2018 расклад'!N80</f>
        <v>0</v>
      </c>
      <c r="Q80" s="432">
        <f>'Английский-9 2019 расклад'!N80</f>
        <v>0</v>
      </c>
      <c r="R80" s="432"/>
      <c r="S80" s="434"/>
      <c r="T80" s="435">
        <f>'Английский-9 2018 расклад'!O80</f>
        <v>0</v>
      </c>
      <c r="U80" s="436">
        <f>'Английский-9 2019 расклад'!O80</f>
        <v>0</v>
      </c>
      <c r="V80" s="436"/>
      <c r="W80" s="438"/>
    </row>
    <row r="81" spans="1:23" s="1" customFormat="1" ht="15" customHeight="1" x14ac:dyDescent="0.25">
      <c r="A81" s="10">
        <v>13</v>
      </c>
      <c r="B81" s="439">
        <v>51370</v>
      </c>
      <c r="C81" s="440" t="s">
        <v>67</v>
      </c>
      <c r="D81" s="431">
        <f>'Английский-9 2018 расклад'!K81</f>
        <v>7</v>
      </c>
      <c r="E81" s="432">
        <f>'Английский-9 2019 расклад'!K81</f>
        <v>11</v>
      </c>
      <c r="F81" s="432"/>
      <c r="G81" s="433"/>
      <c r="H81" s="431">
        <f>'Английский-9 2018 расклад'!L81</f>
        <v>5.0001000000000007</v>
      </c>
      <c r="I81" s="432">
        <f>'Английский-9 2019 расклад'!L81</f>
        <v>9.0001999999999995</v>
      </c>
      <c r="J81" s="432"/>
      <c r="K81" s="434"/>
      <c r="L81" s="435">
        <f>'Английский-9 2018 расклад'!M81</f>
        <v>71.430000000000007</v>
      </c>
      <c r="M81" s="436">
        <f>'Английский-9 2019 расклад'!M81</f>
        <v>81.819999999999993</v>
      </c>
      <c r="N81" s="436"/>
      <c r="O81" s="437"/>
      <c r="P81" s="431">
        <f>'Английский-9 2018 расклад'!N81</f>
        <v>0</v>
      </c>
      <c r="Q81" s="432">
        <f>'Английский-9 2019 расклад'!N81</f>
        <v>0</v>
      </c>
      <c r="R81" s="432"/>
      <c r="S81" s="434"/>
      <c r="T81" s="435">
        <f>'Английский-9 2018 расклад'!O81</f>
        <v>0</v>
      </c>
      <c r="U81" s="436">
        <f>'Английский-9 2019 расклад'!O81</f>
        <v>0</v>
      </c>
      <c r="V81" s="436"/>
      <c r="W81" s="438"/>
    </row>
    <row r="82" spans="1:23" s="1" customFormat="1" ht="15" customHeight="1" thickBot="1" x14ac:dyDescent="0.3">
      <c r="A82" s="10">
        <v>14</v>
      </c>
      <c r="B82" s="439">
        <v>51580</v>
      </c>
      <c r="C82" s="440" t="s">
        <v>125</v>
      </c>
      <c r="D82" s="444" t="s">
        <v>143</v>
      </c>
      <c r="E82" s="445" t="s">
        <v>143</v>
      </c>
      <c r="F82" s="445"/>
      <c r="G82" s="446"/>
      <c r="H82" s="444" t="s">
        <v>143</v>
      </c>
      <c r="I82" s="445" t="s">
        <v>143</v>
      </c>
      <c r="J82" s="445"/>
      <c r="K82" s="447"/>
      <c r="L82" s="448" t="s">
        <v>143</v>
      </c>
      <c r="M82" s="449" t="s">
        <v>143</v>
      </c>
      <c r="N82" s="449"/>
      <c r="O82" s="450"/>
      <c r="P82" s="444" t="s">
        <v>143</v>
      </c>
      <c r="Q82" s="445" t="s">
        <v>143</v>
      </c>
      <c r="R82" s="445"/>
      <c r="S82" s="447"/>
      <c r="T82" s="448" t="s">
        <v>143</v>
      </c>
      <c r="U82" s="449" t="s">
        <v>143</v>
      </c>
      <c r="V82" s="449"/>
      <c r="W82" s="451"/>
    </row>
    <row r="83" spans="1:23" s="1" customFormat="1" ht="15" customHeight="1" thickBot="1" x14ac:dyDescent="0.3">
      <c r="A83" s="28"/>
      <c r="B83" s="452"/>
      <c r="C83" s="453" t="s">
        <v>102</v>
      </c>
      <c r="D83" s="399">
        <f>'Английский-9 2018 расклад'!K83</f>
        <v>314</v>
      </c>
      <c r="E83" s="400">
        <f>'Английский-9 2019 расклад'!K83</f>
        <v>328</v>
      </c>
      <c r="F83" s="400">
        <f>'Английский-9 2020 расклад'!K83</f>
        <v>0</v>
      </c>
      <c r="G83" s="401">
        <f>'Английский-9 2021 расклад'!K83</f>
        <v>0</v>
      </c>
      <c r="H83" s="399">
        <f>'Английский-9 2018 расклад'!L83</f>
        <v>247.00459999999998</v>
      </c>
      <c r="I83" s="400">
        <f>'Английский-9 2019 расклад'!L83</f>
        <v>277.99769999999995</v>
      </c>
      <c r="J83" s="400">
        <f>'Английский-9 2020 расклад'!L83</f>
        <v>0</v>
      </c>
      <c r="K83" s="402">
        <f>'Английский-9 2021 расклад'!L83</f>
        <v>0</v>
      </c>
      <c r="L83" s="403">
        <f>'Английский-9 2018 расклад'!M83</f>
        <v>70.855555555555554</v>
      </c>
      <c r="M83" s="404">
        <f>'Английский-9 2019 расклад'!M83</f>
        <v>80.176428571428559</v>
      </c>
      <c r="N83" s="404">
        <f>'Английский-9 2020 расклад'!M83</f>
        <v>0</v>
      </c>
      <c r="O83" s="405">
        <f>'Английский-9 2021 расклад'!M83</f>
        <v>0</v>
      </c>
      <c r="P83" s="399">
        <f>'Английский-9 2018 расклад'!N83</f>
        <v>4.0012999999999996</v>
      </c>
      <c r="Q83" s="400">
        <f>'Английский-9 2019 расклад'!N83</f>
        <v>1</v>
      </c>
      <c r="R83" s="400">
        <f>'Английский-9 2020 расклад'!N83</f>
        <v>0</v>
      </c>
      <c r="S83" s="402">
        <f>'Английский-9 2021 расклад'!N83</f>
        <v>0</v>
      </c>
      <c r="T83" s="403">
        <f>'Английский-9 2018 расклад'!O83</f>
        <v>3.8233333333333337</v>
      </c>
      <c r="U83" s="404">
        <f>'Английский-9 2019 расклад'!O83</f>
        <v>8.9285714285714288E-2</v>
      </c>
      <c r="V83" s="404">
        <f>'Английский-9 2020 расклад'!O83</f>
        <v>0</v>
      </c>
      <c r="W83" s="406">
        <f>'Английский-9 2021 расклад'!O83</f>
        <v>0</v>
      </c>
    </row>
    <row r="84" spans="1:23" s="1" customFormat="1" ht="15" customHeight="1" x14ac:dyDescent="0.25">
      <c r="A84" s="454">
        <v>1</v>
      </c>
      <c r="B84" s="458">
        <v>60010</v>
      </c>
      <c r="C84" s="430" t="s">
        <v>144</v>
      </c>
      <c r="D84" s="421">
        <f>'Английский-9 2018 расклад'!K84</f>
        <v>9</v>
      </c>
      <c r="E84" s="422">
        <f>'Английский-9 2019 расклад'!K84</f>
        <v>9</v>
      </c>
      <c r="F84" s="422"/>
      <c r="G84" s="423"/>
      <c r="H84" s="421">
        <f>'Английский-9 2018 расклад'!L84</f>
        <v>3.9995999999999996</v>
      </c>
      <c r="I84" s="422">
        <f>'Английский-9 2019 расклад'!L84</f>
        <v>7.0001999999999995</v>
      </c>
      <c r="J84" s="422"/>
      <c r="K84" s="424"/>
      <c r="L84" s="425">
        <f>'Английский-9 2018 расклад'!M84</f>
        <v>44.44</v>
      </c>
      <c r="M84" s="426">
        <f>'Английский-9 2019 расклад'!M84</f>
        <v>77.78</v>
      </c>
      <c r="N84" s="426"/>
      <c r="O84" s="427"/>
      <c r="P84" s="421">
        <f>'Английский-9 2018 расклад'!N84</f>
        <v>0</v>
      </c>
      <c r="Q84" s="422">
        <f>'Английский-9 2019 расклад'!N84</f>
        <v>0</v>
      </c>
      <c r="R84" s="422"/>
      <c r="S84" s="424"/>
      <c r="T84" s="425">
        <f>'Английский-9 2018 расклад'!O84</f>
        <v>0</v>
      </c>
      <c r="U84" s="426">
        <f>'Английский-9 2019 расклад'!O84</f>
        <v>0</v>
      </c>
      <c r="V84" s="426"/>
      <c r="W84" s="428"/>
    </row>
    <row r="85" spans="1:23" s="1" customFormat="1" ht="15" customHeight="1" x14ac:dyDescent="0.25">
      <c r="A85" s="455">
        <v>2</v>
      </c>
      <c r="B85" s="429">
        <v>60020</v>
      </c>
      <c r="C85" s="430" t="s">
        <v>69</v>
      </c>
      <c r="D85" s="431" t="s">
        <v>143</v>
      </c>
      <c r="E85" s="432">
        <f>'Английский-9 2019 расклад'!K85</f>
        <v>2</v>
      </c>
      <c r="F85" s="432"/>
      <c r="G85" s="433"/>
      <c r="H85" s="431" t="s">
        <v>143</v>
      </c>
      <c r="I85" s="432">
        <f>'Английский-9 2019 расклад'!L85</f>
        <v>1</v>
      </c>
      <c r="J85" s="432"/>
      <c r="K85" s="434"/>
      <c r="L85" s="435" t="s">
        <v>143</v>
      </c>
      <c r="M85" s="436">
        <f>'Английский-9 2019 расклад'!M85</f>
        <v>50</v>
      </c>
      <c r="N85" s="436"/>
      <c r="O85" s="437"/>
      <c r="P85" s="431" t="s">
        <v>143</v>
      </c>
      <c r="Q85" s="432">
        <f>'Английский-9 2019 расклад'!N85</f>
        <v>0</v>
      </c>
      <c r="R85" s="432"/>
      <c r="S85" s="434"/>
      <c r="T85" s="435" t="s">
        <v>143</v>
      </c>
      <c r="U85" s="436">
        <f>'Английский-9 2019 расклад'!O85</f>
        <v>0</v>
      </c>
      <c r="V85" s="436"/>
      <c r="W85" s="438"/>
    </row>
    <row r="86" spans="1:23" s="1" customFormat="1" ht="15" customHeight="1" x14ac:dyDescent="0.25">
      <c r="A86" s="455">
        <v>3</v>
      </c>
      <c r="B86" s="429">
        <v>60050</v>
      </c>
      <c r="C86" s="430" t="s">
        <v>70</v>
      </c>
      <c r="D86" s="431">
        <f>'Английский-9 2018 расклад'!K86</f>
        <v>6</v>
      </c>
      <c r="E86" s="432">
        <f>'Английский-9 2019 расклад'!K86</f>
        <v>6</v>
      </c>
      <c r="F86" s="432"/>
      <c r="G86" s="433"/>
      <c r="H86" s="431">
        <f>'Английский-9 2018 расклад'!L86</f>
        <v>6</v>
      </c>
      <c r="I86" s="432">
        <f>'Английский-9 2019 расклад'!L86</f>
        <v>6</v>
      </c>
      <c r="J86" s="432"/>
      <c r="K86" s="434"/>
      <c r="L86" s="435">
        <f>'Английский-9 2018 расклад'!M86</f>
        <v>100</v>
      </c>
      <c r="M86" s="436">
        <f>'Английский-9 2019 расклад'!M86</f>
        <v>100</v>
      </c>
      <c r="N86" s="436"/>
      <c r="O86" s="437"/>
      <c r="P86" s="431">
        <f>'Английский-9 2018 расклад'!N86</f>
        <v>0</v>
      </c>
      <c r="Q86" s="432">
        <f>'Английский-9 2019 расклад'!N86</f>
        <v>0</v>
      </c>
      <c r="R86" s="432"/>
      <c r="S86" s="434"/>
      <c r="T86" s="435">
        <f>'Английский-9 2018 расклад'!O86</f>
        <v>0</v>
      </c>
      <c r="U86" s="436">
        <f>'Английский-9 2019 расклад'!O86</f>
        <v>0</v>
      </c>
      <c r="V86" s="436"/>
      <c r="W86" s="438"/>
    </row>
    <row r="87" spans="1:23" s="1" customFormat="1" ht="15" customHeight="1" x14ac:dyDescent="0.25">
      <c r="A87" s="455">
        <v>4</v>
      </c>
      <c r="B87" s="429">
        <v>60070</v>
      </c>
      <c r="C87" s="430" t="s">
        <v>71</v>
      </c>
      <c r="D87" s="431">
        <f>'Английский-9 2018 расклад'!K87</f>
        <v>15</v>
      </c>
      <c r="E87" s="432">
        <f>'Английский-9 2019 расклад'!K87</f>
        <v>20</v>
      </c>
      <c r="F87" s="432"/>
      <c r="G87" s="433"/>
      <c r="H87" s="431">
        <f>'Английский-9 2018 расклад'!L87</f>
        <v>10.999500000000001</v>
      </c>
      <c r="I87" s="432">
        <f>'Английский-9 2019 расклад'!L87</f>
        <v>16</v>
      </c>
      <c r="J87" s="432"/>
      <c r="K87" s="434"/>
      <c r="L87" s="435">
        <f>'Английский-9 2018 расклад'!M87</f>
        <v>73.33</v>
      </c>
      <c r="M87" s="436">
        <f>'Английский-9 2019 расклад'!M87</f>
        <v>80</v>
      </c>
      <c r="N87" s="436"/>
      <c r="O87" s="437"/>
      <c r="P87" s="431">
        <f>'Английский-9 2018 расклад'!N87</f>
        <v>0</v>
      </c>
      <c r="Q87" s="432">
        <f>'Английский-9 2019 расклад'!N87</f>
        <v>0</v>
      </c>
      <c r="R87" s="432"/>
      <c r="S87" s="434"/>
      <c r="T87" s="435">
        <f>'Английский-9 2018 расклад'!O87</f>
        <v>0</v>
      </c>
      <c r="U87" s="436">
        <f>'Английский-9 2019 расклад'!O87</f>
        <v>0</v>
      </c>
      <c r="V87" s="436"/>
      <c r="W87" s="438"/>
    </row>
    <row r="88" spans="1:23" s="1" customFormat="1" ht="15" customHeight="1" x14ac:dyDescent="0.25">
      <c r="A88" s="455">
        <v>5</v>
      </c>
      <c r="B88" s="429">
        <v>60180</v>
      </c>
      <c r="C88" s="430" t="s">
        <v>72</v>
      </c>
      <c r="D88" s="431">
        <f>'Английский-9 2018 расклад'!K88</f>
        <v>13</v>
      </c>
      <c r="E88" s="432">
        <f>'Английский-9 2019 расклад'!K88</f>
        <v>13</v>
      </c>
      <c r="F88" s="432"/>
      <c r="G88" s="433"/>
      <c r="H88" s="431">
        <f>'Английский-9 2018 расклад'!L88</f>
        <v>8.9999000000000002</v>
      </c>
      <c r="I88" s="432">
        <f>'Английский-9 2019 расклад'!L88</f>
        <v>13</v>
      </c>
      <c r="J88" s="432"/>
      <c r="K88" s="434"/>
      <c r="L88" s="435">
        <f>'Английский-9 2018 расклад'!M88</f>
        <v>69.23</v>
      </c>
      <c r="M88" s="436">
        <f>'Английский-9 2019 расклад'!M88</f>
        <v>100</v>
      </c>
      <c r="N88" s="436"/>
      <c r="O88" s="437"/>
      <c r="P88" s="431">
        <f>'Английский-9 2018 расклад'!N88</f>
        <v>0</v>
      </c>
      <c r="Q88" s="432">
        <f>'Английский-9 2019 расклад'!N88</f>
        <v>0</v>
      </c>
      <c r="R88" s="432"/>
      <c r="S88" s="434"/>
      <c r="T88" s="435">
        <f>'Английский-9 2018 расклад'!O88</f>
        <v>0</v>
      </c>
      <c r="U88" s="436">
        <f>'Английский-9 2019 расклад'!O88</f>
        <v>0</v>
      </c>
      <c r="V88" s="436"/>
      <c r="W88" s="438"/>
    </row>
    <row r="89" spans="1:23" s="1" customFormat="1" ht="15" customHeight="1" x14ac:dyDescent="0.25">
      <c r="A89" s="455">
        <v>6</v>
      </c>
      <c r="B89" s="429">
        <v>60240</v>
      </c>
      <c r="C89" s="430" t="s">
        <v>73</v>
      </c>
      <c r="D89" s="431">
        <f>'Английский-9 2018 расклад'!K89</f>
        <v>10</v>
      </c>
      <c r="E89" s="432">
        <f>'Английский-9 2019 расклад'!K89</f>
        <v>17</v>
      </c>
      <c r="F89" s="432"/>
      <c r="G89" s="433"/>
      <c r="H89" s="431">
        <f>'Английский-9 2018 расклад'!L89</f>
        <v>9</v>
      </c>
      <c r="I89" s="432">
        <f>'Английский-9 2019 расклад'!L89</f>
        <v>16.000399999999999</v>
      </c>
      <c r="J89" s="432"/>
      <c r="K89" s="434"/>
      <c r="L89" s="435">
        <f>'Английский-9 2018 расклад'!M89</f>
        <v>90</v>
      </c>
      <c r="M89" s="436">
        <f>'Английский-9 2019 расклад'!M89</f>
        <v>94.12</v>
      </c>
      <c r="N89" s="436"/>
      <c r="O89" s="437"/>
      <c r="P89" s="431">
        <f>'Английский-9 2018 расклад'!N89</f>
        <v>0</v>
      </c>
      <c r="Q89" s="432">
        <f>'Английский-9 2019 расклад'!N89</f>
        <v>0</v>
      </c>
      <c r="R89" s="432"/>
      <c r="S89" s="434"/>
      <c r="T89" s="435">
        <f>'Английский-9 2018 расклад'!O89</f>
        <v>0</v>
      </c>
      <c r="U89" s="436">
        <f>'Английский-9 2019 расклад'!O89</f>
        <v>0</v>
      </c>
      <c r="V89" s="436"/>
      <c r="W89" s="438"/>
    </row>
    <row r="90" spans="1:23" s="1" customFormat="1" ht="15" customHeight="1" x14ac:dyDescent="0.25">
      <c r="A90" s="455">
        <v>7</v>
      </c>
      <c r="B90" s="429">
        <v>60560</v>
      </c>
      <c r="C90" s="430" t="s">
        <v>74</v>
      </c>
      <c r="D90" s="431">
        <f>'Английский-9 2018 расклад'!K90</f>
        <v>4</v>
      </c>
      <c r="E90" s="432">
        <f>'Английский-9 2019 расклад'!K90</f>
        <v>1</v>
      </c>
      <c r="F90" s="432"/>
      <c r="G90" s="433"/>
      <c r="H90" s="431">
        <f>'Английский-9 2018 расклад'!L90</f>
        <v>3</v>
      </c>
      <c r="I90" s="432">
        <f>'Английский-9 2019 расклад'!L90</f>
        <v>1</v>
      </c>
      <c r="J90" s="432"/>
      <c r="K90" s="434"/>
      <c r="L90" s="435">
        <f>'Английский-9 2018 расклад'!M90</f>
        <v>75</v>
      </c>
      <c r="M90" s="436">
        <f>'Английский-9 2019 расклад'!M90</f>
        <v>100</v>
      </c>
      <c r="N90" s="436"/>
      <c r="O90" s="437"/>
      <c r="P90" s="431">
        <f>'Английский-9 2018 расклад'!N90</f>
        <v>1</v>
      </c>
      <c r="Q90" s="432">
        <f>'Английский-9 2019 расклад'!N90</f>
        <v>0</v>
      </c>
      <c r="R90" s="432"/>
      <c r="S90" s="434"/>
      <c r="T90" s="435">
        <f>'Английский-9 2018 расклад'!O90</f>
        <v>25</v>
      </c>
      <c r="U90" s="436">
        <f>'Английский-9 2019 расклад'!O90</f>
        <v>0</v>
      </c>
      <c r="V90" s="436"/>
      <c r="W90" s="438"/>
    </row>
    <row r="91" spans="1:23" s="1" customFormat="1" ht="15" customHeight="1" x14ac:dyDescent="0.25">
      <c r="A91" s="455">
        <v>8</v>
      </c>
      <c r="B91" s="429">
        <v>60660</v>
      </c>
      <c r="C91" s="430" t="s">
        <v>75</v>
      </c>
      <c r="D91" s="431">
        <f>'Английский-9 2018 расклад'!K91</f>
        <v>1</v>
      </c>
      <c r="E91" s="432">
        <f>'Английский-9 2019 расклад'!K91</f>
        <v>3</v>
      </c>
      <c r="F91" s="432"/>
      <c r="G91" s="433"/>
      <c r="H91" s="431">
        <f>'Английский-9 2018 расклад'!L91</f>
        <v>0</v>
      </c>
      <c r="I91" s="432">
        <f>'Английский-9 2019 расклад'!L91</f>
        <v>3</v>
      </c>
      <c r="J91" s="432"/>
      <c r="K91" s="434"/>
      <c r="L91" s="435">
        <f>'Английский-9 2018 расклад'!M91</f>
        <v>0</v>
      </c>
      <c r="M91" s="436">
        <f>'Английский-9 2019 расклад'!M91</f>
        <v>100</v>
      </c>
      <c r="N91" s="436"/>
      <c r="O91" s="437"/>
      <c r="P91" s="431">
        <f>'Английский-9 2018 расклад'!N91</f>
        <v>0</v>
      </c>
      <c r="Q91" s="432">
        <f>'Английский-9 2019 расклад'!N91</f>
        <v>0</v>
      </c>
      <c r="R91" s="432"/>
      <c r="S91" s="434"/>
      <c r="T91" s="435">
        <f>'Английский-9 2018 расклад'!O91</f>
        <v>0</v>
      </c>
      <c r="U91" s="436">
        <f>'Английский-9 2019 расклад'!O91</f>
        <v>0</v>
      </c>
      <c r="V91" s="436"/>
      <c r="W91" s="438"/>
    </row>
    <row r="92" spans="1:23" s="1" customFormat="1" ht="15" customHeight="1" x14ac:dyDescent="0.25">
      <c r="A92" s="455">
        <v>9</v>
      </c>
      <c r="B92" s="459">
        <v>60001</v>
      </c>
      <c r="C92" s="460" t="s">
        <v>68</v>
      </c>
      <c r="D92" s="431">
        <f>'Английский-9 2018 расклад'!K92</f>
        <v>1</v>
      </c>
      <c r="E92" s="432">
        <f>'Английский-9 2019 расклад'!K92</f>
        <v>4</v>
      </c>
      <c r="F92" s="432"/>
      <c r="G92" s="433"/>
      <c r="H92" s="431">
        <f>'Английский-9 2018 расклад'!L92</f>
        <v>0</v>
      </c>
      <c r="I92" s="432">
        <f>'Английский-9 2019 расклад'!L92</f>
        <v>4</v>
      </c>
      <c r="J92" s="432"/>
      <c r="K92" s="434"/>
      <c r="L92" s="435">
        <f>'Английский-9 2018 расклад'!M92</f>
        <v>0</v>
      </c>
      <c r="M92" s="436">
        <f>'Английский-9 2019 расклад'!M92</f>
        <v>100</v>
      </c>
      <c r="N92" s="436"/>
      <c r="O92" s="437"/>
      <c r="P92" s="431">
        <f>'Английский-9 2018 расклад'!N92</f>
        <v>0</v>
      </c>
      <c r="Q92" s="432">
        <f>'Английский-9 2019 расклад'!N92</f>
        <v>0</v>
      </c>
      <c r="R92" s="432"/>
      <c r="S92" s="434"/>
      <c r="T92" s="435">
        <f>'Английский-9 2018 расклад'!O92</f>
        <v>0</v>
      </c>
      <c r="U92" s="436">
        <f>'Английский-9 2019 расклад'!O92</f>
        <v>0</v>
      </c>
      <c r="V92" s="436"/>
      <c r="W92" s="438"/>
    </row>
    <row r="93" spans="1:23" s="1" customFormat="1" ht="15" customHeight="1" x14ac:dyDescent="0.25">
      <c r="A93" s="455">
        <v>10</v>
      </c>
      <c r="B93" s="429">
        <v>60701</v>
      </c>
      <c r="C93" s="430" t="s">
        <v>76</v>
      </c>
      <c r="D93" s="431">
        <f>'Английский-9 2018 расклад'!K93</f>
        <v>4</v>
      </c>
      <c r="E93" s="432" t="s">
        <v>143</v>
      </c>
      <c r="F93" s="432"/>
      <c r="G93" s="433"/>
      <c r="H93" s="431">
        <f>'Английский-9 2018 расклад'!L93</f>
        <v>2</v>
      </c>
      <c r="I93" s="432" t="s">
        <v>143</v>
      </c>
      <c r="J93" s="432"/>
      <c r="K93" s="434"/>
      <c r="L93" s="435">
        <f>'Английский-9 2018 расклад'!M93</f>
        <v>50</v>
      </c>
      <c r="M93" s="436" t="s">
        <v>143</v>
      </c>
      <c r="N93" s="436"/>
      <c r="O93" s="437"/>
      <c r="P93" s="431">
        <f>'Английский-9 2018 расклад'!N93</f>
        <v>1</v>
      </c>
      <c r="Q93" s="432" t="s">
        <v>143</v>
      </c>
      <c r="R93" s="432"/>
      <c r="S93" s="434"/>
      <c r="T93" s="435">
        <f>'Английский-9 2018 расклад'!O93</f>
        <v>25</v>
      </c>
      <c r="U93" s="436" t="s">
        <v>143</v>
      </c>
      <c r="V93" s="436"/>
      <c r="W93" s="438"/>
    </row>
    <row r="94" spans="1:23" s="1" customFormat="1" ht="15" customHeight="1" x14ac:dyDescent="0.25">
      <c r="A94" s="455">
        <v>11</v>
      </c>
      <c r="B94" s="429">
        <v>60850</v>
      </c>
      <c r="C94" s="430" t="s">
        <v>77</v>
      </c>
      <c r="D94" s="431">
        <f>'Английский-9 2018 расклад'!K94</f>
        <v>4</v>
      </c>
      <c r="E94" s="432">
        <f>'Английский-9 2019 расклад'!K94</f>
        <v>6</v>
      </c>
      <c r="F94" s="432"/>
      <c r="G94" s="433"/>
      <c r="H94" s="431">
        <f>'Английский-9 2018 расклад'!L94</f>
        <v>4</v>
      </c>
      <c r="I94" s="432">
        <f>'Английский-9 2019 расклад'!L94</f>
        <v>4.0001999999999995</v>
      </c>
      <c r="J94" s="432"/>
      <c r="K94" s="434"/>
      <c r="L94" s="435">
        <f>'Английский-9 2018 расклад'!M94</f>
        <v>100</v>
      </c>
      <c r="M94" s="436">
        <f>'Английский-9 2019 расклад'!M94</f>
        <v>66.67</v>
      </c>
      <c r="N94" s="436"/>
      <c r="O94" s="437"/>
      <c r="P94" s="431">
        <f>'Английский-9 2018 расклад'!N94</f>
        <v>0</v>
      </c>
      <c r="Q94" s="432">
        <f>'Английский-9 2019 расклад'!N94</f>
        <v>0</v>
      </c>
      <c r="R94" s="432"/>
      <c r="S94" s="434"/>
      <c r="T94" s="435">
        <f>'Английский-9 2018 расклад'!O94</f>
        <v>0</v>
      </c>
      <c r="U94" s="436">
        <f>'Английский-9 2019 расклад'!O94</f>
        <v>0</v>
      </c>
      <c r="V94" s="436"/>
      <c r="W94" s="438"/>
    </row>
    <row r="95" spans="1:23" s="1" customFormat="1" ht="15" customHeight="1" x14ac:dyDescent="0.25">
      <c r="A95" s="455">
        <v>12</v>
      </c>
      <c r="B95" s="429">
        <v>60910</v>
      </c>
      <c r="C95" s="430" t="s">
        <v>78</v>
      </c>
      <c r="D95" s="431">
        <f>'Английский-9 2018 расклад'!K95</f>
        <v>8</v>
      </c>
      <c r="E95" s="432">
        <f>'Английский-9 2019 расклад'!K95</f>
        <v>2</v>
      </c>
      <c r="F95" s="432"/>
      <c r="G95" s="433"/>
      <c r="H95" s="431">
        <f>'Английский-9 2018 расклад'!L95</f>
        <v>5</v>
      </c>
      <c r="I95" s="432">
        <f>'Английский-9 2019 расклад'!L95</f>
        <v>2</v>
      </c>
      <c r="J95" s="432"/>
      <c r="K95" s="434"/>
      <c r="L95" s="435">
        <f>'Английский-9 2018 расклад'!M95</f>
        <v>62.5</v>
      </c>
      <c r="M95" s="436">
        <f>'Английский-9 2019 расклад'!M95</f>
        <v>100</v>
      </c>
      <c r="N95" s="436"/>
      <c r="O95" s="437"/>
      <c r="P95" s="431">
        <f>'Английский-9 2018 расклад'!N95</f>
        <v>0</v>
      </c>
      <c r="Q95" s="432">
        <f>'Английский-9 2019 расклад'!N95</f>
        <v>0</v>
      </c>
      <c r="R95" s="432"/>
      <c r="S95" s="434"/>
      <c r="T95" s="435">
        <f>'Английский-9 2018 расклад'!O95</f>
        <v>0</v>
      </c>
      <c r="U95" s="436">
        <f>'Английский-9 2019 расклад'!O95</f>
        <v>0</v>
      </c>
      <c r="V95" s="436"/>
      <c r="W95" s="438"/>
    </row>
    <row r="96" spans="1:23" s="1" customFormat="1" ht="15" customHeight="1" x14ac:dyDescent="0.25">
      <c r="A96" s="455">
        <v>13</v>
      </c>
      <c r="B96" s="429">
        <v>60980</v>
      </c>
      <c r="C96" s="430" t="s">
        <v>79</v>
      </c>
      <c r="D96" s="431">
        <f>'Английский-9 2018 расклад'!K96</f>
        <v>3</v>
      </c>
      <c r="E96" s="432">
        <f>'Английский-9 2019 расклад'!K96</f>
        <v>4</v>
      </c>
      <c r="F96" s="432"/>
      <c r="G96" s="433"/>
      <c r="H96" s="431">
        <f>'Английский-9 2018 расклад'!L96</f>
        <v>3</v>
      </c>
      <c r="I96" s="432">
        <f>'Английский-9 2019 расклад'!L96</f>
        <v>3</v>
      </c>
      <c r="J96" s="432"/>
      <c r="K96" s="434"/>
      <c r="L96" s="435">
        <f>'Английский-9 2018 расклад'!M96</f>
        <v>100</v>
      </c>
      <c r="M96" s="436">
        <f>'Английский-9 2019 расклад'!M96</f>
        <v>75</v>
      </c>
      <c r="N96" s="436"/>
      <c r="O96" s="437"/>
      <c r="P96" s="431">
        <f>'Английский-9 2018 расклад'!N96</f>
        <v>0</v>
      </c>
      <c r="Q96" s="432">
        <f>'Английский-9 2019 расклад'!N96</f>
        <v>0</v>
      </c>
      <c r="R96" s="432"/>
      <c r="S96" s="434"/>
      <c r="T96" s="435">
        <f>'Английский-9 2018 расклад'!O96</f>
        <v>0</v>
      </c>
      <c r="U96" s="436">
        <f>'Английский-9 2019 расклад'!O96</f>
        <v>0</v>
      </c>
      <c r="V96" s="436"/>
      <c r="W96" s="438"/>
    </row>
    <row r="97" spans="1:23" s="1" customFormat="1" ht="15" customHeight="1" x14ac:dyDescent="0.25">
      <c r="A97" s="455">
        <v>14</v>
      </c>
      <c r="B97" s="429">
        <v>61080</v>
      </c>
      <c r="C97" s="430" t="s">
        <v>80</v>
      </c>
      <c r="D97" s="431">
        <f>'Английский-9 2018 расклад'!K97</f>
        <v>5</v>
      </c>
      <c r="E97" s="432">
        <f>'Английский-9 2019 расклад'!K97</f>
        <v>4</v>
      </c>
      <c r="F97" s="432"/>
      <c r="G97" s="433"/>
      <c r="H97" s="431">
        <f>'Английский-9 2018 расклад'!L97</f>
        <v>5</v>
      </c>
      <c r="I97" s="432">
        <f>'Английский-9 2019 расклад'!L97</f>
        <v>2</v>
      </c>
      <c r="J97" s="432"/>
      <c r="K97" s="434"/>
      <c r="L97" s="435">
        <f>'Английский-9 2018 расклад'!M97</f>
        <v>100</v>
      </c>
      <c r="M97" s="436">
        <f>'Английский-9 2019 расклад'!M97</f>
        <v>50</v>
      </c>
      <c r="N97" s="436"/>
      <c r="O97" s="437"/>
      <c r="P97" s="431">
        <f>'Английский-9 2018 расклад'!N97</f>
        <v>0</v>
      </c>
      <c r="Q97" s="432">
        <f>'Английский-9 2019 расклад'!N97</f>
        <v>0</v>
      </c>
      <c r="R97" s="432"/>
      <c r="S97" s="434"/>
      <c r="T97" s="435">
        <f>'Английский-9 2018 расклад'!O97</f>
        <v>0</v>
      </c>
      <c r="U97" s="436">
        <f>'Английский-9 2019 расклад'!O97</f>
        <v>0</v>
      </c>
      <c r="V97" s="436"/>
      <c r="W97" s="438"/>
    </row>
    <row r="98" spans="1:23" s="1" customFormat="1" ht="15" customHeight="1" x14ac:dyDescent="0.25">
      <c r="A98" s="455">
        <v>15</v>
      </c>
      <c r="B98" s="429">
        <v>61150</v>
      </c>
      <c r="C98" s="430" t="s">
        <v>81</v>
      </c>
      <c r="D98" s="431">
        <f>'Английский-9 2018 расклад'!K98</f>
        <v>2</v>
      </c>
      <c r="E98" s="432">
        <f>'Английский-9 2019 расклад'!K98</f>
        <v>1</v>
      </c>
      <c r="F98" s="432"/>
      <c r="G98" s="433"/>
      <c r="H98" s="431">
        <f>'Английский-9 2018 расклад'!L98</f>
        <v>2</v>
      </c>
      <c r="I98" s="432">
        <f>'Английский-9 2019 расклад'!L98</f>
        <v>1</v>
      </c>
      <c r="J98" s="432"/>
      <c r="K98" s="434"/>
      <c r="L98" s="435">
        <f>'Английский-9 2018 расклад'!M98</f>
        <v>100</v>
      </c>
      <c r="M98" s="436">
        <f>'Английский-9 2019 расклад'!M98</f>
        <v>100</v>
      </c>
      <c r="N98" s="436"/>
      <c r="O98" s="437"/>
      <c r="P98" s="431">
        <f>'Английский-9 2018 расклад'!N98</f>
        <v>0</v>
      </c>
      <c r="Q98" s="432">
        <f>'Английский-9 2019 расклад'!N98</f>
        <v>0</v>
      </c>
      <c r="R98" s="432"/>
      <c r="S98" s="434"/>
      <c r="T98" s="435">
        <f>'Английский-9 2018 расклад'!O98</f>
        <v>0</v>
      </c>
      <c r="U98" s="436">
        <f>'Английский-9 2019 расклад'!O98</f>
        <v>0</v>
      </c>
      <c r="V98" s="436"/>
      <c r="W98" s="438"/>
    </row>
    <row r="99" spans="1:23" s="1" customFormat="1" ht="15" customHeight="1" x14ac:dyDescent="0.25">
      <c r="A99" s="455">
        <v>16</v>
      </c>
      <c r="B99" s="429">
        <v>61210</v>
      </c>
      <c r="C99" s="430" t="s">
        <v>82</v>
      </c>
      <c r="D99" s="431">
        <f>'Английский-9 2018 расклад'!K99</f>
        <v>2</v>
      </c>
      <c r="E99" s="432">
        <f>'Английский-9 2019 расклад'!K99</f>
        <v>2</v>
      </c>
      <c r="F99" s="432"/>
      <c r="G99" s="433"/>
      <c r="H99" s="431">
        <f>'Английский-9 2018 расклад'!L99</f>
        <v>0</v>
      </c>
      <c r="I99" s="432">
        <f>'Английский-9 2019 расклад'!L99</f>
        <v>1</v>
      </c>
      <c r="J99" s="432"/>
      <c r="K99" s="434"/>
      <c r="L99" s="435">
        <f>'Английский-9 2018 расклад'!M99</f>
        <v>0</v>
      </c>
      <c r="M99" s="436">
        <f>'Английский-9 2019 расклад'!M99</f>
        <v>50</v>
      </c>
      <c r="N99" s="436"/>
      <c r="O99" s="437"/>
      <c r="P99" s="431">
        <f>'Английский-9 2018 расклад'!N99</f>
        <v>1</v>
      </c>
      <c r="Q99" s="432">
        <f>'Английский-9 2019 расклад'!N99</f>
        <v>0</v>
      </c>
      <c r="R99" s="432"/>
      <c r="S99" s="434"/>
      <c r="T99" s="435">
        <f>'Английский-9 2018 расклад'!O99</f>
        <v>50</v>
      </c>
      <c r="U99" s="436">
        <f>'Английский-9 2019 расклад'!O99</f>
        <v>0</v>
      </c>
      <c r="V99" s="436"/>
      <c r="W99" s="438"/>
    </row>
    <row r="100" spans="1:23" s="1" customFormat="1" ht="15" customHeight="1" x14ac:dyDescent="0.25">
      <c r="A100" s="455">
        <v>17</v>
      </c>
      <c r="B100" s="429">
        <v>61290</v>
      </c>
      <c r="C100" s="430" t="s">
        <v>83</v>
      </c>
      <c r="D100" s="431">
        <f>'Английский-9 2018 расклад'!K100</f>
        <v>2</v>
      </c>
      <c r="E100" s="432">
        <f>'Английский-9 2019 расклад'!K100</f>
        <v>1</v>
      </c>
      <c r="F100" s="432"/>
      <c r="G100" s="433"/>
      <c r="H100" s="431">
        <f>'Английский-9 2018 расклад'!L100</f>
        <v>2</v>
      </c>
      <c r="I100" s="432">
        <f>'Английский-9 2019 расклад'!L100</f>
        <v>0</v>
      </c>
      <c r="J100" s="432"/>
      <c r="K100" s="434"/>
      <c r="L100" s="435">
        <f>'Английский-9 2018 расклад'!M100</f>
        <v>100</v>
      </c>
      <c r="M100" s="436">
        <f>'Английский-9 2019 расклад'!M100</f>
        <v>0</v>
      </c>
      <c r="N100" s="436"/>
      <c r="O100" s="437"/>
      <c r="P100" s="431">
        <f>'Английский-9 2018 расклад'!N100</f>
        <v>0</v>
      </c>
      <c r="Q100" s="432">
        <f>'Английский-9 2019 расклад'!N100</f>
        <v>0</v>
      </c>
      <c r="R100" s="432"/>
      <c r="S100" s="434"/>
      <c r="T100" s="435">
        <f>'Английский-9 2018 расклад'!O100</f>
        <v>0</v>
      </c>
      <c r="U100" s="436">
        <f>'Английский-9 2019 расклад'!O100</f>
        <v>0</v>
      </c>
      <c r="V100" s="436"/>
      <c r="W100" s="438"/>
    </row>
    <row r="101" spans="1:23" s="1" customFormat="1" ht="15" customHeight="1" x14ac:dyDescent="0.25">
      <c r="A101" s="455">
        <v>18</v>
      </c>
      <c r="B101" s="429">
        <v>61340</v>
      </c>
      <c r="C101" s="430" t="s">
        <v>84</v>
      </c>
      <c r="D101" s="431">
        <f>'Английский-9 2018 расклад'!K101</f>
        <v>2</v>
      </c>
      <c r="E101" s="432">
        <f>'Английский-9 2019 расклад'!K101</f>
        <v>4</v>
      </c>
      <c r="F101" s="432"/>
      <c r="G101" s="433"/>
      <c r="H101" s="431">
        <f>'Английский-9 2018 расклад'!L101</f>
        <v>1</v>
      </c>
      <c r="I101" s="432">
        <f>'Английский-9 2019 расклад'!L101</f>
        <v>3</v>
      </c>
      <c r="J101" s="432"/>
      <c r="K101" s="434"/>
      <c r="L101" s="435">
        <f>'Английский-9 2018 расклад'!M101</f>
        <v>50</v>
      </c>
      <c r="M101" s="436">
        <f>'Английский-9 2019 расклад'!M101</f>
        <v>75</v>
      </c>
      <c r="N101" s="436"/>
      <c r="O101" s="437"/>
      <c r="P101" s="431">
        <f>'Английский-9 2018 расклад'!N101</f>
        <v>0</v>
      </c>
      <c r="Q101" s="432">
        <f>'Английский-9 2019 расклад'!N101</f>
        <v>0</v>
      </c>
      <c r="R101" s="432"/>
      <c r="S101" s="434"/>
      <c r="T101" s="435">
        <f>'Английский-9 2018 расклад'!O101</f>
        <v>0</v>
      </c>
      <c r="U101" s="436">
        <f>'Английский-9 2019 расклад'!O101</f>
        <v>0</v>
      </c>
      <c r="V101" s="436"/>
      <c r="W101" s="438"/>
    </row>
    <row r="102" spans="1:23" s="1" customFormat="1" ht="15" customHeight="1" x14ac:dyDescent="0.25">
      <c r="A102" s="454">
        <v>19</v>
      </c>
      <c r="B102" s="429">
        <v>61390</v>
      </c>
      <c r="C102" s="430" t="s">
        <v>85</v>
      </c>
      <c r="D102" s="431">
        <f>'Английский-9 2018 расклад'!K102</f>
        <v>1</v>
      </c>
      <c r="E102" s="432">
        <f>'Английский-9 2019 расклад'!K102</f>
        <v>2</v>
      </c>
      <c r="F102" s="432"/>
      <c r="G102" s="433"/>
      <c r="H102" s="431">
        <f>'Английский-9 2018 расклад'!L102</f>
        <v>1</v>
      </c>
      <c r="I102" s="432">
        <f>'Английский-9 2019 расклад'!L102</f>
        <v>2</v>
      </c>
      <c r="J102" s="432"/>
      <c r="K102" s="434"/>
      <c r="L102" s="435">
        <f>'Английский-9 2018 расклад'!M102</f>
        <v>100</v>
      </c>
      <c r="M102" s="436">
        <f>'Английский-9 2019 расклад'!M102</f>
        <v>100</v>
      </c>
      <c r="N102" s="436"/>
      <c r="O102" s="437"/>
      <c r="P102" s="431">
        <f>'Английский-9 2018 расклад'!N102</f>
        <v>0</v>
      </c>
      <c r="Q102" s="432">
        <f>'Английский-9 2019 расклад'!N102</f>
        <v>0</v>
      </c>
      <c r="R102" s="432"/>
      <c r="S102" s="434"/>
      <c r="T102" s="435">
        <f>'Английский-9 2018 расклад'!O102</f>
        <v>0</v>
      </c>
      <c r="U102" s="436">
        <f>'Английский-9 2019 расклад'!O102</f>
        <v>0</v>
      </c>
      <c r="V102" s="436"/>
      <c r="W102" s="438"/>
    </row>
    <row r="103" spans="1:23" s="1" customFormat="1" ht="15" customHeight="1" x14ac:dyDescent="0.25">
      <c r="A103" s="11">
        <v>20</v>
      </c>
      <c r="B103" s="429">
        <v>61410</v>
      </c>
      <c r="C103" s="430" t="s">
        <v>86</v>
      </c>
      <c r="D103" s="431">
        <f>'Английский-9 2018 расклад'!K103</f>
        <v>8</v>
      </c>
      <c r="E103" s="432">
        <f>'Английский-9 2019 расклад'!K103</f>
        <v>17</v>
      </c>
      <c r="F103" s="432"/>
      <c r="G103" s="433"/>
      <c r="H103" s="431">
        <f>'Английский-9 2018 расклад'!L103</f>
        <v>7</v>
      </c>
      <c r="I103" s="432">
        <f>'Английский-9 2019 расклад'!L103</f>
        <v>14.999099999999999</v>
      </c>
      <c r="J103" s="432"/>
      <c r="K103" s="434"/>
      <c r="L103" s="435">
        <f>'Английский-9 2018 расклад'!M103</f>
        <v>87.5</v>
      </c>
      <c r="M103" s="436">
        <f>'Английский-9 2019 расклад'!M103</f>
        <v>88.22999999999999</v>
      </c>
      <c r="N103" s="436"/>
      <c r="O103" s="437"/>
      <c r="P103" s="431">
        <f>'Английский-9 2018 расклад'!N103</f>
        <v>0</v>
      </c>
      <c r="Q103" s="432">
        <f>'Английский-9 2019 расклад'!N103</f>
        <v>0</v>
      </c>
      <c r="R103" s="432"/>
      <c r="S103" s="434"/>
      <c r="T103" s="435">
        <f>'Английский-9 2018 расклад'!O103</f>
        <v>0</v>
      </c>
      <c r="U103" s="436">
        <f>'Английский-9 2019 расклад'!O103</f>
        <v>0</v>
      </c>
      <c r="V103" s="436"/>
      <c r="W103" s="438"/>
    </row>
    <row r="104" spans="1:23" s="1" customFormat="1" ht="15" customHeight="1" x14ac:dyDescent="0.25">
      <c r="A104" s="9">
        <v>21</v>
      </c>
      <c r="B104" s="429">
        <v>61430</v>
      </c>
      <c r="C104" s="430" t="s">
        <v>106</v>
      </c>
      <c r="D104" s="431">
        <f>'Английский-9 2018 расклад'!K104</f>
        <v>35</v>
      </c>
      <c r="E104" s="432">
        <f>'Английский-9 2019 расклад'!K104</f>
        <v>22</v>
      </c>
      <c r="F104" s="432"/>
      <c r="G104" s="433"/>
      <c r="H104" s="431">
        <f>'Английский-9 2018 расклад'!L104</f>
        <v>23.999499999999998</v>
      </c>
      <c r="I104" s="432">
        <f>'Английский-9 2019 расклад'!L104</f>
        <v>20.998999999999995</v>
      </c>
      <c r="J104" s="432"/>
      <c r="K104" s="434"/>
      <c r="L104" s="435">
        <f>'Английский-9 2018 расклад'!M104</f>
        <v>68.569999999999993</v>
      </c>
      <c r="M104" s="436">
        <f>'Английский-9 2019 расклад'!M104</f>
        <v>95.449999999999989</v>
      </c>
      <c r="N104" s="436"/>
      <c r="O104" s="437"/>
      <c r="P104" s="431">
        <f>'Английский-9 2018 расклад'!N104</f>
        <v>0</v>
      </c>
      <c r="Q104" s="432">
        <f>'Английский-9 2019 расклад'!N104</f>
        <v>0</v>
      </c>
      <c r="R104" s="432"/>
      <c r="S104" s="434"/>
      <c r="T104" s="435">
        <f>'Английский-9 2018 расклад'!O104</f>
        <v>0</v>
      </c>
      <c r="U104" s="436">
        <f>'Английский-9 2019 расклад'!O104</f>
        <v>0</v>
      </c>
      <c r="V104" s="436"/>
      <c r="W104" s="438"/>
    </row>
    <row r="105" spans="1:23" s="1" customFormat="1" ht="15" customHeight="1" x14ac:dyDescent="0.25">
      <c r="A105" s="9">
        <v>22</v>
      </c>
      <c r="B105" s="429">
        <v>61440</v>
      </c>
      <c r="C105" s="430" t="s">
        <v>87</v>
      </c>
      <c r="D105" s="431">
        <f>'Английский-9 2018 расклад'!K105</f>
        <v>11</v>
      </c>
      <c r="E105" s="432">
        <f>'Английский-9 2019 расклад'!K105</f>
        <v>8</v>
      </c>
      <c r="F105" s="432"/>
      <c r="G105" s="433"/>
      <c r="H105" s="431">
        <f>'Английский-9 2018 расклад'!L105</f>
        <v>2.9996999999999998</v>
      </c>
      <c r="I105" s="432">
        <f>'Английский-9 2019 расклад'!L105</f>
        <v>6</v>
      </c>
      <c r="J105" s="432"/>
      <c r="K105" s="434"/>
      <c r="L105" s="435">
        <f>'Английский-9 2018 расклад'!M105</f>
        <v>27.27</v>
      </c>
      <c r="M105" s="436">
        <f>'Английский-9 2019 расклад'!M105</f>
        <v>75</v>
      </c>
      <c r="N105" s="436"/>
      <c r="O105" s="437"/>
      <c r="P105" s="431">
        <f>'Английский-9 2018 расклад'!N105</f>
        <v>0</v>
      </c>
      <c r="Q105" s="432">
        <f>'Английский-9 2019 расклад'!N105</f>
        <v>0</v>
      </c>
      <c r="R105" s="432"/>
      <c r="S105" s="434"/>
      <c r="T105" s="435">
        <f>'Английский-9 2018 расклад'!O105</f>
        <v>0</v>
      </c>
      <c r="U105" s="436">
        <f>'Английский-9 2019 расклад'!O105</f>
        <v>0</v>
      </c>
      <c r="V105" s="436"/>
      <c r="W105" s="438"/>
    </row>
    <row r="106" spans="1:23" s="1" customFormat="1" ht="15" customHeight="1" x14ac:dyDescent="0.25">
      <c r="A106" s="9">
        <v>23</v>
      </c>
      <c r="B106" s="429">
        <v>61450</v>
      </c>
      <c r="C106" s="430" t="s">
        <v>105</v>
      </c>
      <c r="D106" s="431">
        <f>'Английский-9 2018 расклад'!K106</f>
        <v>24</v>
      </c>
      <c r="E106" s="432">
        <f>'Английский-9 2019 расклад'!K106</f>
        <v>21</v>
      </c>
      <c r="F106" s="432"/>
      <c r="G106" s="433"/>
      <c r="H106" s="431">
        <f>'Английский-9 2018 расклад'!L106</f>
        <v>21</v>
      </c>
      <c r="I106" s="432">
        <f>'Английский-9 2019 расклад'!L106</f>
        <v>20.000400000000003</v>
      </c>
      <c r="J106" s="432"/>
      <c r="K106" s="434"/>
      <c r="L106" s="435">
        <f>'Английский-9 2018 расклад'!M106</f>
        <v>87.5</v>
      </c>
      <c r="M106" s="436">
        <f>'Английский-9 2019 расклад'!M106</f>
        <v>95.240000000000009</v>
      </c>
      <c r="N106" s="436"/>
      <c r="O106" s="437"/>
      <c r="P106" s="431">
        <f>'Английский-9 2018 расклад'!N106</f>
        <v>0</v>
      </c>
      <c r="Q106" s="432">
        <f>'Английский-9 2019 расклад'!N106</f>
        <v>0</v>
      </c>
      <c r="R106" s="432"/>
      <c r="S106" s="434"/>
      <c r="T106" s="435">
        <f>'Английский-9 2018 расклад'!O106</f>
        <v>0</v>
      </c>
      <c r="U106" s="436">
        <f>'Английский-9 2019 расклад'!O106</f>
        <v>0</v>
      </c>
      <c r="V106" s="436"/>
      <c r="W106" s="438"/>
    </row>
    <row r="107" spans="1:23" s="1" customFormat="1" ht="15" customHeight="1" x14ac:dyDescent="0.25">
      <c r="A107" s="9">
        <v>24</v>
      </c>
      <c r="B107" s="429">
        <v>61470</v>
      </c>
      <c r="C107" s="430" t="s">
        <v>88</v>
      </c>
      <c r="D107" s="431">
        <f>'Английский-9 2018 расклад'!K107</f>
        <v>5</v>
      </c>
      <c r="E107" s="432">
        <f>'Английский-9 2019 расклад'!K107</f>
        <v>12</v>
      </c>
      <c r="F107" s="432"/>
      <c r="G107" s="433"/>
      <c r="H107" s="431">
        <f>'Английский-9 2018 расклад'!L107</f>
        <v>4</v>
      </c>
      <c r="I107" s="432">
        <f>'Английский-9 2019 расклад'!L107</f>
        <v>9</v>
      </c>
      <c r="J107" s="432"/>
      <c r="K107" s="434"/>
      <c r="L107" s="435">
        <f>'Английский-9 2018 расклад'!M107</f>
        <v>80</v>
      </c>
      <c r="M107" s="436">
        <f>'Английский-9 2019 расклад'!M107</f>
        <v>75</v>
      </c>
      <c r="N107" s="436"/>
      <c r="O107" s="437"/>
      <c r="P107" s="431">
        <f>'Английский-9 2018 расклад'!N107</f>
        <v>0</v>
      </c>
      <c r="Q107" s="432">
        <f>'Английский-9 2019 расклад'!N107</f>
        <v>0</v>
      </c>
      <c r="R107" s="432"/>
      <c r="S107" s="434"/>
      <c r="T107" s="435">
        <f>'Английский-9 2018 расклад'!O107</f>
        <v>0</v>
      </c>
      <c r="U107" s="436">
        <f>'Английский-9 2019 расклад'!O107</f>
        <v>0</v>
      </c>
      <c r="V107" s="436"/>
      <c r="W107" s="438"/>
    </row>
    <row r="108" spans="1:23" s="1" customFormat="1" ht="15" customHeight="1" x14ac:dyDescent="0.25">
      <c r="A108" s="9">
        <v>25</v>
      </c>
      <c r="B108" s="429">
        <v>61490</v>
      </c>
      <c r="C108" s="430" t="s">
        <v>107</v>
      </c>
      <c r="D108" s="431">
        <f>'Английский-9 2018 расклад'!K108</f>
        <v>31</v>
      </c>
      <c r="E108" s="432">
        <f>'Английский-9 2019 расклад'!K108</f>
        <v>40</v>
      </c>
      <c r="F108" s="432"/>
      <c r="G108" s="433"/>
      <c r="H108" s="431">
        <f>'Английский-9 2018 расклад'!L108</f>
        <v>24.000199999999996</v>
      </c>
      <c r="I108" s="432">
        <f>'Английский-9 2019 расклад'!L108</f>
        <v>29</v>
      </c>
      <c r="J108" s="432"/>
      <c r="K108" s="434"/>
      <c r="L108" s="435">
        <f>'Английский-9 2018 расклад'!M108</f>
        <v>77.419999999999987</v>
      </c>
      <c r="M108" s="436">
        <f>'Английский-9 2019 расклад'!M108</f>
        <v>72.5</v>
      </c>
      <c r="N108" s="436"/>
      <c r="O108" s="437"/>
      <c r="P108" s="431">
        <f>'Английский-9 2018 расклад'!N108</f>
        <v>1.0012999999999999</v>
      </c>
      <c r="Q108" s="432">
        <f>'Английский-9 2019 расклад'!N108</f>
        <v>1</v>
      </c>
      <c r="R108" s="432"/>
      <c r="S108" s="434"/>
      <c r="T108" s="435">
        <f>'Английский-9 2018 расклад'!O108</f>
        <v>3.23</v>
      </c>
      <c r="U108" s="436">
        <f>'Английский-9 2019 расклад'!O108</f>
        <v>2.5</v>
      </c>
      <c r="V108" s="436"/>
      <c r="W108" s="438"/>
    </row>
    <row r="109" spans="1:23" s="1" customFormat="1" ht="15" customHeight="1" x14ac:dyDescent="0.25">
      <c r="A109" s="9">
        <v>26</v>
      </c>
      <c r="B109" s="429">
        <v>61500</v>
      </c>
      <c r="C109" s="430" t="s">
        <v>108</v>
      </c>
      <c r="D109" s="431">
        <f>'Английский-9 2018 расклад'!K109</f>
        <v>42</v>
      </c>
      <c r="E109" s="432">
        <f>'Английский-9 2019 расклад'!K109</f>
        <v>37</v>
      </c>
      <c r="F109" s="432"/>
      <c r="G109" s="433"/>
      <c r="H109" s="431">
        <f>'Английский-9 2018 расклад'!L109</f>
        <v>36.002399999999994</v>
      </c>
      <c r="I109" s="432">
        <f>'Английский-9 2019 расклад'!L109</f>
        <v>33.000299999999996</v>
      </c>
      <c r="J109" s="432"/>
      <c r="K109" s="434"/>
      <c r="L109" s="435">
        <f>'Английский-9 2018 расклад'!M109</f>
        <v>85.72</v>
      </c>
      <c r="M109" s="436">
        <f>'Английский-9 2019 расклад'!M109</f>
        <v>89.19</v>
      </c>
      <c r="N109" s="436"/>
      <c r="O109" s="437"/>
      <c r="P109" s="431">
        <f>'Английский-9 2018 расклад'!N109</f>
        <v>0</v>
      </c>
      <c r="Q109" s="432">
        <f>'Английский-9 2019 расклад'!N109</f>
        <v>0</v>
      </c>
      <c r="R109" s="432"/>
      <c r="S109" s="434"/>
      <c r="T109" s="435">
        <f>'Английский-9 2018 расклад'!O109</f>
        <v>0</v>
      </c>
      <c r="U109" s="436">
        <f>'Английский-9 2019 расклад'!O109</f>
        <v>0</v>
      </c>
      <c r="V109" s="436"/>
      <c r="W109" s="438"/>
    </row>
    <row r="110" spans="1:23" s="1" customFormat="1" ht="15" customHeight="1" x14ac:dyDescent="0.25">
      <c r="A110" s="9">
        <v>27</v>
      </c>
      <c r="B110" s="429">
        <v>61510</v>
      </c>
      <c r="C110" s="430" t="s">
        <v>89</v>
      </c>
      <c r="D110" s="431">
        <f>'Английский-9 2018 расклад'!K110</f>
        <v>31</v>
      </c>
      <c r="E110" s="432">
        <f>'Английский-9 2019 расклад'!K110</f>
        <v>36</v>
      </c>
      <c r="F110" s="432"/>
      <c r="G110" s="433"/>
      <c r="H110" s="431">
        <f>'Английский-9 2018 расклад'!L110</f>
        <v>28.002300000000002</v>
      </c>
      <c r="I110" s="432">
        <f>'Английский-9 2019 расклад'!L110</f>
        <v>30.999600000000001</v>
      </c>
      <c r="J110" s="432"/>
      <c r="K110" s="434"/>
      <c r="L110" s="435">
        <f>'Английский-9 2018 расклад'!M110</f>
        <v>90.33</v>
      </c>
      <c r="M110" s="436">
        <f>'Английский-9 2019 расклад'!M110</f>
        <v>86.11</v>
      </c>
      <c r="N110" s="436"/>
      <c r="O110" s="437"/>
      <c r="P110" s="431">
        <f>'Английский-9 2018 расклад'!N110</f>
        <v>0</v>
      </c>
      <c r="Q110" s="432">
        <f>'Английский-9 2019 расклад'!N110</f>
        <v>0</v>
      </c>
      <c r="R110" s="432"/>
      <c r="S110" s="434"/>
      <c r="T110" s="435">
        <f>'Английский-9 2018 расклад'!O110</f>
        <v>0</v>
      </c>
      <c r="U110" s="436">
        <f>'Английский-9 2019 расклад'!O110</f>
        <v>0</v>
      </c>
      <c r="V110" s="436"/>
      <c r="W110" s="438"/>
    </row>
    <row r="111" spans="1:23" s="1" customFormat="1" ht="15" customHeight="1" x14ac:dyDescent="0.25">
      <c r="A111" s="9">
        <v>28</v>
      </c>
      <c r="B111" s="439">
        <v>61520</v>
      </c>
      <c r="C111" s="440" t="s">
        <v>109</v>
      </c>
      <c r="D111" s="431">
        <f>'Английский-9 2018 расклад'!K111</f>
        <v>35</v>
      </c>
      <c r="E111" s="432">
        <f>'Английский-9 2019 расклад'!K111</f>
        <v>29</v>
      </c>
      <c r="F111" s="432"/>
      <c r="G111" s="433"/>
      <c r="H111" s="431">
        <f>'Английский-9 2018 расклад'!L111</f>
        <v>33.001499999999993</v>
      </c>
      <c r="I111" s="432">
        <f>'Английский-9 2019 расклад'!L111</f>
        <v>25.998500000000003</v>
      </c>
      <c r="J111" s="432"/>
      <c r="K111" s="434"/>
      <c r="L111" s="435">
        <f>'Английский-9 2018 расклад'!M111</f>
        <v>94.289999999999992</v>
      </c>
      <c r="M111" s="436">
        <f>'Английский-9 2019 расклад'!M111</f>
        <v>89.65</v>
      </c>
      <c r="N111" s="436"/>
      <c r="O111" s="437"/>
      <c r="P111" s="431">
        <f>'Английский-9 2018 расклад'!N111</f>
        <v>0</v>
      </c>
      <c r="Q111" s="432">
        <f>'Английский-9 2019 расклад'!N111</f>
        <v>0</v>
      </c>
      <c r="R111" s="432"/>
      <c r="S111" s="434"/>
      <c r="T111" s="435">
        <f>'Английский-9 2018 расклад'!O111</f>
        <v>0</v>
      </c>
      <c r="U111" s="436">
        <f>'Английский-9 2019 расклад'!O111</f>
        <v>0</v>
      </c>
      <c r="V111" s="436"/>
      <c r="W111" s="438"/>
    </row>
    <row r="112" spans="1:23" s="1" customFormat="1" ht="15" customHeight="1" x14ac:dyDescent="0.25">
      <c r="A112" s="10">
        <v>29</v>
      </c>
      <c r="B112" s="439">
        <v>61540</v>
      </c>
      <c r="C112" s="440" t="s">
        <v>103</v>
      </c>
      <c r="D112" s="431" t="s">
        <v>143</v>
      </c>
      <c r="E112" s="432">
        <f>'Английский-9 2019 расклад'!K112</f>
        <v>5</v>
      </c>
      <c r="F112" s="432"/>
      <c r="G112" s="433"/>
      <c r="H112" s="431" t="s">
        <v>143</v>
      </c>
      <c r="I112" s="432">
        <f>'Английский-9 2019 расклад'!L112</f>
        <v>3</v>
      </c>
      <c r="J112" s="432"/>
      <c r="K112" s="434"/>
      <c r="L112" s="435" t="s">
        <v>143</v>
      </c>
      <c r="M112" s="436">
        <f>'Английский-9 2019 расклад'!M112</f>
        <v>60</v>
      </c>
      <c r="N112" s="436"/>
      <c r="O112" s="437"/>
      <c r="P112" s="431" t="s">
        <v>143</v>
      </c>
      <c r="Q112" s="432">
        <f>'Английский-9 2019 расклад'!N112</f>
        <v>0</v>
      </c>
      <c r="R112" s="432"/>
      <c r="S112" s="434"/>
      <c r="T112" s="435" t="s">
        <v>143</v>
      </c>
      <c r="U112" s="436">
        <f>'Английский-9 2019 расклад'!O112</f>
        <v>0</v>
      </c>
      <c r="V112" s="436"/>
      <c r="W112" s="438"/>
    </row>
    <row r="113" spans="1:23" s="1" customFormat="1" ht="15" customHeight="1" x14ac:dyDescent="0.25">
      <c r="A113" s="10">
        <v>30</v>
      </c>
      <c r="B113" s="439">
        <v>61560</v>
      </c>
      <c r="C113" s="440" t="s">
        <v>113</v>
      </c>
      <c r="D113" s="431" t="s">
        <v>143</v>
      </c>
      <c r="E113" s="432" t="s">
        <v>143</v>
      </c>
      <c r="F113" s="432"/>
      <c r="G113" s="433"/>
      <c r="H113" s="431" t="s">
        <v>143</v>
      </c>
      <c r="I113" s="432" t="s">
        <v>143</v>
      </c>
      <c r="J113" s="432"/>
      <c r="K113" s="434"/>
      <c r="L113" s="431" t="s">
        <v>143</v>
      </c>
      <c r="M113" s="432" t="s">
        <v>143</v>
      </c>
      <c r="N113" s="436"/>
      <c r="O113" s="437"/>
      <c r="P113" s="431" t="s">
        <v>143</v>
      </c>
      <c r="Q113" s="432" t="s">
        <v>143</v>
      </c>
      <c r="R113" s="432"/>
      <c r="S113" s="434"/>
      <c r="T113" s="431" t="s">
        <v>143</v>
      </c>
      <c r="U113" s="432" t="s">
        <v>143</v>
      </c>
      <c r="V113" s="436"/>
      <c r="W113" s="438"/>
    </row>
    <row r="114" spans="1:23" s="1" customFormat="1" ht="15" customHeight="1" thickBot="1" x14ac:dyDescent="0.3">
      <c r="A114" s="441">
        <v>31</v>
      </c>
      <c r="B114" s="439">
        <v>61570</v>
      </c>
      <c r="C114" s="440" t="s">
        <v>122</v>
      </c>
      <c r="D114" s="431" t="s">
        <v>143</v>
      </c>
      <c r="E114" s="432" t="s">
        <v>143</v>
      </c>
      <c r="F114" s="445"/>
      <c r="G114" s="446"/>
      <c r="H114" s="444" t="s">
        <v>143</v>
      </c>
      <c r="I114" s="445" t="s">
        <v>143</v>
      </c>
      <c r="J114" s="445"/>
      <c r="K114" s="447"/>
      <c r="L114" s="431" t="s">
        <v>143</v>
      </c>
      <c r="M114" s="432" t="s">
        <v>143</v>
      </c>
      <c r="N114" s="449"/>
      <c r="O114" s="450"/>
      <c r="P114" s="431" t="s">
        <v>143</v>
      </c>
      <c r="Q114" s="432" t="s">
        <v>143</v>
      </c>
      <c r="R114" s="445"/>
      <c r="S114" s="447"/>
      <c r="T114" s="431" t="s">
        <v>143</v>
      </c>
      <c r="U114" s="432" t="s">
        <v>143</v>
      </c>
      <c r="V114" s="449"/>
      <c r="W114" s="451"/>
    </row>
    <row r="115" spans="1:23" s="1" customFormat="1" ht="15" customHeight="1" thickBot="1" x14ac:dyDescent="0.3">
      <c r="A115" s="461"/>
      <c r="B115" s="462"/>
      <c r="C115" s="453" t="s">
        <v>104</v>
      </c>
      <c r="D115" s="399">
        <f>'Английский-9 2018 расклад'!K115</f>
        <v>196</v>
      </c>
      <c r="E115" s="400">
        <f>'Английский-9 2019 расклад'!K115</f>
        <v>177</v>
      </c>
      <c r="F115" s="400">
        <f>'Английский-9 2020 расклад'!K115</f>
        <v>0</v>
      </c>
      <c r="G115" s="401">
        <f>'Английский-9 2021 расклад'!K115</f>
        <v>0</v>
      </c>
      <c r="H115" s="399">
        <f>'Английский-9 2018 расклад'!L115</f>
        <v>166.99979999999999</v>
      </c>
      <c r="I115" s="400">
        <f>'Английский-9 2019 расклад'!L115</f>
        <v>159.9939</v>
      </c>
      <c r="J115" s="400">
        <f>'Английский-9 2020 расклад'!L115</f>
        <v>0</v>
      </c>
      <c r="K115" s="402">
        <f>'Английский-9 2021 расклад'!L115</f>
        <v>0</v>
      </c>
      <c r="L115" s="403">
        <f>'Английский-9 2018 расклад'!M115</f>
        <v>82.625714285714281</v>
      </c>
      <c r="M115" s="404">
        <f>'Английский-9 2019 расклад'!M115</f>
        <v>78.285714285714278</v>
      </c>
      <c r="N115" s="404">
        <f>'Английский-9 2020 расклад'!M115</f>
        <v>0</v>
      </c>
      <c r="O115" s="405">
        <f>'Английский-9 2021 расклад'!M115</f>
        <v>0</v>
      </c>
      <c r="P115" s="399">
        <f>'Английский-9 2018 расклад'!N115</f>
        <v>3.0007999999999999</v>
      </c>
      <c r="Q115" s="400">
        <f>'Английский-9 2019 расклад'!N115</f>
        <v>0</v>
      </c>
      <c r="R115" s="400">
        <f>'Английский-9 2020 расклад'!N115</f>
        <v>0</v>
      </c>
      <c r="S115" s="402">
        <f>'Английский-9 2021 расклад'!N115</f>
        <v>0</v>
      </c>
      <c r="T115" s="403">
        <f>'Английский-9 2018 расклад'!O115</f>
        <v>1.7442857142857142</v>
      </c>
      <c r="U115" s="404">
        <f>'Английский-9 2019 расклад'!O115</f>
        <v>0</v>
      </c>
      <c r="V115" s="404">
        <f>'Английский-9 2020 расклад'!O115</f>
        <v>0</v>
      </c>
      <c r="W115" s="406">
        <f>'Английский-9 2021 расклад'!O115</f>
        <v>0</v>
      </c>
    </row>
    <row r="116" spans="1:23" s="1" customFormat="1" ht="15" customHeight="1" x14ac:dyDescent="0.25">
      <c r="A116" s="7">
        <v>1</v>
      </c>
      <c r="B116" s="419">
        <v>70020</v>
      </c>
      <c r="C116" s="420" t="s">
        <v>90</v>
      </c>
      <c r="D116" s="421">
        <f>'Английский-9 2018 расклад'!K116</f>
        <v>91</v>
      </c>
      <c r="E116" s="422">
        <f>'Английский-9 2019 расклад'!K116</f>
        <v>85</v>
      </c>
      <c r="F116" s="422"/>
      <c r="G116" s="423"/>
      <c r="H116" s="421">
        <f>'Английский-9 2018 расклад'!L116</f>
        <v>82.000100000000003</v>
      </c>
      <c r="I116" s="422">
        <f>'Английский-9 2019 расклад'!L116</f>
        <v>79.993499999999997</v>
      </c>
      <c r="J116" s="422"/>
      <c r="K116" s="424"/>
      <c r="L116" s="499">
        <f>'Английский-9 2018 расклад'!M116</f>
        <v>90.11</v>
      </c>
      <c r="M116" s="426">
        <f>'Английский-9 2019 расклад'!M116</f>
        <v>94.11</v>
      </c>
      <c r="N116" s="426"/>
      <c r="O116" s="427"/>
      <c r="P116" s="421">
        <f>'Английский-9 2018 расклад'!N116</f>
        <v>1.0010000000000001</v>
      </c>
      <c r="Q116" s="422">
        <f>'Английский-9 2019 расклад'!N116</f>
        <v>0</v>
      </c>
      <c r="R116" s="422"/>
      <c r="S116" s="424"/>
      <c r="T116" s="425">
        <f>'Английский-9 2018 расклад'!O116</f>
        <v>1.1000000000000001</v>
      </c>
      <c r="U116" s="426">
        <f>'Английский-9 2019 расклад'!O116</f>
        <v>0</v>
      </c>
      <c r="V116" s="426"/>
      <c r="W116" s="428"/>
    </row>
    <row r="117" spans="1:23" s="1" customFormat="1" ht="15" customHeight="1" x14ac:dyDescent="0.25">
      <c r="A117" s="11">
        <v>2</v>
      </c>
      <c r="B117" s="429">
        <v>70110</v>
      </c>
      <c r="C117" s="430" t="s">
        <v>93</v>
      </c>
      <c r="D117" s="431">
        <f>'Английский-9 2018 расклад'!K117</f>
        <v>23</v>
      </c>
      <c r="E117" s="432">
        <f>'Английский-9 2019 расклад'!K117</f>
        <v>36</v>
      </c>
      <c r="F117" s="432"/>
      <c r="G117" s="433"/>
      <c r="H117" s="431">
        <f>'Английский-9 2018 расклад'!L117</f>
        <v>20.999000000000002</v>
      </c>
      <c r="I117" s="432">
        <f>'Английский-9 2019 расклад'!L117</f>
        <v>32.000399999999999</v>
      </c>
      <c r="J117" s="432"/>
      <c r="K117" s="434"/>
      <c r="L117" s="435">
        <f>'Английский-9 2018 расклад'!M117</f>
        <v>91.300000000000011</v>
      </c>
      <c r="M117" s="436">
        <f>'Английский-9 2019 расклад'!M117</f>
        <v>88.89</v>
      </c>
      <c r="N117" s="436"/>
      <c r="O117" s="437"/>
      <c r="P117" s="431">
        <f>'Английский-9 2018 расклад'!N117</f>
        <v>0</v>
      </c>
      <c r="Q117" s="432">
        <f>'Английский-9 2019 расклад'!N117</f>
        <v>0</v>
      </c>
      <c r="R117" s="432"/>
      <c r="S117" s="434"/>
      <c r="T117" s="435">
        <f>'Английский-9 2018 расклад'!O117</f>
        <v>0</v>
      </c>
      <c r="U117" s="436">
        <f>'Английский-9 2019 расклад'!O117</f>
        <v>0</v>
      </c>
      <c r="V117" s="436"/>
      <c r="W117" s="438"/>
    </row>
    <row r="118" spans="1:23" s="1" customFormat="1" ht="15" customHeight="1" x14ac:dyDescent="0.25">
      <c r="A118" s="9">
        <v>3</v>
      </c>
      <c r="B118" s="429">
        <v>70021</v>
      </c>
      <c r="C118" s="430" t="s">
        <v>91</v>
      </c>
      <c r="D118" s="431">
        <f>'Английский-9 2018 расклад'!K118</f>
        <v>18</v>
      </c>
      <c r="E118" s="432">
        <f>'Английский-9 2019 расклад'!K118</f>
        <v>20</v>
      </c>
      <c r="F118" s="432"/>
      <c r="G118" s="433"/>
      <c r="H118" s="431">
        <f>'Английский-9 2018 расклад'!L118</f>
        <v>16.0002</v>
      </c>
      <c r="I118" s="432">
        <f>'Английский-9 2019 расклад'!L118</f>
        <v>19</v>
      </c>
      <c r="J118" s="432"/>
      <c r="K118" s="434"/>
      <c r="L118" s="435">
        <f>'Английский-9 2018 расклад'!M118</f>
        <v>88.89</v>
      </c>
      <c r="M118" s="436">
        <f>'Английский-9 2019 расклад'!M118</f>
        <v>95</v>
      </c>
      <c r="N118" s="436"/>
      <c r="O118" s="437"/>
      <c r="P118" s="431">
        <f>'Английский-9 2018 расклад'!N118</f>
        <v>0</v>
      </c>
      <c r="Q118" s="432">
        <f>'Английский-9 2019 расклад'!N118</f>
        <v>0</v>
      </c>
      <c r="R118" s="432"/>
      <c r="S118" s="434"/>
      <c r="T118" s="435">
        <f>'Английский-9 2018 расклад'!O118</f>
        <v>0</v>
      </c>
      <c r="U118" s="436">
        <f>'Английский-9 2019 расклад'!O118</f>
        <v>0</v>
      </c>
      <c r="V118" s="436"/>
      <c r="W118" s="438"/>
    </row>
    <row r="119" spans="1:23" s="1" customFormat="1" ht="15" customHeight="1" x14ac:dyDescent="0.25">
      <c r="A119" s="9">
        <v>4</v>
      </c>
      <c r="B119" s="429">
        <v>70040</v>
      </c>
      <c r="C119" s="430" t="s">
        <v>92</v>
      </c>
      <c r="D119" s="431">
        <f>'Английский-9 2018 расклад'!K119</f>
        <v>2</v>
      </c>
      <c r="E119" s="432">
        <f>'Английский-9 2019 расклад'!K119</f>
        <v>1</v>
      </c>
      <c r="F119" s="432"/>
      <c r="G119" s="433"/>
      <c r="H119" s="431">
        <f>'Английский-9 2018 расклад'!L119</f>
        <v>2</v>
      </c>
      <c r="I119" s="432">
        <f>'Английский-9 2019 расклад'!L119</f>
        <v>1</v>
      </c>
      <c r="J119" s="432"/>
      <c r="K119" s="434"/>
      <c r="L119" s="435">
        <f>'Английский-9 2018 расклад'!M119</f>
        <v>100</v>
      </c>
      <c r="M119" s="436">
        <f>'Английский-9 2019 расклад'!M119</f>
        <v>100</v>
      </c>
      <c r="N119" s="436"/>
      <c r="O119" s="437"/>
      <c r="P119" s="431">
        <f>'Английский-9 2018 расклад'!N119</f>
        <v>0</v>
      </c>
      <c r="Q119" s="432">
        <f>'Английский-9 2019 расклад'!N119</f>
        <v>0</v>
      </c>
      <c r="R119" s="432"/>
      <c r="S119" s="434"/>
      <c r="T119" s="435">
        <f>'Английский-9 2018 расклад'!O119</f>
        <v>0</v>
      </c>
      <c r="U119" s="436">
        <f>'Английский-9 2019 расклад'!O119</f>
        <v>0</v>
      </c>
      <c r="V119" s="436"/>
      <c r="W119" s="438"/>
    </row>
    <row r="120" spans="1:23" s="1" customFormat="1" ht="15" customHeight="1" x14ac:dyDescent="0.25">
      <c r="A120" s="9">
        <v>5</v>
      </c>
      <c r="B120" s="429">
        <v>70100</v>
      </c>
      <c r="C120" s="430" t="s">
        <v>123</v>
      </c>
      <c r="D120" s="431">
        <f>'Английский-9 2018 расклад'!K120</f>
        <v>33</v>
      </c>
      <c r="E120" s="432">
        <f>'Английский-9 2019 расклад'!K120</f>
        <v>14</v>
      </c>
      <c r="F120" s="432"/>
      <c r="G120" s="433"/>
      <c r="H120" s="431">
        <f>'Английский-9 2018 расклад'!L120</f>
        <v>30.000299999999996</v>
      </c>
      <c r="I120" s="432">
        <f>'Английский-9 2019 расклад'!L120</f>
        <v>14</v>
      </c>
      <c r="J120" s="432"/>
      <c r="K120" s="434"/>
      <c r="L120" s="435">
        <f>'Английский-9 2018 расклад'!M120</f>
        <v>90.91</v>
      </c>
      <c r="M120" s="436">
        <f>'Английский-9 2019 расклад'!M120</f>
        <v>100</v>
      </c>
      <c r="N120" s="436"/>
      <c r="O120" s="437"/>
      <c r="P120" s="431">
        <f>'Английский-9 2018 расклад'!N120</f>
        <v>0</v>
      </c>
      <c r="Q120" s="432">
        <f>'Английский-9 2019 расклад'!N120</f>
        <v>0</v>
      </c>
      <c r="R120" s="432"/>
      <c r="S120" s="434"/>
      <c r="T120" s="435">
        <f>'Английский-9 2018 расклад'!O120</f>
        <v>0</v>
      </c>
      <c r="U120" s="436">
        <f>'Английский-9 2019 расклад'!O120</f>
        <v>0</v>
      </c>
      <c r="V120" s="436"/>
      <c r="W120" s="438"/>
    </row>
    <row r="121" spans="1:23" s="1" customFormat="1" ht="15" customHeight="1" x14ac:dyDescent="0.25">
      <c r="A121" s="9">
        <v>6</v>
      </c>
      <c r="B121" s="429">
        <v>70270</v>
      </c>
      <c r="C121" s="430" t="s">
        <v>94</v>
      </c>
      <c r="D121" s="431">
        <f>'Английский-9 2018 расклад'!K121</f>
        <v>11</v>
      </c>
      <c r="E121" s="432" t="s">
        <v>143</v>
      </c>
      <c r="F121" s="432"/>
      <c r="G121" s="433"/>
      <c r="H121" s="431">
        <f>'Английский-9 2018 расклад'!L121</f>
        <v>7.9991999999999992</v>
      </c>
      <c r="I121" s="432" t="s">
        <v>143</v>
      </c>
      <c r="J121" s="432"/>
      <c r="K121" s="434"/>
      <c r="L121" s="435">
        <f>'Английский-9 2018 расклад'!M121</f>
        <v>72.72</v>
      </c>
      <c r="M121" s="436" t="s">
        <v>143</v>
      </c>
      <c r="N121" s="436"/>
      <c r="O121" s="437"/>
      <c r="P121" s="431">
        <f>'Английский-9 2018 расклад'!N121</f>
        <v>0</v>
      </c>
      <c r="Q121" s="432" t="s">
        <v>143</v>
      </c>
      <c r="R121" s="432"/>
      <c r="S121" s="434"/>
      <c r="T121" s="435">
        <f>'Английский-9 2018 расклад'!O121</f>
        <v>0</v>
      </c>
      <c r="U121" s="436" t="s">
        <v>143</v>
      </c>
      <c r="V121" s="436"/>
      <c r="W121" s="438"/>
    </row>
    <row r="122" spans="1:23" s="1" customFormat="1" ht="15" customHeight="1" x14ac:dyDescent="0.25">
      <c r="A122" s="9">
        <v>7</v>
      </c>
      <c r="B122" s="429">
        <v>70510</v>
      </c>
      <c r="C122" s="430" t="s">
        <v>95</v>
      </c>
      <c r="D122" s="431" t="s">
        <v>143</v>
      </c>
      <c r="E122" s="432">
        <f>'Английский-9 2019 расклад'!K122</f>
        <v>1</v>
      </c>
      <c r="F122" s="432"/>
      <c r="G122" s="433"/>
      <c r="H122" s="431" t="s">
        <v>143</v>
      </c>
      <c r="I122" s="432">
        <f>'Английский-9 2019 расклад'!L122</f>
        <v>0</v>
      </c>
      <c r="J122" s="432"/>
      <c r="K122" s="434"/>
      <c r="L122" s="435" t="s">
        <v>143</v>
      </c>
      <c r="M122" s="436">
        <f>'Английский-9 2019 расклад'!M122</f>
        <v>0</v>
      </c>
      <c r="N122" s="436"/>
      <c r="O122" s="437"/>
      <c r="P122" s="431" t="s">
        <v>143</v>
      </c>
      <c r="Q122" s="432">
        <f>'Английский-9 2019 расклад'!N122</f>
        <v>0</v>
      </c>
      <c r="R122" s="432"/>
      <c r="S122" s="434"/>
      <c r="T122" s="435" t="s">
        <v>143</v>
      </c>
      <c r="U122" s="436">
        <f>'Английский-9 2019 расклад'!O122</f>
        <v>0</v>
      </c>
      <c r="V122" s="436"/>
      <c r="W122" s="438"/>
    </row>
    <row r="123" spans="1:23" s="1" customFormat="1" ht="15" customHeight="1" x14ac:dyDescent="0.25">
      <c r="A123" s="10">
        <v>8</v>
      </c>
      <c r="B123" s="439">
        <v>10880</v>
      </c>
      <c r="C123" s="440" t="s">
        <v>112</v>
      </c>
      <c r="D123" s="431">
        <f>'Английский-9 2018 расклад'!K123</f>
        <v>18</v>
      </c>
      <c r="E123" s="432">
        <f>'Английский-9 2019 расклад'!K123</f>
        <v>20</v>
      </c>
      <c r="F123" s="432"/>
      <c r="G123" s="433"/>
      <c r="H123" s="431">
        <f>'Английский-9 2018 расклад'!L123</f>
        <v>8.0009999999999994</v>
      </c>
      <c r="I123" s="432">
        <f>'Английский-9 2019 расклад'!L123</f>
        <v>14</v>
      </c>
      <c r="J123" s="432"/>
      <c r="K123" s="434"/>
      <c r="L123" s="435">
        <f>'Английский-9 2018 расклад'!M123</f>
        <v>44.449999999999996</v>
      </c>
      <c r="M123" s="436">
        <f>'Английский-9 2019 расклад'!M123</f>
        <v>70</v>
      </c>
      <c r="N123" s="436"/>
      <c r="O123" s="437"/>
      <c r="P123" s="431">
        <f>'Английский-9 2018 расклад'!N123</f>
        <v>1.9997999999999998</v>
      </c>
      <c r="Q123" s="432">
        <f>'Английский-9 2019 расклад'!N123</f>
        <v>0</v>
      </c>
      <c r="R123" s="432"/>
      <c r="S123" s="434"/>
      <c r="T123" s="435">
        <f>'Английский-9 2018 расклад'!O123</f>
        <v>11.11</v>
      </c>
      <c r="U123" s="436">
        <f>'Английский-9 2019 расклад'!O123</f>
        <v>0</v>
      </c>
      <c r="V123" s="436"/>
      <c r="W123" s="438"/>
    </row>
    <row r="124" spans="1:23" s="1" customFormat="1" ht="15" customHeight="1" thickBot="1" x14ac:dyDescent="0.3">
      <c r="A124" s="441">
        <v>9</v>
      </c>
      <c r="B124" s="442">
        <v>10890</v>
      </c>
      <c r="C124" s="443" t="s">
        <v>114</v>
      </c>
      <c r="D124" s="463" t="s">
        <v>143</v>
      </c>
      <c r="E124" s="464" t="s">
        <v>143</v>
      </c>
      <c r="F124" s="464"/>
      <c r="G124" s="465"/>
      <c r="H124" s="463" t="s">
        <v>143</v>
      </c>
      <c r="I124" s="464" t="s">
        <v>143</v>
      </c>
      <c r="J124" s="464"/>
      <c r="K124" s="466"/>
      <c r="L124" s="467" t="s">
        <v>143</v>
      </c>
      <c r="M124" s="468" t="s">
        <v>143</v>
      </c>
      <c r="N124" s="468"/>
      <c r="O124" s="469"/>
      <c r="P124" s="463" t="s">
        <v>143</v>
      </c>
      <c r="Q124" s="464" t="s">
        <v>143</v>
      </c>
      <c r="R124" s="464"/>
      <c r="S124" s="466"/>
      <c r="T124" s="467" t="s">
        <v>143</v>
      </c>
      <c r="U124" s="468" t="s">
        <v>143</v>
      </c>
      <c r="V124" s="468"/>
      <c r="W124" s="470"/>
    </row>
    <row r="125" spans="1:23" ht="15" customHeight="1" x14ac:dyDescent="0.25">
      <c r="A125" s="12"/>
      <c r="B125" s="12"/>
      <c r="C125" s="12"/>
    </row>
    <row r="126" spans="1:23" ht="15" customHeight="1" x14ac:dyDescent="0.25">
      <c r="A126" s="12"/>
      <c r="B126" s="12"/>
      <c r="C126" s="12"/>
    </row>
  </sheetData>
  <mergeCells count="10">
    <mergeCell ref="B2:C2"/>
    <mergeCell ref="P4:S4"/>
    <mergeCell ref="T4:W4"/>
    <mergeCell ref="B6:C6"/>
    <mergeCell ref="A4:A5"/>
    <mergeCell ref="B4:B5"/>
    <mergeCell ref="C4:C5"/>
    <mergeCell ref="D4:G4"/>
    <mergeCell ref="H4:K4"/>
    <mergeCell ref="L4:O4"/>
  </mergeCells>
  <conditionalFormatting sqref="N7:N124">
    <cfRule type="cellIs" dxfId="55" priority="23" operator="equal">
      <formula>0</formula>
    </cfRule>
  </conditionalFormatting>
  <conditionalFormatting sqref="N7:O124">
    <cfRule type="containsBlanks" dxfId="54" priority="11">
      <formula>LEN(TRIM(N7))=0</formula>
    </cfRule>
  </conditionalFormatting>
  <conditionalFormatting sqref="M7:M124">
    <cfRule type="cellIs" dxfId="53" priority="27" operator="lessThan">
      <formula>50</formula>
    </cfRule>
    <cfRule type="cellIs" dxfId="52" priority="26" operator="between">
      <formula>50</formula>
      <formula>$M$6</formula>
    </cfRule>
    <cfRule type="cellIs" dxfId="51" priority="25" operator="between">
      <formula>$M$6</formula>
      <formula>90</formula>
    </cfRule>
    <cfRule type="cellIs" dxfId="50" priority="24" operator="between">
      <formula>90</formula>
      <formula>100</formula>
    </cfRule>
    <cfRule type="cellIs" dxfId="49" priority="10" operator="equal">
      <formula>"-"</formula>
    </cfRule>
  </conditionalFormatting>
  <conditionalFormatting sqref="L7:L115 L117:L124">
    <cfRule type="cellIs" dxfId="48" priority="31" operator="lessThan">
      <formula>50</formula>
    </cfRule>
    <cfRule type="cellIs" dxfId="47" priority="30" operator="between">
      <formula>50</formula>
      <formula>$L$6</formula>
    </cfRule>
    <cfRule type="cellIs" dxfId="46" priority="29" operator="between">
      <formula>$L$6</formula>
      <formula>90</formula>
    </cfRule>
    <cfRule type="cellIs" dxfId="45" priority="28" operator="between">
      <formula>90</formula>
      <formula>100</formula>
    </cfRule>
    <cfRule type="cellIs" dxfId="44" priority="9" operator="equal">
      <formula>"-"</formula>
    </cfRule>
  </conditionalFormatting>
  <conditionalFormatting sqref="P7:Q124">
    <cfRule type="cellIs" dxfId="43" priority="8" operator="greaterThanOrEqual">
      <formula>10</formula>
    </cfRule>
    <cfRule type="cellIs" dxfId="42" priority="7" operator="between">
      <formula>0.1</formula>
      <formula>10</formula>
    </cfRule>
    <cfRule type="cellIs" dxfId="41" priority="6" operator="equal">
      <formula>0</formula>
    </cfRule>
    <cfRule type="cellIs" dxfId="40" priority="5" operator="equal">
      <formula>"-"</formula>
    </cfRule>
  </conditionalFormatting>
  <conditionalFormatting sqref="T7:U124">
    <cfRule type="cellIs" dxfId="37" priority="4" operator="greaterThanOrEqual">
      <formula>10</formula>
    </cfRule>
    <cfRule type="cellIs" dxfId="38" priority="3" operator="between">
      <formula>0.1</formula>
      <formula>10</formula>
    </cfRule>
    <cfRule type="cellIs" dxfId="39" priority="2" operator="equal">
      <formula>0</formula>
    </cfRule>
    <cfRule type="cellIs" dxfId="36" priority="1" operator="equal">
      <formula>"-"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9.71093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475" t="s">
        <v>131</v>
      </c>
      <c r="D2" s="475"/>
      <c r="E2" s="16"/>
      <c r="F2" s="16"/>
      <c r="G2" s="16"/>
      <c r="H2" s="16"/>
      <c r="I2" s="19">
        <v>2018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481" t="s">
        <v>0</v>
      </c>
      <c r="B4" s="483" t="s">
        <v>1</v>
      </c>
      <c r="C4" s="490" t="s">
        <v>2</v>
      </c>
      <c r="D4" s="492" t="s">
        <v>3</v>
      </c>
      <c r="E4" s="494" t="s">
        <v>4</v>
      </c>
      <c r="F4" s="495"/>
      <c r="G4" s="495"/>
      <c r="H4" s="496"/>
      <c r="I4" s="485" t="s">
        <v>111</v>
      </c>
      <c r="J4" s="4"/>
      <c r="K4" s="6"/>
      <c r="L4" s="3" t="s">
        <v>135</v>
      </c>
    </row>
    <row r="5" spans="1:16" ht="30" customHeight="1" thickBot="1" x14ac:dyDescent="0.3">
      <c r="A5" s="488"/>
      <c r="B5" s="489"/>
      <c r="C5" s="491"/>
      <c r="D5" s="493"/>
      <c r="E5" s="18">
        <v>2</v>
      </c>
      <c r="F5" s="18">
        <v>3</v>
      </c>
      <c r="G5" s="18">
        <v>4</v>
      </c>
      <c r="H5" s="18">
        <v>5</v>
      </c>
      <c r="I5" s="486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f>D7+D8+D17+D30+D48+D68+D83+D115</f>
        <v>999</v>
      </c>
      <c r="E6" s="310">
        <v>1.215157894736842</v>
      </c>
      <c r="F6" s="356">
        <v>23.820133971291863</v>
      </c>
      <c r="G6" s="356">
        <v>37.838622745675373</v>
      </c>
      <c r="H6" s="356">
        <v>37.125559072506441</v>
      </c>
      <c r="I6" s="307">
        <v>4.2300000000000004</v>
      </c>
      <c r="J6" s="8"/>
      <c r="K6" s="110">
        <f>D6</f>
        <v>999</v>
      </c>
      <c r="L6" s="111">
        <f>L7+L8+L17+L30+L48+L68+L83+L115</f>
        <v>829.00939999999991</v>
      </c>
      <c r="M6" s="112">
        <f t="shared" ref="M6:M69" si="0">G6+H6</f>
        <v>74.964181818181814</v>
      </c>
      <c r="N6" s="111">
        <f>N7+N8+N17+N30+N48+N68+N83+N115</f>
        <v>7.0020999999999995</v>
      </c>
      <c r="O6" s="113">
        <f t="shared" ref="O6:O69" si="1">E6</f>
        <v>1.215157894736842</v>
      </c>
      <c r="P6" s="55"/>
    </row>
    <row r="7" spans="1:16" ht="15" customHeight="1" thickBot="1" x14ac:dyDescent="0.3">
      <c r="A7" s="192">
        <v>1</v>
      </c>
      <c r="B7" s="164">
        <v>50050</v>
      </c>
      <c r="C7" s="193" t="s">
        <v>56</v>
      </c>
      <c r="D7" s="358">
        <v>13</v>
      </c>
      <c r="E7" s="158"/>
      <c r="F7" s="158"/>
      <c r="G7" s="361">
        <v>15.384615384615399</v>
      </c>
      <c r="H7" s="311">
        <v>84.615384615384613</v>
      </c>
      <c r="I7" s="190">
        <f>(E7*2+F7*3+G7*4+H7*5)/100</f>
        <v>4.8461538461538467</v>
      </c>
      <c r="J7" s="8"/>
      <c r="K7" s="89">
        <f t="shared" ref="K7:K70" si="2">D7</f>
        <v>13</v>
      </c>
      <c r="L7" s="90">
        <f t="shared" ref="L7:L70" si="3">M7*K7/100</f>
        <v>13.000000000000002</v>
      </c>
      <c r="M7" s="91">
        <f t="shared" si="0"/>
        <v>100.00000000000001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23"/>
      <c r="B8" s="51"/>
      <c r="C8" s="25" t="s">
        <v>97</v>
      </c>
      <c r="D8" s="178">
        <f>SUM(D9:D16)</f>
        <v>71</v>
      </c>
      <c r="E8" s="381">
        <v>0</v>
      </c>
      <c r="F8" s="381">
        <f t="shared" ref="F8:H8" si="5">AVERAGE(F9:F16)</f>
        <v>26.827999999999996</v>
      </c>
      <c r="G8" s="381">
        <f t="shared" si="5"/>
        <v>57.488571428571433</v>
      </c>
      <c r="H8" s="381">
        <f t="shared" si="5"/>
        <v>37.631428571428565</v>
      </c>
      <c r="I8" s="53">
        <f>AVERAGE(I9:I16)</f>
        <v>4.1615000000000002</v>
      </c>
      <c r="J8" s="8"/>
      <c r="K8" s="110">
        <f t="shared" si="2"/>
        <v>71</v>
      </c>
      <c r="L8" s="111">
        <f>SUM(L9:L16)</f>
        <v>57.998399999999997</v>
      </c>
      <c r="M8" s="112">
        <f t="shared" si="0"/>
        <v>95.12</v>
      </c>
      <c r="N8" s="111">
        <f>SUM(N9:N16)</f>
        <v>0</v>
      </c>
      <c r="O8" s="113">
        <f t="shared" si="1"/>
        <v>0</v>
      </c>
    </row>
    <row r="9" spans="1:16" s="1" customFormat="1" ht="15" customHeight="1" x14ac:dyDescent="0.25">
      <c r="A9" s="11">
        <v>1</v>
      </c>
      <c r="B9" s="162">
        <v>10002</v>
      </c>
      <c r="C9" s="72" t="s">
        <v>6</v>
      </c>
      <c r="D9" s="177">
        <v>10</v>
      </c>
      <c r="E9" s="165"/>
      <c r="F9" s="165">
        <v>20</v>
      </c>
      <c r="G9" s="165">
        <v>50</v>
      </c>
      <c r="H9" s="165">
        <v>30</v>
      </c>
      <c r="I9" s="35">
        <f t="shared" ref="I9:I16" si="6">(E9*2+F9*3+G9*4+H9*5)/100</f>
        <v>4.0999999999999996</v>
      </c>
      <c r="J9" s="8"/>
      <c r="K9" s="97">
        <f t="shared" si="2"/>
        <v>10</v>
      </c>
      <c r="L9" s="98">
        <f t="shared" si="3"/>
        <v>8</v>
      </c>
      <c r="M9" s="99">
        <f t="shared" si="0"/>
        <v>80</v>
      </c>
      <c r="N9" s="98">
        <f t="shared" si="4"/>
        <v>0</v>
      </c>
      <c r="O9" s="100">
        <f t="shared" si="1"/>
        <v>0</v>
      </c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177">
        <v>17</v>
      </c>
      <c r="E10" s="165"/>
      <c r="F10" s="165">
        <v>11.76</v>
      </c>
      <c r="G10" s="165">
        <v>29.41</v>
      </c>
      <c r="H10" s="165">
        <v>58.82</v>
      </c>
      <c r="I10" s="35">
        <f t="shared" si="6"/>
        <v>4.4702000000000002</v>
      </c>
      <c r="J10" s="8"/>
      <c r="K10" s="97">
        <f t="shared" si="2"/>
        <v>17</v>
      </c>
      <c r="L10" s="98">
        <f t="shared" si="3"/>
        <v>14.9991</v>
      </c>
      <c r="M10" s="99">
        <f t="shared" si="0"/>
        <v>88.23</v>
      </c>
      <c r="N10" s="98">
        <f t="shared" si="4"/>
        <v>0</v>
      </c>
      <c r="O10" s="100">
        <f t="shared" si="1"/>
        <v>0</v>
      </c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177">
        <v>21</v>
      </c>
      <c r="E11" s="165"/>
      <c r="F11" s="165">
        <v>19.05</v>
      </c>
      <c r="G11" s="165">
        <v>61.9</v>
      </c>
      <c r="H11" s="165">
        <v>19.05</v>
      </c>
      <c r="I11" s="35">
        <f t="shared" si="6"/>
        <v>4</v>
      </c>
      <c r="J11" s="8"/>
      <c r="K11" s="97">
        <f t="shared" si="2"/>
        <v>21</v>
      </c>
      <c r="L11" s="98">
        <f t="shared" si="3"/>
        <v>16.999500000000001</v>
      </c>
      <c r="M11" s="99">
        <f t="shared" si="0"/>
        <v>80.95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177">
        <v>9</v>
      </c>
      <c r="E12" s="165"/>
      <c r="F12" s="165"/>
      <c r="G12" s="165">
        <v>77.78</v>
      </c>
      <c r="H12" s="165">
        <v>22.22</v>
      </c>
      <c r="I12" s="35">
        <f t="shared" si="6"/>
        <v>4.2222</v>
      </c>
      <c r="J12" s="8"/>
      <c r="K12" s="97">
        <f t="shared" si="2"/>
        <v>9</v>
      </c>
      <c r="L12" s="98">
        <f t="shared" si="3"/>
        <v>9</v>
      </c>
      <c r="M12" s="99">
        <f t="shared" si="0"/>
        <v>100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177">
        <v>3</v>
      </c>
      <c r="E13" s="165"/>
      <c r="F13" s="165">
        <v>33.33</v>
      </c>
      <c r="G13" s="165">
        <v>33.33</v>
      </c>
      <c r="H13" s="165">
        <v>33.33</v>
      </c>
      <c r="I13" s="35">
        <f t="shared" si="6"/>
        <v>3.9995999999999996</v>
      </c>
      <c r="J13" s="8"/>
      <c r="K13" s="97">
        <f t="shared" si="2"/>
        <v>3</v>
      </c>
      <c r="L13" s="98">
        <f t="shared" si="3"/>
        <v>1.9997999999999998</v>
      </c>
      <c r="M13" s="99">
        <f t="shared" si="0"/>
        <v>66.66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177">
        <v>8</v>
      </c>
      <c r="E14" s="165"/>
      <c r="F14" s="165">
        <v>50</v>
      </c>
      <c r="G14" s="165"/>
      <c r="H14" s="165">
        <v>50</v>
      </c>
      <c r="I14" s="35">
        <f t="shared" si="6"/>
        <v>4</v>
      </c>
      <c r="J14" s="8"/>
      <c r="K14" s="97">
        <f t="shared" si="2"/>
        <v>8</v>
      </c>
      <c r="L14" s="98">
        <f t="shared" si="3"/>
        <v>4</v>
      </c>
      <c r="M14" s="99">
        <f t="shared" si="0"/>
        <v>50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177">
        <v>1</v>
      </c>
      <c r="E15" s="165"/>
      <c r="F15" s="165"/>
      <c r="G15" s="165">
        <v>100</v>
      </c>
      <c r="H15" s="70"/>
      <c r="I15" s="35">
        <f t="shared" si="6"/>
        <v>4</v>
      </c>
      <c r="J15" s="8"/>
      <c r="K15" s="97">
        <f t="shared" si="2"/>
        <v>1</v>
      </c>
      <c r="L15" s="98">
        <f t="shared" si="3"/>
        <v>1</v>
      </c>
      <c r="M15" s="99">
        <f t="shared" si="0"/>
        <v>100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179">
        <v>2</v>
      </c>
      <c r="E16" s="147"/>
      <c r="F16" s="147"/>
      <c r="G16" s="147">
        <v>50</v>
      </c>
      <c r="H16" s="148">
        <v>50</v>
      </c>
      <c r="I16" s="57">
        <f t="shared" si="6"/>
        <v>4.5</v>
      </c>
      <c r="J16" s="8"/>
      <c r="K16" s="101">
        <f t="shared" si="2"/>
        <v>2</v>
      </c>
      <c r="L16" s="102">
        <f t="shared" si="3"/>
        <v>2</v>
      </c>
      <c r="M16" s="103">
        <f t="shared" si="0"/>
        <v>100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94</v>
      </c>
      <c r="E17" s="370">
        <v>0</v>
      </c>
      <c r="F17" s="370">
        <v>21.194545454545452</v>
      </c>
      <c r="G17" s="370">
        <v>49.350909090909092</v>
      </c>
      <c r="H17" s="370">
        <v>29.454545454545453</v>
      </c>
      <c r="I17" s="31">
        <f>AVERAGE(I18:I29)</f>
        <v>4.0826000000000002</v>
      </c>
      <c r="J17" s="56"/>
      <c r="K17" s="110">
        <f t="shared" si="2"/>
        <v>94</v>
      </c>
      <c r="L17" s="111">
        <f>SUM(L18:L29)</f>
        <v>80.002200000000002</v>
      </c>
      <c r="M17" s="112">
        <f t="shared" si="0"/>
        <v>78.805454545454552</v>
      </c>
      <c r="N17" s="111">
        <f>SUM(N18:N29)</f>
        <v>0</v>
      </c>
      <c r="O17" s="113">
        <f t="shared" si="1"/>
        <v>0</v>
      </c>
    </row>
    <row r="18" spans="1:15" s="1" customFormat="1" ht="15" customHeight="1" x14ac:dyDescent="0.25">
      <c r="A18" s="11">
        <v>1</v>
      </c>
      <c r="B18" s="294">
        <v>20040</v>
      </c>
      <c r="C18" s="155" t="s">
        <v>12</v>
      </c>
      <c r="D18" s="181">
        <v>7</v>
      </c>
      <c r="E18" s="158"/>
      <c r="F18" s="158">
        <v>14.28</v>
      </c>
      <c r="G18" s="158">
        <v>42.86</v>
      </c>
      <c r="H18" s="158">
        <v>42.86</v>
      </c>
      <c r="I18" s="58">
        <f t="shared" ref="I18:I29" si="7">(E18*2+F18*3+G18*4+H18*5)/100</f>
        <v>4.2858000000000001</v>
      </c>
      <c r="J18" s="8"/>
      <c r="K18" s="93">
        <f t="shared" si="2"/>
        <v>7</v>
      </c>
      <c r="L18" s="94">
        <f t="shared" si="3"/>
        <v>6.0004</v>
      </c>
      <c r="M18" s="95">
        <f t="shared" si="0"/>
        <v>85.72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177">
        <v>10</v>
      </c>
      <c r="E19" s="165"/>
      <c r="F19" s="165"/>
      <c r="G19" s="165">
        <v>50</v>
      </c>
      <c r="H19" s="165">
        <v>50</v>
      </c>
      <c r="I19" s="35">
        <f t="shared" si="7"/>
        <v>4.5</v>
      </c>
      <c r="J19" s="8"/>
      <c r="K19" s="97">
        <f t="shared" si="2"/>
        <v>10</v>
      </c>
      <c r="L19" s="98">
        <f t="shared" si="3"/>
        <v>10</v>
      </c>
      <c r="M19" s="99">
        <f t="shared" si="0"/>
        <v>100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177">
        <v>16</v>
      </c>
      <c r="E20" s="165"/>
      <c r="F20" s="165">
        <v>6.25</v>
      </c>
      <c r="G20" s="165">
        <v>50</v>
      </c>
      <c r="H20" s="165">
        <v>43.75</v>
      </c>
      <c r="I20" s="35">
        <f t="shared" si="7"/>
        <v>4.375</v>
      </c>
      <c r="J20" s="8"/>
      <c r="K20" s="97">
        <f t="shared" si="2"/>
        <v>16</v>
      </c>
      <c r="L20" s="98">
        <f t="shared" si="3"/>
        <v>15</v>
      </c>
      <c r="M20" s="99">
        <f t="shared" si="0"/>
        <v>93.75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294">
        <v>20060</v>
      </c>
      <c r="C21" s="155" t="s">
        <v>116</v>
      </c>
      <c r="D21" s="177">
        <v>30</v>
      </c>
      <c r="E21" s="165"/>
      <c r="F21" s="165">
        <v>23.33</v>
      </c>
      <c r="G21" s="165">
        <v>50</v>
      </c>
      <c r="H21" s="165">
        <v>26.67</v>
      </c>
      <c r="I21" s="35">
        <f t="shared" si="7"/>
        <v>4.0334000000000003</v>
      </c>
      <c r="J21" s="8"/>
      <c r="K21" s="97">
        <f t="shared" si="2"/>
        <v>30</v>
      </c>
      <c r="L21" s="98">
        <f t="shared" si="3"/>
        <v>23.000999999999998</v>
      </c>
      <c r="M21" s="99">
        <f t="shared" si="0"/>
        <v>76.67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177">
        <v>14</v>
      </c>
      <c r="E22" s="165"/>
      <c r="F22" s="165">
        <v>14.28</v>
      </c>
      <c r="G22" s="165">
        <v>64.290000000000006</v>
      </c>
      <c r="H22" s="165">
        <v>21.43</v>
      </c>
      <c r="I22" s="35">
        <f t="shared" si="7"/>
        <v>4.0714999999999995</v>
      </c>
      <c r="J22" s="8"/>
      <c r="K22" s="97">
        <f t="shared" si="2"/>
        <v>14</v>
      </c>
      <c r="L22" s="98">
        <f t="shared" si="3"/>
        <v>12.0008</v>
      </c>
      <c r="M22" s="99">
        <f t="shared" si="0"/>
        <v>85.72</v>
      </c>
      <c r="N22" s="98">
        <f t="shared" si="4"/>
        <v>0</v>
      </c>
      <c r="O22" s="100">
        <f t="shared" si="1"/>
        <v>0</v>
      </c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177">
        <v>2</v>
      </c>
      <c r="E23" s="165"/>
      <c r="F23" s="165">
        <v>50</v>
      </c>
      <c r="G23" s="165">
        <v>50</v>
      </c>
      <c r="H23" s="165"/>
      <c r="I23" s="35">
        <f t="shared" si="7"/>
        <v>3.5</v>
      </c>
      <c r="J23" s="8"/>
      <c r="K23" s="97">
        <f t="shared" si="2"/>
        <v>2</v>
      </c>
      <c r="L23" s="98">
        <f t="shared" si="3"/>
        <v>1</v>
      </c>
      <c r="M23" s="99">
        <f t="shared" si="0"/>
        <v>50</v>
      </c>
      <c r="N23" s="98">
        <f t="shared" si="4"/>
        <v>0</v>
      </c>
      <c r="O23" s="100">
        <f t="shared" si="1"/>
        <v>0</v>
      </c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177">
        <v>7</v>
      </c>
      <c r="E24" s="165"/>
      <c r="F24" s="165"/>
      <c r="G24" s="165">
        <v>85.71</v>
      </c>
      <c r="H24" s="165">
        <v>14.29</v>
      </c>
      <c r="I24" s="35">
        <f t="shared" si="7"/>
        <v>4.1429</v>
      </c>
      <c r="J24" s="8"/>
      <c r="K24" s="97">
        <f t="shared" si="2"/>
        <v>7</v>
      </c>
      <c r="L24" s="98">
        <f t="shared" si="3"/>
        <v>7</v>
      </c>
      <c r="M24" s="99">
        <f t="shared" si="0"/>
        <v>100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89">
        <v>8</v>
      </c>
      <c r="B25" s="162">
        <v>20550</v>
      </c>
      <c r="C25" s="156" t="s">
        <v>17</v>
      </c>
      <c r="D25" s="177"/>
      <c r="E25" s="165"/>
      <c r="F25" s="165"/>
      <c r="G25" s="165"/>
      <c r="H25" s="165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89">
        <v>9</v>
      </c>
      <c r="B26" s="162">
        <v>20630</v>
      </c>
      <c r="C26" s="156" t="s">
        <v>18</v>
      </c>
      <c r="D26" s="177">
        <v>1</v>
      </c>
      <c r="E26" s="165"/>
      <c r="F26" s="165">
        <v>0</v>
      </c>
      <c r="G26" s="165">
        <v>100</v>
      </c>
      <c r="H26" s="165"/>
      <c r="I26" s="35">
        <f t="shared" si="7"/>
        <v>4</v>
      </c>
      <c r="J26" s="8"/>
      <c r="K26" s="97">
        <f t="shared" si="2"/>
        <v>1</v>
      </c>
      <c r="L26" s="98">
        <f t="shared" si="3"/>
        <v>1</v>
      </c>
      <c r="M26" s="99">
        <f t="shared" si="0"/>
        <v>100</v>
      </c>
      <c r="N26" s="98">
        <f t="shared" si="4"/>
        <v>0</v>
      </c>
      <c r="O26" s="100">
        <f t="shared" si="1"/>
        <v>0</v>
      </c>
    </row>
    <row r="27" spans="1:15" s="1" customFormat="1" ht="15" customHeight="1" x14ac:dyDescent="0.25">
      <c r="A27" s="289">
        <v>10</v>
      </c>
      <c r="B27" s="162">
        <v>20810</v>
      </c>
      <c r="C27" s="156" t="s">
        <v>19</v>
      </c>
      <c r="D27" s="177">
        <v>1</v>
      </c>
      <c r="E27" s="165"/>
      <c r="F27" s="165">
        <v>100</v>
      </c>
      <c r="G27" s="165"/>
      <c r="H27" s="165"/>
      <c r="I27" s="35">
        <f t="shared" si="7"/>
        <v>3</v>
      </c>
      <c r="J27" s="8"/>
      <c r="K27" s="97">
        <f t="shared" si="2"/>
        <v>1</v>
      </c>
      <c r="L27" s="98">
        <f t="shared" si="3"/>
        <v>0</v>
      </c>
      <c r="M27" s="99">
        <f t="shared" si="0"/>
        <v>0</v>
      </c>
      <c r="N27" s="98">
        <f t="shared" si="4"/>
        <v>0</v>
      </c>
      <c r="O27" s="100">
        <f t="shared" si="1"/>
        <v>0</v>
      </c>
    </row>
    <row r="28" spans="1:15" s="1" customFormat="1" ht="15" customHeight="1" x14ac:dyDescent="0.25">
      <c r="A28" s="289">
        <v>11</v>
      </c>
      <c r="B28" s="162">
        <v>20900</v>
      </c>
      <c r="C28" s="156" t="s">
        <v>20</v>
      </c>
      <c r="D28" s="177">
        <v>2</v>
      </c>
      <c r="E28" s="165"/>
      <c r="F28" s="165"/>
      <c r="G28" s="165"/>
      <c r="H28" s="165">
        <v>100</v>
      </c>
      <c r="I28" s="35">
        <f t="shared" si="7"/>
        <v>5</v>
      </c>
      <c r="J28" s="8"/>
      <c r="K28" s="97">
        <f t="shared" si="2"/>
        <v>2</v>
      </c>
      <c r="L28" s="98">
        <f t="shared" si="3"/>
        <v>2</v>
      </c>
      <c r="M28" s="99">
        <f t="shared" si="0"/>
        <v>100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90">
        <v>12</v>
      </c>
      <c r="B29" s="162">
        <v>21350</v>
      </c>
      <c r="C29" s="156" t="s">
        <v>22</v>
      </c>
      <c r="D29" s="179">
        <v>4</v>
      </c>
      <c r="E29" s="147"/>
      <c r="F29" s="147">
        <v>25</v>
      </c>
      <c r="G29" s="147">
        <v>50</v>
      </c>
      <c r="H29" s="148">
        <v>25</v>
      </c>
      <c r="I29" s="35">
        <f t="shared" si="7"/>
        <v>4</v>
      </c>
      <c r="J29" s="8"/>
      <c r="K29" s="101">
        <f t="shared" si="2"/>
        <v>4</v>
      </c>
      <c r="L29" s="102">
        <f t="shared" si="3"/>
        <v>3</v>
      </c>
      <c r="M29" s="103">
        <f t="shared" si="0"/>
        <v>75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75</v>
      </c>
      <c r="E30" s="369">
        <v>0</v>
      </c>
      <c r="F30" s="368">
        <v>35.1</v>
      </c>
      <c r="G30" s="368">
        <v>33.354999999999997</v>
      </c>
      <c r="H30" s="368">
        <v>31.544999999999998</v>
      </c>
      <c r="I30" s="64">
        <f>AVERAGE(I31:I47)</f>
        <v>3.9644500000000003</v>
      </c>
      <c r="J30" s="8"/>
      <c r="K30" s="110">
        <f t="shared" si="2"/>
        <v>75</v>
      </c>
      <c r="L30" s="111">
        <f>SUM(L31:L47)</f>
        <v>55.001299999999993</v>
      </c>
      <c r="M30" s="112">
        <f t="shared" si="0"/>
        <v>64.899999999999991</v>
      </c>
      <c r="N30" s="111">
        <f>SUM(N31:N47)</f>
        <v>0</v>
      </c>
      <c r="O30" s="113">
        <f t="shared" si="1"/>
        <v>0</v>
      </c>
    </row>
    <row r="31" spans="1:15" s="1" customFormat="1" ht="15" customHeight="1" x14ac:dyDescent="0.25">
      <c r="A31" s="11">
        <v>1</v>
      </c>
      <c r="B31" s="294">
        <v>30070</v>
      </c>
      <c r="C31" s="155" t="s">
        <v>24</v>
      </c>
      <c r="D31" s="312">
        <v>13</v>
      </c>
      <c r="E31" s="158"/>
      <c r="F31" s="158">
        <v>23.07</v>
      </c>
      <c r="G31" s="158">
        <v>23.08</v>
      </c>
      <c r="H31" s="158">
        <v>53.85</v>
      </c>
      <c r="I31" s="58">
        <f t="shared" ref="I31:I47" si="8">(E31*2+F31*3+G31*4+H31*5)/100</f>
        <v>4.3077999999999994</v>
      </c>
      <c r="J31" s="8"/>
      <c r="K31" s="93">
        <f t="shared" si="2"/>
        <v>13</v>
      </c>
      <c r="L31" s="94">
        <f t="shared" si="3"/>
        <v>10.000900000000001</v>
      </c>
      <c r="M31" s="95">
        <f t="shared" si="0"/>
        <v>76.930000000000007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62">
        <v>30480</v>
      </c>
      <c r="C32" s="156" t="s">
        <v>117</v>
      </c>
      <c r="D32" s="312">
        <v>10</v>
      </c>
      <c r="E32" s="165"/>
      <c r="F32" s="165">
        <v>20</v>
      </c>
      <c r="G32" s="165">
        <v>10</v>
      </c>
      <c r="H32" s="165">
        <v>70</v>
      </c>
      <c r="I32" s="35">
        <f t="shared" si="8"/>
        <v>4.5</v>
      </c>
      <c r="J32" s="8"/>
      <c r="K32" s="97">
        <f t="shared" si="2"/>
        <v>10</v>
      </c>
      <c r="L32" s="98">
        <f t="shared" si="3"/>
        <v>8</v>
      </c>
      <c r="M32" s="99">
        <f t="shared" si="0"/>
        <v>80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62">
        <v>30460</v>
      </c>
      <c r="C33" s="156" t="s">
        <v>29</v>
      </c>
      <c r="D33" s="313">
        <v>10</v>
      </c>
      <c r="E33" s="165"/>
      <c r="F33" s="165"/>
      <c r="G33" s="165">
        <v>40</v>
      </c>
      <c r="H33" s="165">
        <v>60</v>
      </c>
      <c r="I33" s="35">
        <f t="shared" si="8"/>
        <v>4.5999999999999996</v>
      </c>
      <c r="J33" s="8"/>
      <c r="K33" s="97">
        <f t="shared" si="2"/>
        <v>10</v>
      </c>
      <c r="L33" s="98">
        <f t="shared" si="3"/>
        <v>10</v>
      </c>
      <c r="M33" s="99">
        <f t="shared" si="0"/>
        <v>100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62">
        <v>30030</v>
      </c>
      <c r="C34" s="156" t="s">
        <v>23</v>
      </c>
      <c r="D34" s="312">
        <v>5</v>
      </c>
      <c r="E34" s="165"/>
      <c r="F34" s="165"/>
      <c r="G34" s="165">
        <v>60</v>
      </c>
      <c r="H34" s="165">
        <v>40</v>
      </c>
      <c r="I34" s="35">
        <f t="shared" si="8"/>
        <v>4.4000000000000004</v>
      </c>
      <c r="J34" s="8"/>
      <c r="K34" s="97">
        <f t="shared" si="2"/>
        <v>5</v>
      </c>
      <c r="L34" s="98">
        <f t="shared" si="3"/>
        <v>5</v>
      </c>
      <c r="M34" s="99">
        <f t="shared" si="0"/>
        <v>100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62">
        <v>31000</v>
      </c>
      <c r="C35" s="156" t="s">
        <v>37</v>
      </c>
      <c r="D35" s="313">
        <v>9</v>
      </c>
      <c r="E35" s="165"/>
      <c r="F35" s="165">
        <v>33.33</v>
      </c>
      <c r="G35" s="165">
        <v>55.56</v>
      </c>
      <c r="H35" s="165">
        <v>11.11</v>
      </c>
      <c r="I35" s="35">
        <f t="shared" si="8"/>
        <v>3.7778000000000005</v>
      </c>
      <c r="J35" s="8"/>
      <c r="K35" s="97">
        <f t="shared" si="2"/>
        <v>9</v>
      </c>
      <c r="L35" s="98">
        <f t="shared" si="3"/>
        <v>6.0002999999999993</v>
      </c>
      <c r="M35" s="99">
        <f t="shared" si="0"/>
        <v>66.67</v>
      </c>
      <c r="N35" s="98">
        <f t="shared" si="4"/>
        <v>0</v>
      </c>
      <c r="O35" s="100">
        <f t="shared" si="1"/>
        <v>0</v>
      </c>
    </row>
    <row r="36" spans="1:15" s="1" customFormat="1" ht="15" customHeight="1" x14ac:dyDescent="0.25">
      <c r="A36" s="9">
        <v>6</v>
      </c>
      <c r="B36" s="162">
        <v>30130</v>
      </c>
      <c r="C36" s="156" t="s">
        <v>25</v>
      </c>
      <c r="D36" s="312">
        <v>1</v>
      </c>
      <c r="E36" s="165"/>
      <c r="F36" s="165"/>
      <c r="G36" s="165"/>
      <c r="H36" s="165">
        <v>100</v>
      </c>
      <c r="I36" s="35">
        <f t="shared" si="8"/>
        <v>5</v>
      </c>
      <c r="J36" s="8"/>
      <c r="K36" s="97">
        <f t="shared" si="2"/>
        <v>1</v>
      </c>
      <c r="L36" s="98">
        <f t="shared" si="3"/>
        <v>1</v>
      </c>
      <c r="M36" s="99">
        <f t="shared" si="0"/>
        <v>100</v>
      </c>
      <c r="N36" s="114">
        <f t="shared" si="4"/>
        <v>0</v>
      </c>
      <c r="O36" s="100">
        <f t="shared" si="1"/>
        <v>0</v>
      </c>
    </row>
    <row r="37" spans="1:15" s="1" customFormat="1" ht="15" customHeight="1" x14ac:dyDescent="0.25">
      <c r="A37" s="9">
        <v>7</v>
      </c>
      <c r="B37" s="162">
        <v>30160</v>
      </c>
      <c r="C37" s="156" t="s">
        <v>26</v>
      </c>
      <c r="D37" s="295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62">
        <v>30310</v>
      </c>
      <c r="C38" s="156" t="s">
        <v>27</v>
      </c>
      <c r="D38" s="295">
        <v>4</v>
      </c>
      <c r="E38" s="165"/>
      <c r="F38" s="165">
        <v>25</v>
      </c>
      <c r="G38" s="165">
        <v>25</v>
      </c>
      <c r="H38" s="165">
        <v>50</v>
      </c>
      <c r="I38" s="35">
        <f t="shared" si="8"/>
        <v>4.25</v>
      </c>
      <c r="J38" s="8"/>
      <c r="K38" s="97">
        <f t="shared" si="2"/>
        <v>4</v>
      </c>
      <c r="L38" s="98">
        <f t="shared" si="3"/>
        <v>3</v>
      </c>
      <c r="M38" s="99">
        <f t="shared" si="0"/>
        <v>75</v>
      </c>
      <c r="N38" s="114">
        <f t="shared" si="4"/>
        <v>0</v>
      </c>
      <c r="O38" s="100">
        <f t="shared" si="1"/>
        <v>0</v>
      </c>
    </row>
    <row r="39" spans="1:15" s="1" customFormat="1" ht="15" customHeight="1" x14ac:dyDescent="0.25">
      <c r="A39" s="9">
        <v>9</v>
      </c>
      <c r="B39" s="162">
        <v>30440</v>
      </c>
      <c r="C39" s="156" t="s">
        <v>28</v>
      </c>
      <c r="D39" s="295"/>
      <c r="E39" s="165"/>
      <c r="F39" s="165"/>
      <c r="G39" s="165"/>
      <c r="H39" s="165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289">
        <v>10</v>
      </c>
      <c r="B40" s="162">
        <v>30500</v>
      </c>
      <c r="C40" s="156" t="s">
        <v>30</v>
      </c>
      <c r="D40" s="314">
        <v>1</v>
      </c>
      <c r="E40" s="165"/>
      <c r="F40" s="165">
        <v>100</v>
      </c>
      <c r="G40" s="165"/>
      <c r="H40" s="165"/>
      <c r="I40" s="35">
        <f t="shared" si="8"/>
        <v>3</v>
      </c>
      <c r="J40" s="8"/>
      <c r="K40" s="97">
        <f t="shared" si="2"/>
        <v>1</v>
      </c>
      <c r="L40" s="98">
        <f t="shared" si="3"/>
        <v>0</v>
      </c>
      <c r="M40" s="99">
        <f t="shared" si="0"/>
        <v>0</v>
      </c>
      <c r="N40" s="114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89">
        <v>11</v>
      </c>
      <c r="B41" s="162">
        <v>30530</v>
      </c>
      <c r="C41" s="156" t="s">
        <v>31</v>
      </c>
      <c r="D41" s="314">
        <v>1</v>
      </c>
      <c r="E41" s="165"/>
      <c r="F41" s="165">
        <v>100</v>
      </c>
      <c r="G41" s="165"/>
      <c r="H41" s="165"/>
      <c r="I41" s="35">
        <f t="shared" si="8"/>
        <v>3</v>
      </c>
      <c r="J41" s="8"/>
      <c r="K41" s="97">
        <f t="shared" si="2"/>
        <v>1</v>
      </c>
      <c r="L41" s="98">
        <f t="shared" si="3"/>
        <v>0</v>
      </c>
      <c r="M41" s="99">
        <f t="shared" si="0"/>
        <v>0</v>
      </c>
      <c r="N41" s="114">
        <f t="shared" si="4"/>
        <v>0</v>
      </c>
      <c r="O41" s="100">
        <f t="shared" si="1"/>
        <v>0</v>
      </c>
    </row>
    <row r="42" spans="1:15" s="1" customFormat="1" ht="15" customHeight="1" x14ac:dyDescent="0.25">
      <c r="A42" s="293">
        <v>12</v>
      </c>
      <c r="B42" s="162">
        <v>30640</v>
      </c>
      <c r="C42" s="156" t="s">
        <v>32</v>
      </c>
      <c r="D42" s="314">
        <v>6</v>
      </c>
      <c r="E42" s="165"/>
      <c r="F42" s="165">
        <v>16.66</v>
      </c>
      <c r="G42" s="165">
        <v>66.67</v>
      </c>
      <c r="H42" s="165">
        <v>16.670000000000002</v>
      </c>
      <c r="I42" s="35">
        <f t="shared" si="8"/>
        <v>4.0001000000000007</v>
      </c>
      <c r="J42" s="8"/>
      <c r="K42" s="97">
        <f t="shared" si="2"/>
        <v>6</v>
      </c>
      <c r="L42" s="98">
        <f t="shared" si="3"/>
        <v>5.0004</v>
      </c>
      <c r="M42" s="99">
        <f t="shared" si="0"/>
        <v>83.34</v>
      </c>
      <c r="N42" s="114">
        <f t="shared" si="4"/>
        <v>0</v>
      </c>
      <c r="O42" s="100">
        <f t="shared" si="1"/>
        <v>0</v>
      </c>
    </row>
    <row r="43" spans="1:15" s="1" customFormat="1" ht="15" customHeight="1" x14ac:dyDescent="0.25">
      <c r="A43" s="289">
        <v>13</v>
      </c>
      <c r="B43" s="162">
        <v>30650</v>
      </c>
      <c r="C43" s="156" t="s">
        <v>33</v>
      </c>
      <c r="D43" s="314">
        <v>3</v>
      </c>
      <c r="E43" s="165"/>
      <c r="F43" s="165">
        <v>66.67</v>
      </c>
      <c r="G43" s="165">
        <v>33.33</v>
      </c>
      <c r="H43" s="165"/>
      <c r="I43" s="35">
        <f t="shared" si="8"/>
        <v>3.3332999999999999</v>
      </c>
      <c r="J43" s="8"/>
      <c r="K43" s="97">
        <f t="shared" si="2"/>
        <v>3</v>
      </c>
      <c r="L43" s="98">
        <f t="shared" si="3"/>
        <v>0.9998999999999999</v>
      </c>
      <c r="M43" s="99">
        <f t="shared" si="0"/>
        <v>33.33</v>
      </c>
      <c r="N43" s="114">
        <f t="shared" si="4"/>
        <v>0</v>
      </c>
      <c r="O43" s="100">
        <f t="shared" si="1"/>
        <v>0</v>
      </c>
    </row>
    <row r="44" spans="1:15" s="1" customFormat="1" ht="15" customHeight="1" x14ac:dyDescent="0.25">
      <c r="A44" s="289">
        <v>14</v>
      </c>
      <c r="B44" s="294">
        <v>30790</v>
      </c>
      <c r="C44" s="156" t="s">
        <v>34</v>
      </c>
      <c r="D44" s="303"/>
      <c r="E44" s="165"/>
      <c r="F44" s="165"/>
      <c r="G44" s="165"/>
      <c r="H44" s="165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289">
        <v>15</v>
      </c>
      <c r="B45" s="162">
        <v>30880</v>
      </c>
      <c r="C45" s="155" t="s">
        <v>35</v>
      </c>
      <c r="D45" s="315">
        <v>1</v>
      </c>
      <c r="E45" s="165"/>
      <c r="F45" s="165"/>
      <c r="G45" s="165">
        <v>100</v>
      </c>
      <c r="H45" s="165"/>
      <c r="I45" s="35">
        <f t="shared" si="8"/>
        <v>4</v>
      </c>
      <c r="J45" s="8"/>
      <c r="K45" s="97">
        <f t="shared" si="2"/>
        <v>1</v>
      </c>
      <c r="L45" s="98">
        <f t="shared" si="3"/>
        <v>1</v>
      </c>
      <c r="M45" s="99">
        <f t="shared" si="0"/>
        <v>100</v>
      </c>
      <c r="N45" s="114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89">
        <v>16</v>
      </c>
      <c r="B46" s="162">
        <v>30940</v>
      </c>
      <c r="C46" s="156" t="s">
        <v>36</v>
      </c>
      <c r="D46" s="315">
        <v>6</v>
      </c>
      <c r="E46" s="165"/>
      <c r="F46" s="165">
        <v>66.67</v>
      </c>
      <c r="G46" s="165">
        <v>33.33</v>
      </c>
      <c r="H46" s="165"/>
      <c r="I46" s="35">
        <f t="shared" si="8"/>
        <v>3.3332999999999999</v>
      </c>
      <c r="J46" s="8"/>
      <c r="K46" s="97">
        <f t="shared" si="2"/>
        <v>6</v>
      </c>
      <c r="L46" s="98">
        <f t="shared" si="3"/>
        <v>1.9997999999999998</v>
      </c>
      <c r="M46" s="99">
        <f t="shared" si="0"/>
        <v>33.33</v>
      </c>
      <c r="N46" s="98">
        <f t="shared" si="4"/>
        <v>0</v>
      </c>
      <c r="O46" s="100">
        <f t="shared" si="1"/>
        <v>0</v>
      </c>
    </row>
    <row r="47" spans="1:15" s="1" customFormat="1" ht="15" customHeight="1" thickBot="1" x14ac:dyDescent="0.3">
      <c r="A47" s="291">
        <v>17</v>
      </c>
      <c r="B47" s="131">
        <v>31480</v>
      </c>
      <c r="C47" s="156" t="s">
        <v>38</v>
      </c>
      <c r="D47" s="316">
        <v>5</v>
      </c>
      <c r="E47" s="147"/>
      <c r="F47" s="147">
        <v>40</v>
      </c>
      <c r="G47" s="147">
        <v>20</v>
      </c>
      <c r="H47" s="148">
        <v>40</v>
      </c>
      <c r="I47" s="35">
        <f t="shared" si="8"/>
        <v>4</v>
      </c>
      <c r="J47" s="8"/>
      <c r="K47" s="101">
        <f t="shared" si="2"/>
        <v>5</v>
      </c>
      <c r="L47" s="102">
        <f t="shared" si="3"/>
        <v>3</v>
      </c>
      <c r="M47" s="103">
        <f t="shared" si="0"/>
        <v>60</v>
      </c>
      <c r="N47" s="102">
        <f t="shared" si="4"/>
        <v>0</v>
      </c>
      <c r="O47" s="104">
        <f t="shared" si="1"/>
        <v>0</v>
      </c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178</v>
      </c>
      <c r="E48" s="366">
        <v>0</v>
      </c>
      <c r="F48" s="367">
        <v>25.225194805194803</v>
      </c>
      <c r="G48" s="366">
        <v>36.756038961038961</v>
      </c>
      <c r="H48" s="366">
        <v>38.018766233766236</v>
      </c>
      <c r="I48" s="64">
        <f t="shared" ref="I48" si="9">AVERAGE(I49:I67)</f>
        <v>4.127935714285714</v>
      </c>
      <c r="J48" s="8"/>
      <c r="K48" s="110">
        <f t="shared" si="2"/>
        <v>178</v>
      </c>
      <c r="L48" s="111">
        <f>SUM(L49:L67)</f>
        <v>159.00399999999999</v>
      </c>
      <c r="M48" s="112">
        <f t="shared" si="0"/>
        <v>74.774805194805197</v>
      </c>
      <c r="N48" s="111">
        <f>SUM(N49:N67)</f>
        <v>0</v>
      </c>
      <c r="O48" s="113">
        <f t="shared" si="1"/>
        <v>0</v>
      </c>
    </row>
    <row r="49" spans="1:15" s="1" customFormat="1" ht="15" customHeight="1" x14ac:dyDescent="0.25">
      <c r="A49" s="11">
        <v>1</v>
      </c>
      <c r="B49" s="294">
        <v>40010</v>
      </c>
      <c r="C49" s="155" t="s">
        <v>118</v>
      </c>
      <c r="D49" s="318">
        <v>36</v>
      </c>
      <c r="E49" s="158"/>
      <c r="F49" s="158"/>
      <c r="G49" s="158">
        <v>47.22</v>
      </c>
      <c r="H49" s="158">
        <v>52.78</v>
      </c>
      <c r="I49" s="58">
        <f t="shared" ref="I49:I81" si="10">(E49*2+F49*3+G49*4+H49*5)/100</f>
        <v>4.5278</v>
      </c>
      <c r="J49" s="8"/>
      <c r="K49" s="93">
        <f t="shared" si="2"/>
        <v>36</v>
      </c>
      <c r="L49" s="94">
        <f t="shared" si="3"/>
        <v>36</v>
      </c>
      <c r="M49" s="95">
        <f t="shared" si="0"/>
        <v>100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62">
        <v>40030</v>
      </c>
      <c r="C50" s="156" t="s">
        <v>124</v>
      </c>
      <c r="D50" s="317">
        <v>25</v>
      </c>
      <c r="E50" s="165"/>
      <c r="F50" s="165"/>
      <c r="G50" s="165">
        <v>20</v>
      </c>
      <c r="H50" s="165">
        <v>80</v>
      </c>
      <c r="I50" s="35">
        <f t="shared" si="10"/>
        <v>4.8</v>
      </c>
      <c r="J50" s="8"/>
      <c r="K50" s="97">
        <f t="shared" si="2"/>
        <v>25</v>
      </c>
      <c r="L50" s="98">
        <f t="shared" si="3"/>
        <v>25</v>
      </c>
      <c r="M50" s="99">
        <f t="shared" si="0"/>
        <v>100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62">
        <v>40410</v>
      </c>
      <c r="C51" s="156" t="s">
        <v>48</v>
      </c>
      <c r="D51" s="317">
        <v>47</v>
      </c>
      <c r="E51" s="165"/>
      <c r="F51" s="165">
        <v>10.63</v>
      </c>
      <c r="G51" s="165">
        <v>40.43</v>
      </c>
      <c r="H51" s="165">
        <v>48.94</v>
      </c>
      <c r="I51" s="35">
        <f t="shared" si="10"/>
        <v>4.3830999999999998</v>
      </c>
      <c r="J51" s="8"/>
      <c r="K51" s="97">
        <f t="shared" si="2"/>
        <v>47</v>
      </c>
      <c r="L51" s="98">
        <f t="shared" si="3"/>
        <v>42.003900000000002</v>
      </c>
      <c r="M51" s="99">
        <f t="shared" si="0"/>
        <v>89.37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62">
        <v>40011</v>
      </c>
      <c r="C52" s="156" t="s">
        <v>39</v>
      </c>
      <c r="D52" s="317">
        <v>17</v>
      </c>
      <c r="E52" s="165"/>
      <c r="F52" s="165">
        <v>29.41</v>
      </c>
      <c r="G52" s="165">
        <v>41.18</v>
      </c>
      <c r="H52" s="165">
        <v>29.41</v>
      </c>
      <c r="I52" s="35">
        <f t="shared" si="10"/>
        <v>4</v>
      </c>
      <c r="J52" s="8"/>
      <c r="K52" s="97">
        <f t="shared" si="2"/>
        <v>17</v>
      </c>
      <c r="L52" s="98">
        <f t="shared" si="3"/>
        <v>12.000299999999999</v>
      </c>
      <c r="M52" s="99">
        <f t="shared" si="0"/>
        <v>70.59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62">
        <v>40080</v>
      </c>
      <c r="C53" s="156" t="s">
        <v>41</v>
      </c>
      <c r="D53" s="317">
        <v>8</v>
      </c>
      <c r="E53" s="165"/>
      <c r="F53" s="165">
        <v>12.5</v>
      </c>
      <c r="G53" s="165">
        <v>50</v>
      </c>
      <c r="H53" s="165">
        <v>37.5</v>
      </c>
      <c r="I53" s="35">
        <f t="shared" si="10"/>
        <v>4.25</v>
      </c>
      <c r="J53" s="8"/>
      <c r="K53" s="97">
        <f t="shared" si="2"/>
        <v>8</v>
      </c>
      <c r="L53" s="98">
        <f t="shared" si="3"/>
        <v>7</v>
      </c>
      <c r="M53" s="99">
        <f t="shared" si="0"/>
        <v>87.5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62">
        <v>40100</v>
      </c>
      <c r="C54" s="156" t="s">
        <v>42</v>
      </c>
      <c r="D54" s="317">
        <v>6</v>
      </c>
      <c r="E54" s="165"/>
      <c r="F54" s="165"/>
      <c r="G54" s="165">
        <v>33.33</v>
      </c>
      <c r="H54" s="165">
        <v>66.67</v>
      </c>
      <c r="I54" s="35">
        <f t="shared" si="10"/>
        <v>4.6667000000000005</v>
      </c>
      <c r="J54" s="8"/>
      <c r="K54" s="97">
        <f t="shared" si="2"/>
        <v>6</v>
      </c>
      <c r="L54" s="98">
        <f t="shared" si="3"/>
        <v>6</v>
      </c>
      <c r="M54" s="99">
        <f t="shared" si="0"/>
        <v>100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62">
        <v>40020</v>
      </c>
      <c r="C55" s="156" t="s">
        <v>119</v>
      </c>
      <c r="D55" s="296"/>
      <c r="E55" s="165"/>
      <c r="F55" s="165"/>
      <c r="G55" s="165"/>
      <c r="H55" s="165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162">
        <v>40031</v>
      </c>
      <c r="C56" s="157" t="s">
        <v>40</v>
      </c>
      <c r="D56" s="296"/>
      <c r="E56" s="165"/>
      <c r="F56" s="165"/>
      <c r="G56" s="165"/>
      <c r="H56" s="165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162">
        <v>40210</v>
      </c>
      <c r="C57" s="157" t="s">
        <v>44</v>
      </c>
      <c r="D57" s="296">
        <v>2</v>
      </c>
      <c r="E57" s="165"/>
      <c r="F57" s="165"/>
      <c r="G57" s="165"/>
      <c r="H57" s="165">
        <v>100</v>
      </c>
      <c r="I57" s="35">
        <f t="shared" si="10"/>
        <v>5</v>
      </c>
      <c r="J57" s="8"/>
      <c r="K57" s="97">
        <f t="shared" si="2"/>
        <v>2</v>
      </c>
      <c r="L57" s="98">
        <f t="shared" si="3"/>
        <v>2</v>
      </c>
      <c r="M57" s="99">
        <f t="shared" si="0"/>
        <v>100</v>
      </c>
      <c r="N57" s="114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294">
        <v>40300</v>
      </c>
      <c r="C58" s="50" t="s">
        <v>45</v>
      </c>
      <c r="D58" s="296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62">
        <v>40360</v>
      </c>
      <c r="C59" s="156" t="s">
        <v>46</v>
      </c>
      <c r="D59" s="296">
        <v>1</v>
      </c>
      <c r="E59" s="165"/>
      <c r="F59" s="165">
        <v>100</v>
      </c>
      <c r="G59" s="165"/>
      <c r="H59" s="165"/>
      <c r="I59" s="35">
        <f t="shared" si="10"/>
        <v>3</v>
      </c>
      <c r="J59" s="8"/>
      <c r="K59" s="97">
        <f t="shared" si="2"/>
        <v>1</v>
      </c>
      <c r="L59" s="98">
        <f t="shared" si="3"/>
        <v>0</v>
      </c>
      <c r="M59" s="99">
        <f t="shared" si="0"/>
        <v>0</v>
      </c>
      <c r="N59" s="98">
        <f t="shared" si="4"/>
        <v>0</v>
      </c>
      <c r="O59" s="100">
        <f t="shared" si="1"/>
        <v>0</v>
      </c>
    </row>
    <row r="60" spans="1:15" s="1" customFormat="1" ht="15" customHeight="1" x14ac:dyDescent="0.25">
      <c r="A60" s="9">
        <v>12</v>
      </c>
      <c r="B60" s="162">
        <v>40390</v>
      </c>
      <c r="C60" s="156" t="s">
        <v>47</v>
      </c>
      <c r="D60" s="296"/>
      <c r="E60" s="165"/>
      <c r="F60" s="81"/>
      <c r="G60" s="81"/>
      <c r="H60" s="8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162">
        <v>40720</v>
      </c>
      <c r="C61" s="156" t="s">
        <v>120</v>
      </c>
      <c r="D61" s="296">
        <v>11</v>
      </c>
      <c r="E61" s="309"/>
      <c r="F61" s="308">
        <v>27.272727272727273</v>
      </c>
      <c r="G61" s="308">
        <v>45.454545454545453</v>
      </c>
      <c r="H61" s="308">
        <v>27.272727272727273</v>
      </c>
      <c r="I61" s="35">
        <f t="shared" si="10"/>
        <v>4</v>
      </c>
      <c r="J61" s="8"/>
      <c r="K61" s="97">
        <f t="shared" si="2"/>
        <v>11</v>
      </c>
      <c r="L61" s="98">
        <f t="shared" si="3"/>
        <v>7.9999999999999991</v>
      </c>
      <c r="M61" s="99">
        <f t="shared" si="0"/>
        <v>72.72727272727272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62">
        <v>40730</v>
      </c>
      <c r="C62" s="156" t="s">
        <v>49</v>
      </c>
      <c r="D62" s="296"/>
      <c r="E62" s="165"/>
      <c r="F62" s="158"/>
      <c r="G62" s="158"/>
      <c r="H62" s="158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162">
        <v>40820</v>
      </c>
      <c r="C63" s="156" t="s">
        <v>50</v>
      </c>
      <c r="D63" s="319">
        <v>5</v>
      </c>
      <c r="E63" s="165"/>
      <c r="F63" s="165">
        <v>20</v>
      </c>
      <c r="G63" s="165">
        <v>80</v>
      </c>
      <c r="H63" s="165"/>
      <c r="I63" s="35">
        <f t="shared" si="10"/>
        <v>3.8</v>
      </c>
      <c r="J63" s="8"/>
      <c r="K63" s="97">
        <f t="shared" si="2"/>
        <v>5</v>
      </c>
      <c r="L63" s="98">
        <f t="shared" si="3"/>
        <v>4</v>
      </c>
      <c r="M63" s="99">
        <f t="shared" si="0"/>
        <v>80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62">
        <v>40840</v>
      </c>
      <c r="C64" s="156" t="s">
        <v>51</v>
      </c>
      <c r="D64" s="319">
        <v>5</v>
      </c>
      <c r="E64" s="165"/>
      <c r="F64" s="165">
        <v>20</v>
      </c>
      <c r="G64" s="165">
        <v>60</v>
      </c>
      <c r="H64" s="165">
        <v>20</v>
      </c>
      <c r="I64" s="35">
        <f t="shared" si="10"/>
        <v>4</v>
      </c>
      <c r="J64" s="8"/>
      <c r="K64" s="97">
        <f t="shared" si="2"/>
        <v>5</v>
      </c>
      <c r="L64" s="98">
        <f t="shared" si="3"/>
        <v>4</v>
      </c>
      <c r="M64" s="99">
        <f t="shared" si="0"/>
        <v>80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62">
        <v>40950</v>
      </c>
      <c r="C65" s="156" t="s">
        <v>52</v>
      </c>
      <c r="D65" s="319">
        <v>3</v>
      </c>
      <c r="E65" s="165"/>
      <c r="F65" s="165">
        <v>33.340000000000003</v>
      </c>
      <c r="G65" s="165">
        <v>33.33</v>
      </c>
      <c r="H65" s="165">
        <v>33.33</v>
      </c>
      <c r="I65" s="35">
        <f t="shared" si="10"/>
        <v>3.9999000000000002</v>
      </c>
      <c r="J65" s="8"/>
      <c r="K65" s="97">
        <f t="shared" si="2"/>
        <v>3</v>
      </c>
      <c r="L65" s="98">
        <f t="shared" si="3"/>
        <v>1.9997999999999998</v>
      </c>
      <c r="M65" s="99">
        <f t="shared" si="0"/>
        <v>66.66</v>
      </c>
      <c r="N65" s="114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62">
        <v>40990</v>
      </c>
      <c r="C66" s="156" t="s">
        <v>53</v>
      </c>
      <c r="D66" s="319">
        <v>11</v>
      </c>
      <c r="E66" s="165"/>
      <c r="F66" s="165"/>
      <c r="G66" s="165">
        <v>63.64</v>
      </c>
      <c r="H66" s="70">
        <v>36.36</v>
      </c>
      <c r="I66" s="35">
        <f t="shared" si="10"/>
        <v>4.3635999999999999</v>
      </c>
      <c r="J66" s="8"/>
      <c r="K66" s="97">
        <f t="shared" si="2"/>
        <v>11</v>
      </c>
      <c r="L66" s="98">
        <f t="shared" si="3"/>
        <v>11</v>
      </c>
      <c r="M66" s="99">
        <f t="shared" si="0"/>
        <v>100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43">
        <v>40133</v>
      </c>
      <c r="C67" s="48" t="s">
        <v>43</v>
      </c>
      <c r="D67" s="320">
        <v>1</v>
      </c>
      <c r="E67" s="147"/>
      <c r="F67" s="147">
        <v>100</v>
      </c>
      <c r="G67" s="147"/>
      <c r="H67" s="148"/>
      <c r="I67" s="57">
        <f t="shared" si="10"/>
        <v>3</v>
      </c>
      <c r="J67" s="8"/>
      <c r="K67" s="101">
        <f t="shared" si="2"/>
        <v>1</v>
      </c>
      <c r="L67" s="102">
        <f t="shared" si="3"/>
        <v>0</v>
      </c>
      <c r="M67" s="103">
        <f t="shared" si="0"/>
        <v>0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58</v>
      </c>
      <c r="E68" s="365">
        <v>0</v>
      </c>
      <c r="F68" s="365">
        <v>19.846923076923076</v>
      </c>
      <c r="G68" s="365">
        <v>20.453076923076921</v>
      </c>
      <c r="H68" s="365">
        <v>59.698461538461544</v>
      </c>
      <c r="I68" s="31">
        <f>AVERAGE(I69:I82)</f>
        <v>4.3984538461538456</v>
      </c>
      <c r="J68" s="8"/>
      <c r="K68" s="110">
        <f t="shared" si="2"/>
        <v>58</v>
      </c>
      <c r="L68" s="111">
        <f>SUM(L69:L82)</f>
        <v>49.999099999999999</v>
      </c>
      <c r="M68" s="112">
        <f t="shared" si="0"/>
        <v>80.151538461538465</v>
      </c>
      <c r="N68" s="111">
        <f>SUM(N69:N82)</f>
        <v>0</v>
      </c>
      <c r="O68" s="113">
        <f t="shared" si="1"/>
        <v>0</v>
      </c>
    </row>
    <row r="69" spans="1:15" s="1" customFormat="1" ht="15" customHeight="1" x14ac:dyDescent="0.25">
      <c r="A69" s="11">
        <v>1</v>
      </c>
      <c r="B69" s="294">
        <v>50040</v>
      </c>
      <c r="C69" s="155" t="s">
        <v>55</v>
      </c>
      <c r="D69" s="326">
        <v>9</v>
      </c>
      <c r="E69" s="158"/>
      <c r="F69" s="158">
        <v>11.11</v>
      </c>
      <c r="G69" s="158">
        <v>44.44</v>
      </c>
      <c r="H69" s="158">
        <v>44.44</v>
      </c>
      <c r="I69" s="58">
        <f t="shared" si="10"/>
        <v>4.3328999999999995</v>
      </c>
      <c r="J69" s="8"/>
      <c r="K69" s="93">
        <f t="shared" si="2"/>
        <v>9</v>
      </c>
      <c r="L69" s="94">
        <f t="shared" si="3"/>
        <v>7.9991999999999992</v>
      </c>
      <c r="M69" s="95">
        <f t="shared" si="0"/>
        <v>88.88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62">
        <v>50003</v>
      </c>
      <c r="C70" s="156" t="s">
        <v>54</v>
      </c>
      <c r="D70" s="323">
        <v>11</v>
      </c>
      <c r="E70" s="165"/>
      <c r="F70" s="165"/>
      <c r="G70" s="165">
        <v>54.55</v>
      </c>
      <c r="H70" s="165">
        <v>45.45</v>
      </c>
      <c r="I70" s="35">
        <f t="shared" si="10"/>
        <v>4.4544999999999995</v>
      </c>
      <c r="J70" s="8"/>
      <c r="K70" s="97">
        <f t="shared" si="2"/>
        <v>11</v>
      </c>
      <c r="L70" s="98">
        <f t="shared" si="3"/>
        <v>11</v>
      </c>
      <c r="M70" s="99">
        <f t="shared" ref="M70:M123" si="11">G70+H70</f>
        <v>100</v>
      </c>
      <c r="N70" s="98">
        <f t="shared" si="4"/>
        <v>0</v>
      </c>
      <c r="O70" s="100">
        <f t="shared" ref="O70:O123" si="12">E70</f>
        <v>0</v>
      </c>
    </row>
    <row r="71" spans="1:15" s="1" customFormat="1" ht="15" customHeight="1" x14ac:dyDescent="0.25">
      <c r="A71" s="9">
        <v>3</v>
      </c>
      <c r="B71" s="162">
        <v>50060</v>
      </c>
      <c r="C71" s="156" t="s">
        <v>57</v>
      </c>
      <c r="D71" s="323">
        <v>3</v>
      </c>
      <c r="E71" s="165"/>
      <c r="F71" s="165">
        <v>33.33</v>
      </c>
      <c r="G71" s="165">
        <v>33.33</v>
      </c>
      <c r="H71" s="165">
        <v>33.33</v>
      </c>
      <c r="I71" s="35">
        <f t="shared" si="10"/>
        <v>3.9995999999999996</v>
      </c>
      <c r="J71" s="8"/>
      <c r="K71" s="97">
        <f t="shared" ref="K71:K123" si="13">D71</f>
        <v>3</v>
      </c>
      <c r="L71" s="98">
        <f t="shared" ref="L71:L123" si="14">M71*K71/100</f>
        <v>1.9997999999999998</v>
      </c>
      <c r="M71" s="99">
        <f t="shared" si="11"/>
        <v>66.66</v>
      </c>
      <c r="N71" s="98">
        <f t="shared" ref="N71:N81" si="15">O71*K71/100</f>
        <v>0</v>
      </c>
      <c r="O71" s="100">
        <f t="shared" si="12"/>
        <v>0</v>
      </c>
    </row>
    <row r="72" spans="1:15" s="1" customFormat="1" ht="15" customHeight="1" x14ac:dyDescent="0.25">
      <c r="A72" s="9">
        <v>4</v>
      </c>
      <c r="B72" s="162">
        <v>50170</v>
      </c>
      <c r="C72" s="156" t="s">
        <v>58</v>
      </c>
      <c r="D72" s="323">
        <v>4</v>
      </c>
      <c r="E72" s="165"/>
      <c r="F72" s="165"/>
      <c r="G72" s="165">
        <v>75</v>
      </c>
      <c r="H72" s="165">
        <v>25</v>
      </c>
      <c r="I72" s="35">
        <f t="shared" si="10"/>
        <v>4.25</v>
      </c>
      <c r="J72" s="8"/>
      <c r="K72" s="97">
        <f t="shared" si="13"/>
        <v>4</v>
      </c>
      <c r="L72" s="98">
        <f t="shared" si="14"/>
        <v>4</v>
      </c>
      <c r="M72" s="99">
        <f t="shared" si="11"/>
        <v>100</v>
      </c>
      <c r="N72" s="98">
        <f t="shared" si="15"/>
        <v>0</v>
      </c>
      <c r="O72" s="100">
        <f t="shared" si="12"/>
        <v>0</v>
      </c>
    </row>
    <row r="73" spans="1:15" s="1" customFormat="1" ht="15" customHeight="1" x14ac:dyDescent="0.25">
      <c r="A73" s="9">
        <v>5</v>
      </c>
      <c r="B73" s="162">
        <v>50230</v>
      </c>
      <c r="C73" s="156" t="s">
        <v>59</v>
      </c>
      <c r="D73" s="323">
        <v>2</v>
      </c>
      <c r="E73" s="165"/>
      <c r="F73" s="165"/>
      <c r="G73" s="165"/>
      <c r="H73" s="165">
        <v>100</v>
      </c>
      <c r="I73" s="35">
        <f t="shared" si="10"/>
        <v>5</v>
      </c>
      <c r="J73" s="8"/>
      <c r="K73" s="97">
        <f t="shared" si="13"/>
        <v>2</v>
      </c>
      <c r="L73" s="98">
        <f t="shared" si="14"/>
        <v>2</v>
      </c>
      <c r="M73" s="99">
        <f t="shared" si="11"/>
        <v>100</v>
      </c>
      <c r="N73" s="98">
        <f t="shared" si="15"/>
        <v>0</v>
      </c>
      <c r="O73" s="100">
        <f t="shared" si="12"/>
        <v>0</v>
      </c>
    </row>
    <row r="74" spans="1:15" s="1" customFormat="1" ht="15" customHeight="1" x14ac:dyDescent="0.25">
      <c r="A74" s="9">
        <v>6</v>
      </c>
      <c r="B74" s="162">
        <v>50340</v>
      </c>
      <c r="C74" s="156" t="s">
        <v>60</v>
      </c>
      <c r="D74" s="323">
        <v>1</v>
      </c>
      <c r="E74" s="165"/>
      <c r="F74" s="165"/>
      <c r="G74" s="165"/>
      <c r="H74" s="165">
        <v>100</v>
      </c>
      <c r="I74" s="35">
        <f t="shared" si="10"/>
        <v>5</v>
      </c>
      <c r="J74" s="8"/>
      <c r="K74" s="97">
        <f t="shared" si="13"/>
        <v>1</v>
      </c>
      <c r="L74" s="98">
        <f t="shared" si="14"/>
        <v>1</v>
      </c>
      <c r="M74" s="99">
        <f t="shared" si="11"/>
        <v>100</v>
      </c>
      <c r="N74" s="98">
        <f t="shared" si="15"/>
        <v>0</v>
      </c>
      <c r="O74" s="100">
        <f t="shared" si="12"/>
        <v>0</v>
      </c>
    </row>
    <row r="75" spans="1:15" s="1" customFormat="1" ht="15" customHeight="1" x14ac:dyDescent="0.25">
      <c r="A75" s="9">
        <v>7</v>
      </c>
      <c r="B75" s="162">
        <v>50420</v>
      </c>
      <c r="C75" s="156" t="s">
        <v>61</v>
      </c>
      <c r="D75" s="323">
        <v>2</v>
      </c>
      <c r="E75" s="165"/>
      <c r="F75" s="165">
        <v>50</v>
      </c>
      <c r="G75" s="165"/>
      <c r="H75" s="165">
        <v>50</v>
      </c>
      <c r="I75" s="35">
        <f t="shared" si="10"/>
        <v>4</v>
      </c>
      <c r="J75" s="8"/>
      <c r="K75" s="97">
        <f t="shared" si="13"/>
        <v>2</v>
      </c>
      <c r="L75" s="98">
        <f t="shared" si="14"/>
        <v>1</v>
      </c>
      <c r="M75" s="99">
        <f t="shared" si="11"/>
        <v>50</v>
      </c>
      <c r="N75" s="98">
        <f t="shared" si="15"/>
        <v>0</v>
      </c>
      <c r="O75" s="100">
        <f t="shared" si="12"/>
        <v>0</v>
      </c>
    </row>
    <row r="76" spans="1:15" s="1" customFormat="1" ht="15" customHeight="1" x14ac:dyDescent="0.25">
      <c r="A76" s="9">
        <v>8</v>
      </c>
      <c r="B76" s="294">
        <v>50450</v>
      </c>
      <c r="C76" s="155" t="s">
        <v>62</v>
      </c>
      <c r="D76" s="323">
        <v>2</v>
      </c>
      <c r="E76" s="165"/>
      <c r="F76" s="165"/>
      <c r="G76" s="165"/>
      <c r="H76" s="165">
        <v>100</v>
      </c>
      <c r="I76" s="35">
        <f t="shared" si="10"/>
        <v>5</v>
      </c>
      <c r="J76" s="8"/>
      <c r="K76" s="97">
        <f t="shared" si="13"/>
        <v>2</v>
      </c>
      <c r="L76" s="98">
        <f t="shared" si="14"/>
        <v>2</v>
      </c>
      <c r="M76" s="99">
        <f t="shared" si="11"/>
        <v>100</v>
      </c>
      <c r="N76" s="98">
        <f t="shared" si="15"/>
        <v>0</v>
      </c>
      <c r="O76" s="100">
        <f t="shared" si="12"/>
        <v>0</v>
      </c>
    </row>
    <row r="77" spans="1:15" s="1" customFormat="1" ht="15" customHeight="1" x14ac:dyDescent="0.25">
      <c r="A77" s="9">
        <v>9</v>
      </c>
      <c r="B77" s="162">
        <v>50620</v>
      </c>
      <c r="C77" s="156" t="s">
        <v>63</v>
      </c>
      <c r="D77" s="323">
        <v>2</v>
      </c>
      <c r="E77" s="165"/>
      <c r="F77" s="165"/>
      <c r="G77" s="165"/>
      <c r="H77" s="165">
        <v>100</v>
      </c>
      <c r="I77" s="35">
        <f t="shared" si="10"/>
        <v>5</v>
      </c>
      <c r="J77" s="8"/>
      <c r="K77" s="97">
        <f t="shared" si="13"/>
        <v>2</v>
      </c>
      <c r="L77" s="98">
        <f t="shared" si="14"/>
        <v>2</v>
      </c>
      <c r="M77" s="99">
        <f t="shared" si="11"/>
        <v>100</v>
      </c>
      <c r="N77" s="98">
        <f t="shared" si="15"/>
        <v>0</v>
      </c>
      <c r="O77" s="100">
        <f t="shared" si="12"/>
        <v>0</v>
      </c>
    </row>
    <row r="78" spans="1:15" s="1" customFormat="1" ht="15" customHeight="1" x14ac:dyDescent="0.25">
      <c r="A78" s="9">
        <v>10</v>
      </c>
      <c r="B78" s="162">
        <v>50760</v>
      </c>
      <c r="C78" s="156" t="s">
        <v>64</v>
      </c>
      <c r="D78" s="323">
        <v>10</v>
      </c>
      <c r="E78" s="165"/>
      <c r="F78" s="165">
        <v>10</v>
      </c>
      <c r="G78" s="165">
        <v>30</v>
      </c>
      <c r="H78" s="165">
        <v>60</v>
      </c>
      <c r="I78" s="35">
        <f t="shared" si="10"/>
        <v>4.5</v>
      </c>
      <c r="J78" s="8"/>
      <c r="K78" s="97">
        <f t="shared" si="13"/>
        <v>10</v>
      </c>
      <c r="L78" s="98">
        <f t="shared" si="14"/>
        <v>9</v>
      </c>
      <c r="M78" s="99">
        <f t="shared" si="11"/>
        <v>90</v>
      </c>
      <c r="N78" s="98">
        <f t="shared" si="15"/>
        <v>0</v>
      </c>
      <c r="O78" s="100">
        <f t="shared" si="12"/>
        <v>0</v>
      </c>
    </row>
    <row r="79" spans="1:15" s="1" customFormat="1" ht="15" customHeight="1" x14ac:dyDescent="0.25">
      <c r="A79" s="9">
        <v>11</v>
      </c>
      <c r="B79" s="162">
        <v>50780</v>
      </c>
      <c r="C79" s="156" t="s">
        <v>65</v>
      </c>
      <c r="D79" s="325">
        <v>1</v>
      </c>
      <c r="E79" s="165"/>
      <c r="F79" s="165">
        <v>100</v>
      </c>
      <c r="G79" s="165"/>
      <c r="H79" s="165"/>
      <c r="I79" s="35">
        <f t="shared" si="10"/>
        <v>3</v>
      </c>
      <c r="J79" s="8"/>
      <c r="K79" s="97">
        <f t="shared" si="13"/>
        <v>1</v>
      </c>
      <c r="L79" s="98">
        <f t="shared" si="14"/>
        <v>0</v>
      </c>
      <c r="M79" s="99">
        <f t="shared" si="11"/>
        <v>0</v>
      </c>
      <c r="N79" s="114">
        <f t="shared" si="15"/>
        <v>0</v>
      </c>
      <c r="O79" s="100">
        <f t="shared" si="12"/>
        <v>0</v>
      </c>
    </row>
    <row r="80" spans="1:15" s="1" customFormat="1" ht="15" customHeight="1" x14ac:dyDescent="0.25">
      <c r="A80" s="289">
        <v>12</v>
      </c>
      <c r="B80" s="288">
        <v>50930</v>
      </c>
      <c r="C80" s="292" t="s">
        <v>66</v>
      </c>
      <c r="D80" s="323">
        <v>4</v>
      </c>
      <c r="E80" s="165"/>
      <c r="F80" s="165">
        <v>25</v>
      </c>
      <c r="G80" s="165"/>
      <c r="H80" s="165">
        <v>75</v>
      </c>
      <c r="I80" s="35">
        <f t="shared" si="10"/>
        <v>4.5</v>
      </c>
      <c r="J80" s="8"/>
      <c r="K80" s="97">
        <f t="shared" si="13"/>
        <v>4</v>
      </c>
      <c r="L80" s="98">
        <f t="shared" si="14"/>
        <v>3</v>
      </c>
      <c r="M80" s="99">
        <f t="shared" si="11"/>
        <v>75</v>
      </c>
      <c r="N80" s="114">
        <f t="shared" si="15"/>
        <v>0</v>
      </c>
      <c r="O80" s="100">
        <f t="shared" si="12"/>
        <v>0</v>
      </c>
    </row>
    <row r="81" spans="1:15" s="1" customFormat="1" ht="15" customHeight="1" x14ac:dyDescent="0.25">
      <c r="A81" s="9">
        <v>13</v>
      </c>
      <c r="B81" s="162">
        <v>51370</v>
      </c>
      <c r="C81" s="156" t="s">
        <v>67</v>
      </c>
      <c r="D81" s="323">
        <v>7</v>
      </c>
      <c r="E81" s="165"/>
      <c r="F81" s="165">
        <v>28.57</v>
      </c>
      <c r="G81" s="165">
        <v>28.57</v>
      </c>
      <c r="H81" s="165">
        <v>42.86</v>
      </c>
      <c r="I81" s="35">
        <f t="shared" si="10"/>
        <v>4.1429</v>
      </c>
      <c r="J81" s="8"/>
      <c r="K81" s="97">
        <f t="shared" si="13"/>
        <v>7</v>
      </c>
      <c r="L81" s="98">
        <f t="shared" si="14"/>
        <v>5.0001000000000007</v>
      </c>
      <c r="M81" s="99">
        <f t="shared" si="11"/>
        <v>71.430000000000007</v>
      </c>
      <c r="N81" s="98">
        <f t="shared" si="15"/>
        <v>0</v>
      </c>
      <c r="O81" s="100">
        <f t="shared" si="12"/>
        <v>0</v>
      </c>
    </row>
    <row r="82" spans="1:15" s="1" customFormat="1" ht="15" customHeight="1" thickBot="1" x14ac:dyDescent="0.3">
      <c r="A82" s="9">
        <v>14</v>
      </c>
      <c r="B82" s="143">
        <v>51580</v>
      </c>
      <c r="C82" s="156" t="s">
        <v>125</v>
      </c>
      <c r="D82" s="324"/>
      <c r="E82" s="147"/>
      <c r="F82" s="147"/>
      <c r="G82" s="147"/>
      <c r="H82" s="148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314</v>
      </c>
      <c r="E83" s="364">
        <v>3.8233333333333337</v>
      </c>
      <c r="F83" s="364">
        <v>25.321111111111108</v>
      </c>
      <c r="G83" s="364">
        <v>37.99111111111111</v>
      </c>
      <c r="H83" s="364">
        <v>32.864444444444445</v>
      </c>
      <c r="I83" s="31">
        <f>AVERAGE(I84:I114)</f>
        <v>3.998966666666667</v>
      </c>
      <c r="J83" s="8"/>
      <c r="K83" s="110">
        <f t="shared" si="13"/>
        <v>314</v>
      </c>
      <c r="L83" s="111">
        <f>SUM(L84:L114)</f>
        <v>247.00459999999998</v>
      </c>
      <c r="M83" s="112">
        <f t="shared" si="11"/>
        <v>70.855555555555554</v>
      </c>
      <c r="N83" s="111">
        <f>SUM(N84:N114)</f>
        <v>4.0012999999999996</v>
      </c>
      <c r="O83" s="113">
        <f t="shared" si="12"/>
        <v>3.8233333333333337</v>
      </c>
    </row>
    <row r="84" spans="1:15" s="1" customFormat="1" ht="15" customHeight="1" x14ac:dyDescent="0.25">
      <c r="A84" s="11">
        <v>1</v>
      </c>
      <c r="B84" s="294">
        <v>60010</v>
      </c>
      <c r="C84" s="155" t="s">
        <v>121</v>
      </c>
      <c r="D84" s="297">
        <v>9</v>
      </c>
      <c r="E84" s="158"/>
      <c r="F84" s="158">
        <v>55.56</v>
      </c>
      <c r="G84" s="158"/>
      <c r="H84" s="158">
        <v>44.44</v>
      </c>
      <c r="I84" s="58">
        <f t="shared" ref="I84:I88" si="16">(E84*2+F84*3+G84*4+H84*5)/100</f>
        <v>3.8887999999999998</v>
      </c>
      <c r="J84" s="8"/>
      <c r="K84" s="93">
        <f t="shared" si="13"/>
        <v>9</v>
      </c>
      <c r="L84" s="94">
        <f t="shared" si="14"/>
        <v>3.9995999999999996</v>
      </c>
      <c r="M84" s="95">
        <f t="shared" si="11"/>
        <v>44.44</v>
      </c>
      <c r="N84" s="94">
        <f t="shared" ref="N84:N111" si="17">O84*K84/100</f>
        <v>0</v>
      </c>
      <c r="O84" s="96">
        <f t="shared" si="12"/>
        <v>0</v>
      </c>
    </row>
    <row r="85" spans="1:15" s="1" customFormat="1" ht="15" customHeight="1" x14ac:dyDescent="0.25">
      <c r="A85" s="9">
        <v>2</v>
      </c>
      <c r="B85" s="162">
        <v>60020</v>
      </c>
      <c r="C85" s="156" t="s">
        <v>69</v>
      </c>
      <c r="D85" s="297"/>
      <c r="E85" s="165"/>
      <c r="F85" s="165"/>
      <c r="G85" s="165"/>
      <c r="H85" s="165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62">
        <v>60050</v>
      </c>
      <c r="C86" s="156" t="s">
        <v>70</v>
      </c>
      <c r="D86" s="327">
        <v>6</v>
      </c>
      <c r="E86" s="165"/>
      <c r="F86" s="165"/>
      <c r="G86" s="165">
        <v>66.67</v>
      </c>
      <c r="H86" s="165">
        <v>33.33</v>
      </c>
      <c r="I86" s="35">
        <f t="shared" si="16"/>
        <v>4.3332999999999995</v>
      </c>
      <c r="J86" s="8"/>
      <c r="K86" s="97">
        <f t="shared" si="13"/>
        <v>6</v>
      </c>
      <c r="L86" s="98">
        <f t="shared" si="14"/>
        <v>6</v>
      </c>
      <c r="M86" s="99">
        <f t="shared" si="11"/>
        <v>100</v>
      </c>
      <c r="N86" s="98">
        <f t="shared" si="17"/>
        <v>0</v>
      </c>
      <c r="O86" s="100">
        <f t="shared" si="12"/>
        <v>0</v>
      </c>
    </row>
    <row r="87" spans="1:15" s="1" customFormat="1" ht="15" customHeight="1" x14ac:dyDescent="0.25">
      <c r="A87" s="9">
        <v>4</v>
      </c>
      <c r="B87" s="162">
        <v>60070</v>
      </c>
      <c r="C87" s="156" t="s">
        <v>71</v>
      </c>
      <c r="D87" s="327">
        <v>15</v>
      </c>
      <c r="E87" s="165"/>
      <c r="F87" s="165">
        <v>26.67</v>
      </c>
      <c r="G87" s="165">
        <v>40</v>
      </c>
      <c r="H87" s="165">
        <v>33.33</v>
      </c>
      <c r="I87" s="35">
        <f t="shared" si="16"/>
        <v>4.0665999999999993</v>
      </c>
      <c r="J87" s="8"/>
      <c r="K87" s="97">
        <f t="shared" si="13"/>
        <v>15</v>
      </c>
      <c r="L87" s="98">
        <f t="shared" si="14"/>
        <v>10.999500000000001</v>
      </c>
      <c r="M87" s="99">
        <f t="shared" si="11"/>
        <v>73.33</v>
      </c>
      <c r="N87" s="98">
        <f t="shared" si="17"/>
        <v>0</v>
      </c>
      <c r="O87" s="100">
        <f t="shared" si="12"/>
        <v>0</v>
      </c>
    </row>
    <row r="88" spans="1:15" s="1" customFormat="1" ht="15" customHeight="1" x14ac:dyDescent="0.25">
      <c r="A88" s="9">
        <v>5</v>
      </c>
      <c r="B88" s="162">
        <v>60180</v>
      </c>
      <c r="C88" s="156" t="s">
        <v>72</v>
      </c>
      <c r="D88" s="327">
        <v>13</v>
      </c>
      <c r="E88" s="165"/>
      <c r="F88" s="165">
        <v>30.77</v>
      </c>
      <c r="G88" s="165">
        <v>53.85</v>
      </c>
      <c r="H88" s="165">
        <v>15.38</v>
      </c>
      <c r="I88" s="35">
        <f t="shared" si="16"/>
        <v>3.8461000000000003</v>
      </c>
      <c r="J88" s="8"/>
      <c r="K88" s="97">
        <f t="shared" si="13"/>
        <v>13</v>
      </c>
      <c r="L88" s="98">
        <f t="shared" si="14"/>
        <v>8.9999000000000002</v>
      </c>
      <c r="M88" s="99">
        <f t="shared" si="11"/>
        <v>69.23</v>
      </c>
      <c r="N88" s="98">
        <f t="shared" si="17"/>
        <v>0</v>
      </c>
      <c r="O88" s="100">
        <f t="shared" si="12"/>
        <v>0</v>
      </c>
    </row>
    <row r="89" spans="1:15" s="1" customFormat="1" ht="15" customHeight="1" x14ac:dyDescent="0.25">
      <c r="A89" s="9">
        <v>6</v>
      </c>
      <c r="B89" s="162">
        <v>60240</v>
      </c>
      <c r="C89" s="156" t="s">
        <v>73</v>
      </c>
      <c r="D89" s="327">
        <v>10</v>
      </c>
      <c r="E89" s="165"/>
      <c r="F89" s="165">
        <v>10</v>
      </c>
      <c r="G89" s="165">
        <v>20</v>
      </c>
      <c r="H89" s="165">
        <v>70</v>
      </c>
      <c r="I89" s="35">
        <f t="shared" ref="I89:I111" si="18">(E89*2+F89*3+G89*4+H89*5)/100</f>
        <v>4.5999999999999996</v>
      </c>
      <c r="J89" s="8"/>
      <c r="K89" s="97">
        <f t="shared" si="13"/>
        <v>10</v>
      </c>
      <c r="L89" s="98">
        <f t="shared" si="14"/>
        <v>9</v>
      </c>
      <c r="M89" s="99">
        <f t="shared" si="11"/>
        <v>90</v>
      </c>
      <c r="N89" s="98">
        <f t="shared" si="17"/>
        <v>0</v>
      </c>
      <c r="O89" s="100">
        <f t="shared" si="12"/>
        <v>0</v>
      </c>
    </row>
    <row r="90" spans="1:15" s="1" customFormat="1" ht="15" customHeight="1" x14ac:dyDescent="0.25">
      <c r="A90" s="289">
        <v>7</v>
      </c>
      <c r="B90" s="162">
        <v>60560</v>
      </c>
      <c r="C90" s="156" t="s">
        <v>74</v>
      </c>
      <c r="D90" s="327">
        <v>4</v>
      </c>
      <c r="E90" s="165">
        <v>25</v>
      </c>
      <c r="F90" s="165"/>
      <c r="G90" s="165">
        <v>75</v>
      </c>
      <c r="H90" s="165"/>
      <c r="I90" s="35">
        <f t="shared" si="18"/>
        <v>3.5</v>
      </c>
      <c r="J90" s="471"/>
      <c r="K90" s="97">
        <f t="shared" si="13"/>
        <v>4</v>
      </c>
      <c r="L90" s="98">
        <f t="shared" si="14"/>
        <v>3</v>
      </c>
      <c r="M90" s="99">
        <f t="shared" si="11"/>
        <v>75</v>
      </c>
      <c r="N90" s="114">
        <f t="shared" si="17"/>
        <v>1</v>
      </c>
      <c r="O90" s="100">
        <f t="shared" si="12"/>
        <v>25</v>
      </c>
    </row>
    <row r="91" spans="1:15" s="1" customFormat="1" ht="15" customHeight="1" x14ac:dyDescent="0.25">
      <c r="A91" s="289">
        <v>8</v>
      </c>
      <c r="B91" s="162">
        <v>60660</v>
      </c>
      <c r="C91" s="156" t="s">
        <v>75</v>
      </c>
      <c r="D91" s="327">
        <v>1</v>
      </c>
      <c r="E91" s="165"/>
      <c r="F91" s="165">
        <v>100</v>
      </c>
      <c r="G91" s="165"/>
      <c r="H91" s="165"/>
      <c r="I91" s="35">
        <f t="shared" si="18"/>
        <v>3</v>
      </c>
      <c r="J91" s="8"/>
      <c r="K91" s="97">
        <f t="shared" si="13"/>
        <v>1</v>
      </c>
      <c r="L91" s="98">
        <f t="shared" si="14"/>
        <v>0</v>
      </c>
      <c r="M91" s="99">
        <f t="shared" si="11"/>
        <v>0</v>
      </c>
      <c r="N91" s="114">
        <f t="shared" si="17"/>
        <v>0</v>
      </c>
      <c r="O91" s="100">
        <f t="shared" si="12"/>
        <v>0</v>
      </c>
    </row>
    <row r="92" spans="1:15" s="1" customFormat="1" ht="15" customHeight="1" x14ac:dyDescent="0.25">
      <c r="A92" s="289">
        <v>9</v>
      </c>
      <c r="B92" s="162">
        <v>60001</v>
      </c>
      <c r="C92" s="156" t="s">
        <v>68</v>
      </c>
      <c r="D92" s="327">
        <v>1</v>
      </c>
      <c r="E92" s="165"/>
      <c r="F92" s="165">
        <v>100</v>
      </c>
      <c r="G92" s="165"/>
      <c r="H92" s="165"/>
      <c r="I92" s="35">
        <f t="shared" si="18"/>
        <v>3</v>
      </c>
      <c r="J92" s="8"/>
      <c r="K92" s="97">
        <f t="shared" si="13"/>
        <v>1</v>
      </c>
      <c r="L92" s="98">
        <f t="shared" si="14"/>
        <v>0</v>
      </c>
      <c r="M92" s="99">
        <f t="shared" si="11"/>
        <v>0</v>
      </c>
      <c r="N92" s="114">
        <f t="shared" si="17"/>
        <v>0</v>
      </c>
      <c r="O92" s="100">
        <f t="shared" si="12"/>
        <v>0</v>
      </c>
    </row>
    <row r="93" spans="1:15" s="1" customFormat="1" ht="15" customHeight="1" x14ac:dyDescent="0.25">
      <c r="A93" s="289">
        <v>10</v>
      </c>
      <c r="B93" s="162">
        <v>60701</v>
      </c>
      <c r="C93" s="156" t="s">
        <v>76</v>
      </c>
      <c r="D93" s="327">
        <v>4</v>
      </c>
      <c r="E93" s="165">
        <v>25</v>
      </c>
      <c r="F93" s="165">
        <v>25</v>
      </c>
      <c r="G93" s="165">
        <v>50</v>
      </c>
      <c r="H93" s="165"/>
      <c r="I93" s="35">
        <f t="shared" si="18"/>
        <v>3.25</v>
      </c>
      <c r="J93" s="8"/>
      <c r="K93" s="97">
        <f t="shared" si="13"/>
        <v>4</v>
      </c>
      <c r="L93" s="98">
        <f t="shared" si="14"/>
        <v>2</v>
      </c>
      <c r="M93" s="99">
        <f t="shared" si="11"/>
        <v>50</v>
      </c>
      <c r="N93" s="114">
        <f t="shared" si="17"/>
        <v>1</v>
      </c>
      <c r="O93" s="100">
        <f t="shared" si="12"/>
        <v>25</v>
      </c>
    </row>
    <row r="94" spans="1:15" s="1" customFormat="1" ht="15" customHeight="1" x14ac:dyDescent="0.25">
      <c r="A94" s="289">
        <v>11</v>
      </c>
      <c r="B94" s="162">
        <v>60850</v>
      </c>
      <c r="C94" s="156" t="s">
        <v>77</v>
      </c>
      <c r="D94" s="327">
        <v>4</v>
      </c>
      <c r="E94" s="165"/>
      <c r="F94" s="165"/>
      <c r="G94" s="165">
        <v>50</v>
      </c>
      <c r="H94" s="165">
        <v>50</v>
      </c>
      <c r="I94" s="35">
        <f t="shared" si="18"/>
        <v>4.5</v>
      </c>
      <c r="J94" s="8"/>
      <c r="K94" s="97">
        <f t="shared" si="13"/>
        <v>4</v>
      </c>
      <c r="L94" s="98">
        <f t="shared" si="14"/>
        <v>4</v>
      </c>
      <c r="M94" s="99">
        <f t="shared" si="11"/>
        <v>100</v>
      </c>
      <c r="N94" s="98">
        <f t="shared" si="17"/>
        <v>0</v>
      </c>
      <c r="O94" s="100">
        <f t="shared" si="12"/>
        <v>0</v>
      </c>
    </row>
    <row r="95" spans="1:15" s="1" customFormat="1" ht="15" customHeight="1" x14ac:dyDescent="0.25">
      <c r="A95" s="289">
        <v>12</v>
      </c>
      <c r="B95" s="162">
        <v>60910</v>
      </c>
      <c r="C95" s="157" t="s">
        <v>78</v>
      </c>
      <c r="D95" s="327">
        <v>8</v>
      </c>
      <c r="E95" s="165"/>
      <c r="F95" s="165">
        <v>37.5</v>
      </c>
      <c r="G95" s="165">
        <v>25</v>
      </c>
      <c r="H95" s="165">
        <v>37.5</v>
      </c>
      <c r="I95" s="35">
        <f t="shared" si="18"/>
        <v>4</v>
      </c>
      <c r="J95" s="8"/>
      <c r="K95" s="97">
        <f t="shared" si="13"/>
        <v>8</v>
      </c>
      <c r="L95" s="98">
        <f t="shared" si="14"/>
        <v>5</v>
      </c>
      <c r="M95" s="99">
        <f t="shared" si="11"/>
        <v>62.5</v>
      </c>
      <c r="N95" s="98">
        <f t="shared" si="17"/>
        <v>0</v>
      </c>
      <c r="O95" s="100">
        <f t="shared" si="12"/>
        <v>0</v>
      </c>
    </row>
    <row r="96" spans="1:15" s="1" customFormat="1" ht="15" customHeight="1" x14ac:dyDescent="0.25">
      <c r="A96" s="289">
        <v>13</v>
      </c>
      <c r="B96" s="162">
        <v>60980</v>
      </c>
      <c r="C96" s="156" t="s">
        <v>79</v>
      </c>
      <c r="D96" s="327">
        <v>3</v>
      </c>
      <c r="E96" s="165"/>
      <c r="F96" s="165"/>
      <c r="G96" s="165">
        <v>33.33</v>
      </c>
      <c r="H96" s="165">
        <v>66.67</v>
      </c>
      <c r="I96" s="35">
        <f t="shared" si="18"/>
        <v>4.6667000000000005</v>
      </c>
      <c r="J96" s="8"/>
      <c r="K96" s="97">
        <f t="shared" si="13"/>
        <v>3</v>
      </c>
      <c r="L96" s="98">
        <f t="shared" si="14"/>
        <v>3</v>
      </c>
      <c r="M96" s="99">
        <f t="shared" si="11"/>
        <v>100</v>
      </c>
      <c r="N96" s="98">
        <f t="shared" si="17"/>
        <v>0</v>
      </c>
      <c r="O96" s="100">
        <f t="shared" si="12"/>
        <v>0</v>
      </c>
    </row>
    <row r="97" spans="1:15" s="1" customFormat="1" ht="15" customHeight="1" x14ac:dyDescent="0.25">
      <c r="A97" s="289">
        <v>14</v>
      </c>
      <c r="B97" s="162">
        <v>61080</v>
      </c>
      <c r="C97" s="156" t="s">
        <v>80</v>
      </c>
      <c r="D97" s="327">
        <v>5</v>
      </c>
      <c r="E97" s="165"/>
      <c r="F97" s="165"/>
      <c r="G97" s="165">
        <v>80</v>
      </c>
      <c r="H97" s="165">
        <v>20</v>
      </c>
      <c r="I97" s="35">
        <f t="shared" si="18"/>
        <v>4.2</v>
      </c>
      <c r="J97" s="8"/>
      <c r="K97" s="97">
        <f t="shared" si="13"/>
        <v>5</v>
      </c>
      <c r="L97" s="98">
        <f t="shared" si="14"/>
        <v>5</v>
      </c>
      <c r="M97" s="99">
        <f t="shared" si="11"/>
        <v>100</v>
      </c>
      <c r="N97" s="98">
        <f t="shared" si="17"/>
        <v>0</v>
      </c>
      <c r="O97" s="100">
        <f t="shared" si="12"/>
        <v>0</v>
      </c>
    </row>
    <row r="98" spans="1:15" s="1" customFormat="1" ht="15" customHeight="1" x14ac:dyDescent="0.25">
      <c r="A98" s="289">
        <v>15</v>
      </c>
      <c r="B98" s="162">
        <v>61150</v>
      </c>
      <c r="C98" s="156" t="s">
        <v>81</v>
      </c>
      <c r="D98" s="327">
        <v>2</v>
      </c>
      <c r="E98" s="165"/>
      <c r="F98" s="165"/>
      <c r="G98" s="165">
        <v>50</v>
      </c>
      <c r="H98" s="165">
        <v>50</v>
      </c>
      <c r="I98" s="35">
        <f t="shared" si="18"/>
        <v>4.5</v>
      </c>
      <c r="J98" s="8"/>
      <c r="K98" s="97">
        <f t="shared" si="13"/>
        <v>2</v>
      </c>
      <c r="L98" s="98">
        <f t="shared" si="14"/>
        <v>2</v>
      </c>
      <c r="M98" s="99">
        <f t="shared" si="11"/>
        <v>100</v>
      </c>
      <c r="N98" s="98">
        <f t="shared" si="17"/>
        <v>0</v>
      </c>
      <c r="O98" s="100">
        <f t="shared" si="12"/>
        <v>0</v>
      </c>
    </row>
    <row r="99" spans="1:15" s="1" customFormat="1" ht="15" customHeight="1" x14ac:dyDescent="0.25">
      <c r="A99" s="289">
        <v>16</v>
      </c>
      <c r="B99" s="162">
        <v>61210</v>
      </c>
      <c r="C99" s="156" t="s">
        <v>82</v>
      </c>
      <c r="D99" s="327">
        <v>2</v>
      </c>
      <c r="E99" s="165">
        <v>50</v>
      </c>
      <c r="F99" s="165">
        <v>50</v>
      </c>
      <c r="G99" s="165"/>
      <c r="H99" s="165"/>
      <c r="I99" s="35">
        <f t="shared" si="18"/>
        <v>2.5</v>
      </c>
      <c r="J99" s="8"/>
      <c r="K99" s="97">
        <f t="shared" si="13"/>
        <v>2</v>
      </c>
      <c r="L99" s="98">
        <f t="shared" si="14"/>
        <v>0</v>
      </c>
      <c r="M99" s="99">
        <f t="shared" si="11"/>
        <v>0</v>
      </c>
      <c r="N99" s="98">
        <f t="shared" si="17"/>
        <v>1</v>
      </c>
      <c r="O99" s="100">
        <f t="shared" si="12"/>
        <v>50</v>
      </c>
    </row>
    <row r="100" spans="1:15" s="1" customFormat="1" ht="15" customHeight="1" x14ac:dyDescent="0.25">
      <c r="A100" s="289">
        <v>17</v>
      </c>
      <c r="B100" s="162">
        <v>61290</v>
      </c>
      <c r="C100" s="156" t="s">
        <v>83</v>
      </c>
      <c r="D100" s="327">
        <v>2</v>
      </c>
      <c r="E100" s="165"/>
      <c r="F100" s="165"/>
      <c r="G100" s="165"/>
      <c r="H100" s="165">
        <v>100</v>
      </c>
      <c r="I100" s="35">
        <f t="shared" si="18"/>
        <v>5</v>
      </c>
      <c r="J100" s="8"/>
      <c r="K100" s="97">
        <f t="shared" si="13"/>
        <v>2</v>
      </c>
      <c r="L100" s="98">
        <f t="shared" si="14"/>
        <v>2</v>
      </c>
      <c r="M100" s="99">
        <f t="shared" si="11"/>
        <v>100</v>
      </c>
      <c r="N100" s="98">
        <f t="shared" si="17"/>
        <v>0</v>
      </c>
      <c r="O100" s="100">
        <f t="shared" si="12"/>
        <v>0</v>
      </c>
    </row>
    <row r="101" spans="1:15" s="1" customFormat="1" ht="15" customHeight="1" x14ac:dyDescent="0.25">
      <c r="A101" s="289">
        <v>18</v>
      </c>
      <c r="B101" s="162">
        <v>61340</v>
      </c>
      <c r="C101" s="156" t="s">
        <v>84</v>
      </c>
      <c r="D101" s="327">
        <v>2</v>
      </c>
      <c r="E101" s="165"/>
      <c r="F101" s="165">
        <v>50</v>
      </c>
      <c r="G101" s="165"/>
      <c r="H101" s="165">
        <v>50</v>
      </c>
      <c r="I101" s="35">
        <f t="shared" si="18"/>
        <v>4</v>
      </c>
      <c r="J101" s="8"/>
      <c r="K101" s="97">
        <f t="shared" si="13"/>
        <v>2</v>
      </c>
      <c r="L101" s="98">
        <f t="shared" si="14"/>
        <v>1</v>
      </c>
      <c r="M101" s="99">
        <f t="shared" si="11"/>
        <v>50</v>
      </c>
      <c r="N101" s="98">
        <f t="shared" si="17"/>
        <v>0</v>
      </c>
      <c r="O101" s="100">
        <f t="shared" si="12"/>
        <v>0</v>
      </c>
    </row>
    <row r="102" spans="1:15" s="1" customFormat="1" ht="15" customHeight="1" x14ac:dyDescent="0.25">
      <c r="A102" s="291">
        <v>19</v>
      </c>
      <c r="B102" s="162">
        <v>61390</v>
      </c>
      <c r="C102" s="156" t="s">
        <v>85</v>
      </c>
      <c r="D102" s="303">
        <v>1</v>
      </c>
      <c r="E102" s="165"/>
      <c r="F102" s="165"/>
      <c r="G102" s="165">
        <v>100</v>
      </c>
      <c r="H102" s="165"/>
      <c r="I102" s="35">
        <f t="shared" si="18"/>
        <v>4</v>
      </c>
      <c r="J102" s="8"/>
      <c r="K102" s="97">
        <f t="shared" si="13"/>
        <v>1</v>
      </c>
      <c r="L102" s="98">
        <f t="shared" si="14"/>
        <v>1</v>
      </c>
      <c r="M102" s="99">
        <f t="shared" si="11"/>
        <v>100</v>
      </c>
      <c r="N102" s="98">
        <f t="shared" si="17"/>
        <v>0</v>
      </c>
      <c r="O102" s="100">
        <f t="shared" si="12"/>
        <v>0</v>
      </c>
    </row>
    <row r="103" spans="1:15" s="1" customFormat="1" ht="15" customHeight="1" x14ac:dyDescent="0.25">
      <c r="A103" s="289">
        <v>20</v>
      </c>
      <c r="B103" s="162">
        <v>61410</v>
      </c>
      <c r="C103" s="156" t="s">
        <v>86</v>
      </c>
      <c r="D103" s="303">
        <v>8</v>
      </c>
      <c r="E103" s="165"/>
      <c r="F103" s="165">
        <v>12.5</v>
      </c>
      <c r="G103" s="165">
        <v>50</v>
      </c>
      <c r="H103" s="165">
        <v>37.5</v>
      </c>
      <c r="I103" s="35">
        <f t="shared" si="18"/>
        <v>4.25</v>
      </c>
      <c r="J103" s="8"/>
      <c r="K103" s="97">
        <f t="shared" si="13"/>
        <v>8</v>
      </c>
      <c r="L103" s="98">
        <f t="shared" si="14"/>
        <v>7</v>
      </c>
      <c r="M103" s="99">
        <f t="shared" si="11"/>
        <v>87.5</v>
      </c>
      <c r="N103" s="98">
        <f t="shared" si="17"/>
        <v>0</v>
      </c>
      <c r="O103" s="100">
        <f t="shared" si="12"/>
        <v>0</v>
      </c>
    </row>
    <row r="104" spans="1:15" s="1" customFormat="1" ht="15" customHeight="1" x14ac:dyDescent="0.25">
      <c r="A104" s="289">
        <v>21</v>
      </c>
      <c r="B104" s="162">
        <v>61430</v>
      </c>
      <c r="C104" s="156" t="s">
        <v>106</v>
      </c>
      <c r="D104" s="303">
        <v>35</v>
      </c>
      <c r="E104" s="165"/>
      <c r="F104" s="165">
        <v>31.43</v>
      </c>
      <c r="G104" s="165">
        <v>31.43</v>
      </c>
      <c r="H104" s="165">
        <v>37.14</v>
      </c>
      <c r="I104" s="35">
        <f t="shared" si="18"/>
        <v>4.0571000000000002</v>
      </c>
      <c r="J104" s="8"/>
      <c r="K104" s="97">
        <f t="shared" si="13"/>
        <v>35</v>
      </c>
      <c r="L104" s="98">
        <f t="shared" si="14"/>
        <v>23.999499999999998</v>
      </c>
      <c r="M104" s="99">
        <f t="shared" si="11"/>
        <v>68.569999999999993</v>
      </c>
      <c r="N104" s="98">
        <f t="shared" si="17"/>
        <v>0</v>
      </c>
      <c r="O104" s="100">
        <f t="shared" si="12"/>
        <v>0</v>
      </c>
    </row>
    <row r="105" spans="1:15" s="1" customFormat="1" ht="15" customHeight="1" x14ac:dyDescent="0.25">
      <c r="A105" s="289">
        <v>22</v>
      </c>
      <c r="B105" s="162">
        <v>61440</v>
      </c>
      <c r="C105" s="156" t="s">
        <v>87</v>
      </c>
      <c r="D105" s="303">
        <v>11</v>
      </c>
      <c r="E105" s="165"/>
      <c r="F105" s="165">
        <v>72.73</v>
      </c>
      <c r="G105" s="165">
        <v>18.18</v>
      </c>
      <c r="H105" s="165">
        <v>9.09</v>
      </c>
      <c r="I105" s="35">
        <f t="shared" si="18"/>
        <v>3.3635999999999995</v>
      </c>
      <c r="J105" s="8"/>
      <c r="K105" s="97">
        <f t="shared" si="13"/>
        <v>11</v>
      </c>
      <c r="L105" s="98">
        <f t="shared" si="14"/>
        <v>2.9996999999999998</v>
      </c>
      <c r="M105" s="99">
        <f t="shared" si="11"/>
        <v>27.27</v>
      </c>
      <c r="N105" s="98">
        <f t="shared" si="17"/>
        <v>0</v>
      </c>
      <c r="O105" s="100">
        <f t="shared" si="12"/>
        <v>0</v>
      </c>
    </row>
    <row r="106" spans="1:15" s="1" customFormat="1" ht="15" customHeight="1" x14ac:dyDescent="0.25">
      <c r="A106" s="289">
        <v>23</v>
      </c>
      <c r="B106" s="162">
        <v>61450</v>
      </c>
      <c r="C106" s="156" t="s">
        <v>105</v>
      </c>
      <c r="D106" s="303">
        <v>24</v>
      </c>
      <c r="E106" s="165"/>
      <c r="F106" s="165">
        <v>12.5</v>
      </c>
      <c r="G106" s="165">
        <v>45.83</v>
      </c>
      <c r="H106" s="165">
        <v>41.67</v>
      </c>
      <c r="I106" s="35">
        <f t="shared" si="18"/>
        <v>4.2917000000000005</v>
      </c>
      <c r="J106" s="8"/>
      <c r="K106" s="97">
        <f t="shared" si="13"/>
        <v>24</v>
      </c>
      <c r="L106" s="98">
        <f t="shared" si="14"/>
        <v>21</v>
      </c>
      <c r="M106" s="99">
        <f t="shared" si="11"/>
        <v>87.5</v>
      </c>
      <c r="N106" s="98">
        <f t="shared" si="17"/>
        <v>0</v>
      </c>
      <c r="O106" s="100">
        <f t="shared" si="12"/>
        <v>0</v>
      </c>
    </row>
    <row r="107" spans="1:15" s="1" customFormat="1" ht="15" customHeight="1" x14ac:dyDescent="0.25">
      <c r="A107" s="289">
        <v>24</v>
      </c>
      <c r="B107" s="162">
        <v>61470</v>
      </c>
      <c r="C107" s="156" t="s">
        <v>88</v>
      </c>
      <c r="D107" s="303">
        <v>5</v>
      </c>
      <c r="E107" s="165"/>
      <c r="F107" s="165">
        <v>20</v>
      </c>
      <c r="G107" s="165">
        <v>60</v>
      </c>
      <c r="H107" s="165">
        <v>20</v>
      </c>
      <c r="I107" s="35">
        <f t="shared" si="18"/>
        <v>4</v>
      </c>
      <c r="J107" s="8"/>
      <c r="K107" s="97">
        <f t="shared" si="13"/>
        <v>5</v>
      </c>
      <c r="L107" s="98">
        <f t="shared" si="14"/>
        <v>4</v>
      </c>
      <c r="M107" s="99">
        <f t="shared" si="11"/>
        <v>80</v>
      </c>
      <c r="N107" s="98">
        <f t="shared" si="17"/>
        <v>0</v>
      </c>
      <c r="O107" s="100">
        <f t="shared" si="12"/>
        <v>0</v>
      </c>
    </row>
    <row r="108" spans="1:15" s="1" customFormat="1" ht="15" customHeight="1" x14ac:dyDescent="0.25">
      <c r="A108" s="289">
        <v>25</v>
      </c>
      <c r="B108" s="162">
        <v>61490</v>
      </c>
      <c r="C108" s="156" t="s">
        <v>107</v>
      </c>
      <c r="D108" s="303">
        <v>31</v>
      </c>
      <c r="E108" s="165">
        <v>3.23</v>
      </c>
      <c r="F108" s="165">
        <v>19.350000000000001</v>
      </c>
      <c r="G108" s="165">
        <v>35.479999999999997</v>
      </c>
      <c r="H108" s="165">
        <v>41.94</v>
      </c>
      <c r="I108" s="35">
        <f t="shared" si="18"/>
        <v>4.1612999999999998</v>
      </c>
      <c r="J108" s="8"/>
      <c r="K108" s="97">
        <f t="shared" si="13"/>
        <v>31</v>
      </c>
      <c r="L108" s="98">
        <f t="shared" si="14"/>
        <v>24.000199999999996</v>
      </c>
      <c r="M108" s="99">
        <f t="shared" si="11"/>
        <v>77.419999999999987</v>
      </c>
      <c r="N108" s="98">
        <f t="shared" si="17"/>
        <v>1.0012999999999999</v>
      </c>
      <c r="O108" s="100">
        <f t="shared" si="12"/>
        <v>3.23</v>
      </c>
    </row>
    <row r="109" spans="1:15" s="1" customFormat="1" ht="15" customHeight="1" x14ac:dyDescent="0.25">
      <c r="A109" s="289">
        <v>26</v>
      </c>
      <c r="B109" s="162">
        <v>61500</v>
      </c>
      <c r="C109" s="156" t="s">
        <v>108</v>
      </c>
      <c r="D109" s="303">
        <v>42</v>
      </c>
      <c r="E109" s="165"/>
      <c r="F109" s="165">
        <v>14.28</v>
      </c>
      <c r="G109" s="165">
        <v>47.62</v>
      </c>
      <c r="H109" s="165">
        <v>38.1</v>
      </c>
      <c r="I109" s="35">
        <f t="shared" si="18"/>
        <v>4.2382</v>
      </c>
      <c r="J109" s="8"/>
      <c r="K109" s="97">
        <f t="shared" si="13"/>
        <v>42</v>
      </c>
      <c r="L109" s="98">
        <f t="shared" si="14"/>
        <v>36.002399999999994</v>
      </c>
      <c r="M109" s="99">
        <f t="shared" si="11"/>
        <v>85.72</v>
      </c>
      <c r="N109" s="98">
        <f t="shared" si="17"/>
        <v>0</v>
      </c>
      <c r="O109" s="100">
        <f t="shared" si="12"/>
        <v>0</v>
      </c>
    </row>
    <row r="110" spans="1:15" s="1" customFormat="1" ht="15" customHeight="1" x14ac:dyDescent="0.25">
      <c r="A110" s="289">
        <v>27</v>
      </c>
      <c r="B110" s="162">
        <v>61510</v>
      </c>
      <c r="C110" s="156" t="s">
        <v>89</v>
      </c>
      <c r="D110" s="303">
        <v>31</v>
      </c>
      <c r="E110" s="165"/>
      <c r="F110" s="165">
        <v>9.67</v>
      </c>
      <c r="G110" s="165">
        <v>41.94</v>
      </c>
      <c r="H110" s="165">
        <v>48.39</v>
      </c>
      <c r="I110" s="35">
        <f t="shared" si="18"/>
        <v>4.3872</v>
      </c>
      <c r="J110" s="8"/>
      <c r="K110" s="97">
        <f t="shared" si="13"/>
        <v>31</v>
      </c>
      <c r="L110" s="98">
        <f t="shared" si="14"/>
        <v>28.002300000000002</v>
      </c>
      <c r="M110" s="99">
        <f t="shared" si="11"/>
        <v>90.33</v>
      </c>
      <c r="N110" s="98">
        <f t="shared" si="17"/>
        <v>0</v>
      </c>
      <c r="O110" s="100">
        <f t="shared" si="12"/>
        <v>0</v>
      </c>
    </row>
    <row r="111" spans="1:15" s="1" customFormat="1" ht="15" customHeight="1" x14ac:dyDescent="0.25">
      <c r="A111" s="289">
        <v>28</v>
      </c>
      <c r="B111" s="162">
        <v>61520</v>
      </c>
      <c r="C111" s="156" t="s">
        <v>109</v>
      </c>
      <c r="D111" s="303">
        <v>35</v>
      </c>
      <c r="E111" s="83"/>
      <c r="F111" s="83">
        <v>5.71</v>
      </c>
      <c r="G111" s="83">
        <v>51.43</v>
      </c>
      <c r="H111" s="84">
        <v>42.86</v>
      </c>
      <c r="I111" s="35">
        <f t="shared" si="18"/>
        <v>4.3715000000000002</v>
      </c>
      <c r="J111" s="8"/>
      <c r="K111" s="97">
        <f t="shared" si="13"/>
        <v>35</v>
      </c>
      <c r="L111" s="98">
        <f t="shared" si="14"/>
        <v>33.001499999999993</v>
      </c>
      <c r="M111" s="99">
        <f t="shared" si="11"/>
        <v>94.289999999999992</v>
      </c>
      <c r="N111" s="98">
        <f t="shared" si="17"/>
        <v>0</v>
      </c>
      <c r="O111" s="100">
        <f t="shared" si="12"/>
        <v>0</v>
      </c>
    </row>
    <row r="112" spans="1:15" s="1" customFormat="1" ht="15" customHeight="1" x14ac:dyDescent="0.25">
      <c r="A112" s="293">
        <v>29</v>
      </c>
      <c r="B112" s="294">
        <v>61540</v>
      </c>
      <c r="C112" s="156" t="s">
        <v>103</v>
      </c>
      <c r="D112" s="276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302">
        <v>30</v>
      </c>
      <c r="B113" s="377">
        <v>61560</v>
      </c>
      <c r="C113" s="155" t="s">
        <v>113</v>
      </c>
      <c r="D113" s="276"/>
      <c r="E113" s="85"/>
      <c r="F113" s="85"/>
      <c r="G113" s="85"/>
      <c r="H113" s="85"/>
      <c r="I113" s="35"/>
      <c r="J113" s="8"/>
      <c r="K113" s="97"/>
      <c r="L113" s="98"/>
      <c r="M113" s="391"/>
      <c r="N113" s="98"/>
      <c r="O113" s="100"/>
    </row>
    <row r="114" spans="1:15" s="1" customFormat="1" ht="15" customHeight="1" thickBot="1" x14ac:dyDescent="0.3">
      <c r="A114" s="293">
        <v>31</v>
      </c>
      <c r="B114" s="162">
        <v>61570</v>
      </c>
      <c r="C114" s="155" t="s">
        <v>122</v>
      </c>
      <c r="D114" s="181"/>
      <c r="E114" s="165"/>
      <c r="F114" s="165"/>
      <c r="G114" s="165"/>
      <c r="H114" s="165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196</v>
      </c>
      <c r="E115" s="383">
        <v>1.7442857142857142</v>
      </c>
      <c r="F115" s="376">
        <v>15.628571428571428</v>
      </c>
      <c r="G115" s="376">
        <v>51.542857142857144</v>
      </c>
      <c r="H115" s="376">
        <v>31.082857142857144</v>
      </c>
      <c r="I115" s="64">
        <f>AVERAGE(I116:I124)</f>
        <v>4.1196000000000002</v>
      </c>
      <c r="J115" s="8"/>
      <c r="K115" s="110">
        <f t="shared" si="13"/>
        <v>196</v>
      </c>
      <c r="L115" s="111">
        <f>SUM(L116:L124)</f>
        <v>166.99979999999999</v>
      </c>
      <c r="M115" s="112">
        <f t="shared" ref="M115" si="19">G115+H115</f>
        <v>82.625714285714281</v>
      </c>
      <c r="N115" s="111">
        <f>SUM(N116:N124)</f>
        <v>3.0007999999999999</v>
      </c>
      <c r="O115" s="113">
        <f t="shared" ref="O115" si="20">E115</f>
        <v>1.7442857142857142</v>
      </c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329">
        <v>91</v>
      </c>
      <c r="E116" s="172">
        <v>1.1000000000000001</v>
      </c>
      <c r="F116" s="172">
        <v>8.7899999999999991</v>
      </c>
      <c r="G116" s="172">
        <v>34.07</v>
      </c>
      <c r="H116" s="172">
        <v>56.04</v>
      </c>
      <c r="I116" s="34">
        <f t="shared" ref="I116:I123" si="21">(E116*2+F116*3+G116*4+H116*5)/100</f>
        <v>4.4504999999999999</v>
      </c>
      <c r="J116" s="8"/>
      <c r="K116" s="93">
        <f t="shared" si="13"/>
        <v>91</v>
      </c>
      <c r="L116" s="94">
        <f t="shared" si="14"/>
        <v>82.000100000000003</v>
      </c>
      <c r="M116" s="472">
        <f t="shared" si="11"/>
        <v>90.11</v>
      </c>
      <c r="N116" s="94">
        <f t="shared" ref="N116:N123" si="22">O116*K116/100</f>
        <v>1.0010000000000001</v>
      </c>
      <c r="O116" s="96">
        <f t="shared" si="12"/>
        <v>1.1000000000000001</v>
      </c>
    </row>
    <row r="117" spans="1:15" s="1" customFormat="1" ht="15" customHeight="1" x14ac:dyDescent="0.25">
      <c r="A117" s="300">
        <v>2</v>
      </c>
      <c r="B117" s="162">
        <v>70110</v>
      </c>
      <c r="C117" s="167" t="s">
        <v>93</v>
      </c>
      <c r="D117" s="328">
        <v>23</v>
      </c>
      <c r="E117" s="165"/>
      <c r="F117" s="165">
        <v>8.6999999999999993</v>
      </c>
      <c r="G117" s="165">
        <v>78.260000000000005</v>
      </c>
      <c r="H117" s="165">
        <v>13.04</v>
      </c>
      <c r="I117" s="35">
        <f t="shared" si="21"/>
        <v>4.0434000000000001</v>
      </c>
      <c r="J117" s="8"/>
      <c r="K117" s="97">
        <f t="shared" si="13"/>
        <v>23</v>
      </c>
      <c r="L117" s="98">
        <f t="shared" si="14"/>
        <v>20.999000000000002</v>
      </c>
      <c r="M117" s="99">
        <f t="shared" si="11"/>
        <v>91.300000000000011</v>
      </c>
      <c r="N117" s="98">
        <f t="shared" si="22"/>
        <v>0</v>
      </c>
      <c r="O117" s="100">
        <f t="shared" si="12"/>
        <v>0</v>
      </c>
    </row>
    <row r="118" spans="1:15" s="1" customFormat="1" ht="15" customHeight="1" x14ac:dyDescent="0.25">
      <c r="A118" s="300">
        <v>3</v>
      </c>
      <c r="B118" s="162">
        <v>70021</v>
      </c>
      <c r="C118" s="167" t="s">
        <v>91</v>
      </c>
      <c r="D118" s="328">
        <v>18</v>
      </c>
      <c r="E118" s="165"/>
      <c r="F118" s="165">
        <v>11.11</v>
      </c>
      <c r="G118" s="165">
        <v>33.33</v>
      </c>
      <c r="H118" s="165">
        <v>55.56</v>
      </c>
      <c r="I118" s="35">
        <f t="shared" si="21"/>
        <v>4.4444999999999997</v>
      </c>
      <c r="J118" s="8"/>
      <c r="K118" s="97">
        <f t="shared" si="13"/>
        <v>18</v>
      </c>
      <c r="L118" s="98">
        <f t="shared" si="14"/>
        <v>16.0002</v>
      </c>
      <c r="M118" s="99">
        <f t="shared" si="11"/>
        <v>88.89</v>
      </c>
      <c r="N118" s="98">
        <f t="shared" si="22"/>
        <v>0</v>
      </c>
      <c r="O118" s="100">
        <f t="shared" si="12"/>
        <v>0</v>
      </c>
    </row>
    <row r="119" spans="1:15" s="1" customFormat="1" ht="15" customHeight="1" x14ac:dyDescent="0.25">
      <c r="A119" s="300">
        <v>4</v>
      </c>
      <c r="B119" s="162">
        <v>70040</v>
      </c>
      <c r="C119" s="167" t="s">
        <v>92</v>
      </c>
      <c r="D119" s="328">
        <v>2</v>
      </c>
      <c r="E119" s="165"/>
      <c r="F119" s="165"/>
      <c r="G119" s="165">
        <v>100</v>
      </c>
      <c r="H119" s="165"/>
      <c r="I119" s="35">
        <f t="shared" si="21"/>
        <v>4</v>
      </c>
      <c r="J119" s="8"/>
      <c r="K119" s="97">
        <f t="shared" si="13"/>
        <v>2</v>
      </c>
      <c r="L119" s="98">
        <f t="shared" si="14"/>
        <v>2</v>
      </c>
      <c r="M119" s="99">
        <f t="shared" si="11"/>
        <v>100</v>
      </c>
      <c r="N119" s="98">
        <f t="shared" si="22"/>
        <v>0</v>
      </c>
      <c r="O119" s="100">
        <f t="shared" si="12"/>
        <v>0</v>
      </c>
    </row>
    <row r="120" spans="1:15" s="1" customFormat="1" ht="15" customHeight="1" x14ac:dyDescent="0.25">
      <c r="A120" s="300">
        <v>5</v>
      </c>
      <c r="B120" s="162">
        <v>70100</v>
      </c>
      <c r="C120" s="167" t="s">
        <v>123</v>
      </c>
      <c r="D120" s="328">
        <v>33</v>
      </c>
      <c r="E120" s="165"/>
      <c r="F120" s="165">
        <v>9.09</v>
      </c>
      <c r="G120" s="165">
        <v>36.36</v>
      </c>
      <c r="H120" s="165">
        <v>54.55</v>
      </c>
      <c r="I120" s="35">
        <f t="shared" si="21"/>
        <v>4.4546000000000001</v>
      </c>
      <c r="J120" s="8"/>
      <c r="K120" s="97">
        <f t="shared" si="13"/>
        <v>33</v>
      </c>
      <c r="L120" s="98">
        <f t="shared" si="14"/>
        <v>30.000299999999996</v>
      </c>
      <c r="M120" s="99">
        <f t="shared" si="11"/>
        <v>90.91</v>
      </c>
      <c r="N120" s="98">
        <f t="shared" si="22"/>
        <v>0</v>
      </c>
      <c r="O120" s="100">
        <f t="shared" si="12"/>
        <v>0</v>
      </c>
    </row>
    <row r="121" spans="1:15" s="1" customFormat="1" ht="15" customHeight="1" x14ac:dyDescent="0.25">
      <c r="A121" s="300">
        <v>6</v>
      </c>
      <c r="B121" s="298">
        <v>70270</v>
      </c>
      <c r="C121" s="299" t="s">
        <v>94</v>
      </c>
      <c r="D121" s="303">
        <v>11</v>
      </c>
      <c r="E121" s="165"/>
      <c r="F121" s="165">
        <v>27.27</v>
      </c>
      <c r="G121" s="165">
        <v>45.45</v>
      </c>
      <c r="H121" s="165">
        <v>27.27</v>
      </c>
      <c r="I121" s="35">
        <f t="shared" si="21"/>
        <v>3.9996000000000005</v>
      </c>
      <c r="J121" s="8"/>
      <c r="K121" s="97">
        <f t="shared" si="13"/>
        <v>11</v>
      </c>
      <c r="L121" s="98">
        <f t="shared" si="14"/>
        <v>7.9991999999999992</v>
      </c>
      <c r="M121" s="99">
        <f t="shared" si="11"/>
        <v>72.72</v>
      </c>
      <c r="N121" s="98">
        <f t="shared" si="22"/>
        <v>0</v>
      </c>
      <c r="O121" s="100">
        <f t="shared" si="12"/>
        <v>0</v>
      </c>
    </row>
    <row r="122" spans="1:15" s="1" customFormat="1" ht="15" customHeight="1" x14ac:dyDescent="0.25">
      <c r="A122" s="300">
        <v>7</v>
      </c>
      <c r="B122" s="163">
        <v>70510</v>
      </c>
      <c r="C122" s="167" t="s">
        <v>95</v>
      </c>
      <c r="D122" s="305"/>
      <c r="E122" s="165"/>
      <c r="F122" s="165"/>
      <c r="G122" s="165"/>
      <c r="H122" s="165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302">
        <v>8</v>
      </c>
      <c r="B123" s="163">
        <v>10880</v>
      </c>
      <c r="C123" s="167" t="s">
        <v>112</v>
      </c>
      <c r="D123" s="303">
        <v>18</v>
      </c>
      <c r="E123" s="165">
        <v>11.11</v>
      </c>
      <c r="F123" s="165">
        <v>44.44</v>
      </c>
      <c r="G123" s="165">
        <v>33.33</v>
      </c>
      <c r="H123" s="165">
        <v>11.12</v>
      </c>
      <c r="I123" s="35">
        <f t="shared" si="21"/>
        <v>3.4446000000000003</v>
      </c>
      <c r="J123" s="8"/>
      <c r="K123" s="97">
        <f t="shared" si="13"/>
        <v>18</v>
      </c>
      <c r="L123" s="98">
        <f t="shared" si="14"/>
        <v>8.0009999999999994</v>
      </c>
      <c r="M123" s="99">
        <f t="shared" si="11"/>
        <v>44.449999999999996</v>
      </c>
      <c r="N123" s="98">
        <f t="shared" si="22"/>
        <v>1.9997999999999998</v>
      </c>
      <c r="O123" s="100">
        <f t="shared" si="12"/>
        <v>11.11</v>
      </c>
    </row>
    <row r="124" spans="1:15" s="1" customFormat="1" ht="15" customHeight="1" thickBot="1" x14ac:dyDescent="0.3">
      <c r="A124" s="301">
        <v>9</v>
      </c>
      <c r="B124" s="164">
        <v>10890</v>
      </c>
      <c r="C124" s="168" t="s">
        <v>114</v>
      </c>
      <c r="D124" s="304"/>
      <c r="E124" s="147"/>
      <c r="F124" s="147"/>
      <c r="G124" s="147"/>
      <c r="H124" s="148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487" t="s">
        <v>96</v>
      </c>
      <c r="E125" s="487"/>
      <c r="F125" s="487"/>
      <c r="G125" s="487"/>
      <c r="H125" s="487"/>
      <c r="I125" s="33">
        <f>AVERAGE(I7,I9:I16,I18:I29,I31:I47,I49:I67,I69:I82,I84:I114,I116:I124)</f>
        <v>4.1087300404858302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E115:H115 I6:I125">
    <cfRule type="cellIs" dxfId="174" priority="7" stopIfTrue="1" operator="between">
      <formula>4.5</formula>
      <formula>$I$125</formula>
    </cfRule>
  </conditionalFormatting>
  <conditionalFormatting sqref="I6:I125">
    <cfRule type="cellIs" dxfId="173" priority="1" stopIfTrue="1" operator="equal">
      <formula>4.5</formula>
    </cfRule>
    <cfRule type="containsBlanks" dxfId="172" priority="2" stopIfTrue="1">
      <formula>LEN(TRIM(I6))=0</formula>
    </cfRule>
    <cfRule type="cellIs" dxfId="171" priority="3" stopIfTrue="1" operator="between">
      <formula>3.499</formula>
      <formula>3.504</formula>
    </cfRule>
    <cfRule type="cellIs" dxfId="170" priority="4" stopIfTrue="1" operator="equal">
      <formula>$I$125</formula>
    </cfRule>
    <cfRule type="cellIs" dxfId="169" priority="5" stopIfTrue="1" operator="lessThan">
      <formula>3.5</formula>
    </cfRule>
    <cfRule type="cellIs" dxfId="168" priority="6" stopIfTrue="1" operator="between">
      <formula>$I$125</formula>
      <formula>3.5</formula>
    </cfRule>
    <cfRule type="cellIs" dxfId="167" priority="8" stopIfTrue="1" operator="greaterThanOrEqual">
      <formula>4.5</formula>
    </cfRule>
  </conditionalFormatting>
  <conditionalFormatting sqref="N7:O124">
    <cfRule type="containsBlanks" dxfId="166" priority="11">
      <formula>LEN(TRIM(N7))=0</formula>
    </cfRule>
    <cfRule type="cellIs" dxfId="165" priority="15" operator="equal">
      <formula>0</formula>
    </cfRule>
    <cfRule type="cellIs" dxfId="164" priority="17" operator="between">
      <formula>1</formula>
      <formula>10</formula>
    </cfRule>
    <cfRule type="cellIs" dxfId="163" priority="18" operator="greaterThanOrEqual">
      <formula>10</formula>
    </cfRule>
  </conditionalFormatting>
  <conditionalFormatting sqref="M7:M115 M117:M124">
    <cfRule type="containsBlanks" dxfId="162" priority="577">
      <formula>LEN(TRIM(M7))=0</formula>
    </cfRule>
    <cfRule type="cellIs" dxfId="161" priority="579" operator="lessThan">
      <formula>50</formula>
    </cfRule>
    <cfRule type="cellIs" dxfId="160" priority="580" operator="between">
      <formula>50</formula>
      <formula>$M$6</formula>
    </cfRule>
    <cfRule type="cellIs" dxfId="159" priority="581" operator="between">
      <formula>$M$6</formula>
      <formula>90</formula>
    </cfRule>
    <cfRule type="cellIs" dxfId="158" priority="582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475" t="s">
        <v>131</v>
      </c>
      <c r="D2" s="475"/>
      <c r="E2" s="16"/>
      <c r="F2" s="16"/>
      <c r="G2" s="16"/>
      <c r="H2" s="16"/>
      <c r="I2" s="19">
        <v>2019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481" t="s">
        <v>0</v>
      </c>
      <c r="B4" s="483" t="s">
        <v>1</v>
      </c>
      <c r="C4" s="490" t="s">
        <v>2</v>
      </c>
      <c r="D4" s="492" t="s">
        <v>3</v>
      </c>
      <c r="E4" s="494" t="s">
        <v>4</v>
      </c>
      <c r="F4" s="495"/>
      <c r="G4" s="495"/>
      <c r="H4" s="496"/>
      <c r="I4" s="485" t="s">
        <v>111</v>
      </c>
      <c r="J4" s="4"/>
      <c r="K4" s="6"/>
      <c r="L4" s="3" t="s">
        <v>135</v>
      </c>
    </row>
    <row r="5" spans="1:16" ht="30" customHeight="1" thickBot="1" x14ac:dyDescent="0.3">
      <c r="A5" s="488"/>
      <c r="B5" s="489"/>
      <c r="C5" s="491"/>
      <c r="D5" s="493"/>
      <c r="E5" s="18">
        <v>2</v>
      </c>
      <c r="F5" s="18">
        <v>3</v>
      </c>
      <c r="G5" s="18">
        <v>4</v>
      </c>
      <c r="H5" s="18">
        <v>5</v>
      </c>
      <c r="I5" s="486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373"/>
      <c r="B6" s="374"/>
      <c r="C6" s="371" t="s">
        <v>110</v>
      </c>
      <c r="D6" s="393">
        <f>D7+D8+D17+D30+D48+D68+D83+D115</f>
        <v>1098</v>
      </c>
      <c r="E6" s="386">
        <v>0.26403790087463558</v>
      </c>
      <c r="F6" s="387">
        <v>18.344970845481047</v>
      </c>
      <c r="G6" s="387">
        <v>44.992988338192418</v>
      </c>
      <c r="H6" s="388">
        <v>36.397186588921286</v>
      </c>
      <c r="I6" s="394">
        <v>4.34</v>
      </c>
      <c r="J6" s="8"/>
      <c r="K6" s="110">
        <f>D6</f>
        <v>1098</v>
      </c>
      <c r="L6" s="111">
        <f>L7+L8+L17+L30+L48+L68+L83+L115</f>
        <v>959.98209999999995</v>
      </c>
      <c r="M6" s="112">
        <f t="shared" ref="M6:M69" si="0">G6+H6</f>
        <v>81.390174927113705</v>
      </c>
      <c r="N6" s="111">
        <f>N7+N8+N17+N30+N48+N68+N83+N115</f>
        <v>2.9998999999999998</v>
      </c>
      <c r="O6" s="113">
        <f t="shared" ref="O6:O69" si="1">E6</f>
        <v>0.26403790087463558</v>
      </c>
      <c r="P6" s="55"/>
    </row>
    <row r="7" spans="1:16" ht="15" customHeight="1" thickBot="1" x14ac:dyDescent="0.3">
      <c r="A7" s="363">
        <v>1</v>
      </c>
      <c r="B7" s="378">
        <v>50050</v>
      </c>
      <c r="C7" s="372" t="s">
        <v>56</v>
      </c>
      <c r="D7" s="359">
        <v>14</v>
      </c>
      <c r="E7" s="330"/>
      <c r="F7" s="390"/>
      <c r="G7" s="390">
        <v>28.571428571428573</v>
      </c>
      <c r="H7" s="330">
        <v>71.428571428571431</v>
      </c>
      <c r="I7" s="362">
        <f>(E7*2+F7*3+G7*4+H7*5)/100</f>
        <v>4.7142857142857144</v>
      </c>
      <c r="J7" s="8"/>
      <c r="K7" s="89">
        <f t="shared" ref="K7:K70" si="2">D7</f>
        <v>14</v>
      </c>
      <c r="L7" s="90">
        <f t="shared" ref="L7:L70" si="3">M7*K7/100</f>
        <v>14</v>
      </c>
      <c r="M7" s="91">
        <f t="shared" si="0"/>
        <v>100</v>
      </c>
      <c r="N7" s="90">
        <f t="shared" ref="N7:N70" si="4">O7*K7/100</f>
        <v>0</v>
      </c>
      <c r="O7" s="92">
        <f t="shared" si="1"/>
        <v>0</v>
      </c>
      <c r="P7" s="55"/>
    </row>
    <row r="8" spans="1:16" ht="15" customHeight="1" thickBot="1" x14ac:dyDescent="0.3">
      <c r="A8" s="373"/>
      <c r="B8" s="379"/>
      <c r="C8" s="375" t="s">
        <v>97</v>
      </c>
      <c r="D8" s="392">
        <f>SUM(D9:D16)</f>
        <v>75</v>
      </c>
      <c r="E8" s="474">
        <v>0</v>
      </c>
      <c r="F8" s="112">
        <v>11.5525</v>
      </c>
      <c r="G8" s="112">
        <v>58.201249999999995</v>
      </c>
      <c r="H8" s="474">
        <v>30.244999999999997</v>
      </c>
      <c r="I8" s="380">
        <f>AVERAGE(I9:I16)</f>
        <v>4.1868749999999997</v>
      </c>
      <c r="J8" s="8"/>
      <c r="K8" s="110">
        <f t="shared" si="2"/>
        <v>75</v>
      </c>
      <c r="L8" s="111">
        <f>SUM(L9:L16)</f>
        <v>66.999500000000012</v>
      </c>
      <c r="M8" s="112">
        <f t="shared" si="0"/>
        <v>88.446249999999992</v>
      </c>
      <c r="N8" s="111">
        <f>SUM(N9:N16)</f>
        <v>0</v>
      </c>
      <c r="O8" s="113">
        <f t="shared" si="1"/>
        <v>0</v>
      </c>
    </row>
    <row r="9" spans="1:16" s="1" customFormat="1" ht="15" customHeight="1" x14ac:dyDescent="0.25">
      <c r="A9" s="11">
        <v>1</v>
      </c>
      <c r="B9" s="377">
        <v>10002</v>
      </c>
      <c r="C9" s="72" t="s">
        <v>6</v>
      </c>
      <c r="D9" s="360">
        <v>11</v>
      </c>
      <c r="E9" s="385"/>
      <c r="F9" s="385">
        <v>9.09</v>
      </c>
      <c r="G9" s="385">
        <v>63.64</v>
      </c>
      <c r="H9" s="385">
        <v>27.27</v>
      </c>
      <c r="I9" s="382">
        <f t="shared" ref="I9:I16" si="5">(E9*2+F9*3+G9*4+H9*5)/100</f>
        <v>4.1817999999999991</v>
      </c>
      <c r="J9" s="8"/>
      <c r="K9" s="97">
        <f t="shared" si="2"/>
        <v>11</v>
      </c>
      <c r="L9" s="98">
        <f t="shared" si="3"/>
        <v>10.0001</v>
      </c>
      <c r="M9" s="99">
        <f t="shared" si="0"/>
        <v>90.91</v>
      </c>
      <c r="N9" s="98">
        <f t="shared" si="4"/>
        <v>0</v>
      </c>
      <c r="O9" s="100">
        <f t="shared" si="1"/>
        <v>0</v>
      </c>
    </row>
    <row r="10" spans="1:16" s="1" customFormat="1" ht="15" customHeight="1" x14ac:dyDescent="0.25">
      <c r="A10" s="9">
        <v>2</v>
      </c>
      <c r="B10" s="162">
        <v>10090</v>
      </c>
      <c r="C10" s="167" t="s">
        <v>8</v>
      </c>
      <c r="D10" s="331">
        <v>20</v>
      </c>
      <c r="E10" s="165"/>
      <c r="F10" s="165"/>
      <c r="G10" s="165">
        <v>55</v>
      </c>
      <c r="H10" s="165">
        <v>45</v>
      </c>
      <c r="I10" s="35">
        <f t="shared" si="5"/>
        <v>4.45</v>
      </c>
      <c r="J10" s="8"/>
      <c r="K10" s="97">
        <f t="shared" si="2"/>
        <v>20</v>
      </c>
      <c r="L10" s="98">
        <f t="shared" si="3"/>
        <v>20</v>
      </c>
      <c r="M10" s="99">
        <f t="shared" si="0"/>
        <v>100</v>
      </c>
      <c r="N10" s="98">
        <f t="shared" si="4"/>
        <v>0</v>
      </c>
      <c r="O10" s="100">
        <f t="shared" si="1"/>
        <v>0</v>
      </c>
    </row>
    <row r="11" spans="1:16" s="1" customFormat="1" ht="15" customHeight="1" x14ac:dyDescent="0.25">
      <c r="A11" s="9">
        <v>3</v>
      </c>
      <c r="B11" s="162">
        <v>10004</v>
      </c>
      <c r="C11" s="167" t="s">
        <v>7</v>
      </c>
      <c r="D11" s="332">
        <v>12</v>
      </c>
      <c r="E11" s="165"/>
      <c r="F11" s="165">
        <v>25</v>
      </c>
      <c r="G11" s="165">
        <v>75</v>
      </c>
      <c r="H11" s="165"/>
      <c r="I11" s="35">
        <f t="shared" si="5"/>
        <v>3.75</v>
      </c>
      <c r="J11" s="8"/>
      <c r="K11" s="97">
        <f t="shared" si="2"/>
        <v>12</v>
      </c>
      <c r="L11" s="98">
        <f t="shared" si="3"/>
        <v>9</v>
      </c>
      <c r="M11" s="99">
        <f t="shared" si="0"/>
        <v>75</v>
      </c>
      <c r="N11" s="98">
        <f t="shared" si="4"/>
        <v>0</v>
      </c>
      <c r="O11" s="100">
        <f t="shared" si="1"/>
        <v>0</v>
      </c>
    </row>
    <row r="12" spans="1:16" s="1" customFormat="1" ht="15" customHeight="1" x14ac:dyDescent="0.25">
      <c r="A12" s="9">
        <v>4</v>
      </c>
      <c r="B12" s="162">
        <v>10001</v>
      </c>
      <c r="C12" s="72" t="s">
        <v>5</v>
      </c>
      <c r="D12" s="331">
        <v>11</v>
      </c>
      <c r="E12" s="165"/>
      <c r="F12" s="165"/>
      <c r="G12" s="165">
        <v>63.64</v>
      </c>
      <c r="H12" s="165">
        <v>36.36</v>
      </c>
      <c r="I12" s="35">
        <f t="shared" si="5"/>
        <v>4.3635999999999999</v>
      </c>
      <c r="J12" s="8"/>
      <c r="K12" s="97">
        <f t="shared" si="2"/>
        <v>11</v>
      </c>
      <c r="L12" s="98">
        <f t="shared" si="3"/>
        <v>11</v>
      </c>
      <c r="M12" s="99">
        <f t="shared" si="0"/>
        <v>100</v>
      </c>
      <c r="N12" s="98">
        <f t="shared" si="4"/>
        <v>0</v>
      </c>
      <c r="O12" s="100">
        <f t="shared" si="1"/>
        <v>0</v>
      </c>
    </row>
    <row r="13" spans="1:16" s="1" customFormat="1" ht="15" customHeight="1" x14ac:dyDescent="0.25">
      <c r="A13" s="9">
        <v>5</v>
      </c>
      <c r="B13" s="162">
        <v>10120</v>
      </c>
      <c r="C13" s="167" t="s">
        <v>9</v>
      </c>
      <c r="D13" s="331">
        <v>4</v>
      </c>
      <c r="E13" s="165"/>
      <c r="F13" s="165"/>
      <c r="G13" s="165">
        <v>100</v>
      </c>
      <c r="H13" s="165"/>
      <c r="I13" s="35">
        <f t="shared" si="5"/>
        <v>4</v>
      </c>
      <c r="J13" s="8"/>
      <c r="K13" s="97">
        <f t="shared" si="2"/>
        <v>4</v>
      </c>
      <c r="L13" s="98">
        <f t="shared" si="3"/>
        <v>4</v>
      </c>
      <c r="M13" s="99">
        <f t="shared" si="0"/>
        <v>100</v>
      </c>
      <c r="N13" s="98">
        <f t="shared" si="4"/>
        <v>0</v>
      </c>
      <c r="O13" s="100">
        <f t="shared" si="1"/>
        <v>0</v>
      </c>
    </row>
    <row r="14" spans="1:16" s="1" customFormat="1" ht="15" customHeight="1" x14ac:dyDescent="0.25">
      <c r="A14" s="9">
        <v>6</v>
      </c>
      <c r="B14" s="162">
        <v>10190</v>
      </c>
      <c r="C14" s="167" t="s">
        <v>10</v>
      </c>
      <c r="D14" s="331">
        <v>9</v>
      </c>
      <c r="E14" s="165"/>
      <c r="F14" s="165">
        <v>33.33</v>
      </c>
      <c r="G14" s="165">
        <v>33.33</v>
      </c>
      <c r="H14" s="165">
        <v>33.33</v>
      </c>
      <c r="I14" s="35">
        <f t="shared" si="5"/>
        <v>3.9995999999999996</v>
      </c>
      <c r="J14" s="8"/>
      <c r="K14" s="97">
        <f t="shared" si="2"/>
        <v>9</v>
      </c>
      <c r="L14" s="98">
        <f t="shared" si="3"/>
        <v>5.9993999999999996</v>
      </c>
      <c r="M14" s="99">
        <f t="shared" si="0"/>
        <v>66.66</v>
      </c>
      <c r="N14" s="98">
        <f t="shared" si="4"/>
        <v>0</v>
      </c>
      <c r="O14" s="100">
        <f t="shared" si="1"/>
        <v>0</v>
      </c>
    </row>
    <row r="15" spans="1:16" s="1" customFormat="1" ht="15" customHeight="1" x14ac:dyDescent="0.25">
      <c r="A15" s="9">
        <v>7</v>
      </c>
      <c r="B15" s="162">
        <v>10320</v>
      </c>
      <c r="C15" s="167" t="s">
        <v>11</v>
      </c>
      <c r="D15" s="331">
        <v>4</v>
      </c>
      <c r="E15" s="165"/>
      <c r="F15" s="165">
        <v>25</v>
      </c>
      <c r="G15" s="165">
        <v>50</v>
      </c>
      <c r="H15" s="70">
        <v>25</v>
      </c>
      <c r="I15" s="35">
        <f t="shared" si="5"/>
        <v>4</v>
      </c>
      <c r="J15" s="8"/>
      <c r="K15" s="97">
        <f t="shared" si="2"/>
        <v>4</v>
      </c>
      <c r="L15" s="98">
        <f t="shared" si="3"/>
        <v>3</v>
      </c>
      <c r="M15" s="99">
        <f t="shared" si="0"/>
        <v>75</v>
      </c>
      <c r="N15" s="98">
        <f t="shared" si="4"/>
        <v>0</v>
      </c>
      <c r="O15" s="100">
        <f t="shared" si="1"/>
        <v>0</v>
      </c>
    </row>
    <row r="16" spans="1:16" s="1" customFormat="1" ht="15" customHeight="1" thickBot="1" x14ac:dyDescent="0.3">
      <c r="A16" s="9">
        <v>8</v>
      </c>
      <c r="B16" s="40">
        <v>10860</v>
      </c>
      <c r="C16" s="168" t="s">
        <v>115</v>
      </c>
      <c r="D16" s="332">
        <v>4</v>
      </c>
      <c r="E16" s="147"/>
      <c r="F16" s="147"/>
      <c r="G16" s="147">
        <v>25</v>
      </c>
      <c r="H16" s="148">
        <v>75</v>
      </c>
      <c r="I16" s="57">
        <f t="shared" si="5"/>
        <v>4.75</v>
      </c>
      <c r="J16" s="8"/>
      <c r="K16" s="101">
        <f t="shared" si="2"/>
        <v>4</v>
      </c>
      <c r="L16" s="102">
        <f t="shared" si="3"/>
        <v>4</v>
      </c>
      <c r="M16" s="103">
        <f t="shared" si="0"/>
        <v>100</v>
      </c>
      <c r="N16" s="102">
        <f t="shared" si="4"/>
        <v>0</v>
      </c>
      <c r="O16" s="104">
        <f t="shared" si="1"/>
        <v>0</v>
      </c>
    </row>
    <row r="17" spans="1:15" s="1" customFormat="1" ht="15" customHeight="1" thickBot="1" x14ac:dyDescent="0.3">
      <c r="A17" s="28"/>
      <c r="B17" s="52"/>
      <c r="C17" s="25" t="s">
        <v>98</v>
      </c>
      <c r="D17" s="180">
        <f>SUM(D18:D29)</f>
        <v>137</v>
      </c>
      <c r="E17" s="376">
        <v>0</v>
      </c>
      <c r="F17" s="376">
        <v>20.605</v>
      </c>
      <c r="G17" s="376">
        <v>46.939166666666665</v>
      </c>
      <c r="H17" s="376">
        <v>32.454999999999998</v>
      </c>
      <c r="I17" s="31">
        <f>AVERAGE(I18:I29)</f>
        <v>4.1184666666666665</v>
      </c>
      <c r="J17" s="56"/>
      <c r="K17" s="110">
        <f t="shared" si="2"/>
        <v>137</v>
      </c>
      <c r="L17" s="111">
        <f>SUM(L18:L29)</f>
        <v>118.997</v>
      </c>
      <c r="M17" s="112">
        <f t="shared" si="0"/>
        <v>79.394166666666663</v>
      </c>
      <c r="N17" s="111">
        <f>SUM(N18:N29)</f>
        <v>0</v>
      </c>
      <c r="O17" s="113">
        <f t="shared" si="1"/>
        <v>0</v>
      </c>
    </row>
    <row r="18" spans="1:15" s="1" customFormat="1" ht="15" customHeight="1" x14ac:dyDescent="0.25">
      <c r="A18" s="11">
        <v>1</v>
      </c>
      <c r="B18" s="152">
        <v>20040</v>
      </c>
      <c r="C18" s="155" t="s">
        <v>12</v>
      </c>
      <c r="D18" s="333">
        <v>25</v>
      </c>
      <c r="E18" s="158"/>
      <c r="F18" s="158">
        <v>12</v>
      </c>
      <c r="G18" s="158">
        <v>36</v>
      </c>
      <c r="H18" s="158">
        <v>52</v>
      </c>
      <c r="I18" s="58">
        <f t="shared" ref="I18:I29" si="6">(E18*2+F18*3+G18*4+H18*5)/100</f>
        <v>4.4000000000000004</v>
      </c>
      <c r="J18" s="8"/>
      <c r="K18" s="93">
        <f t="shared" si="2"/>
        <v>25</v>
      </c>
      <c r="L18" s="94">
        <f t="shared" si="3"/>
        <v>22</v>
      </c>
      <c r="M18" s="95">
        <f t="shared" si="0"/>
        <v>88</v>
      </c>
      <c r="N18" s="94">
        <f t="shared" si="4"/>
        <v>0</v>
      </c>
      <c r="O18" s="96">
        <f t="shared" si="1"/>
        <v>0</v>
      </c>
    </row>
    <row r="19" spans="1:15" s="1" customFormat="1" ht="15" customHeight="1" x14ac:dyDescent="0.25">
      <c r="A19" s="9">
        <v>2</v>
      </c>
      <c r="B19" s="162">
        <v>20061</v>
      </c>
      <c r="C19" s="156" t="s">
        <v>13</v>
      </c>
      <c r="D19" s="334">
        <v>20</v>
      </c>
      <c r="E19" s="165"/>
      <c r="F19" s="165"/>
      <c r="G19" s="165">
        <v>30</v>
      </c>
      <c r="H19" s="165">
        <v>70</v>
      </c>
      <c r="I19" s="35">
        <f t="shared" si="6"/>
        <v>4.7</v>
      </c>
      <c r="J19" s="8"/>
      <c r="K19" s="97">
        <f t="shared" si="2"/>
        <v>20</v>
      </c>
      <c r="L19" s="98">
        <f t="shared" si="3"/>
        <v>20</v>
      </c>
      <c r="M19" s="99">
        <f t="shared" si="0"/>
        <v>100</v>
      </c>
      <c r="N19" s="98">
        <f t="shared" si="4"/>
        <v>0</v>
      </c>
      <c r="O19" s="100">
        <f t="shared" si="1"/>
        <v>0</v>
      </c>
    </row>
    <row r="20" spans="1:15" s="1" customFormat="1" ht="15" customHeight="1" x14ac:dyDescent="0.25">
      <c r="A20" s="9">
        <v>3</v>
      </c>
      <c r="B20" s="162">
        <v>21020</v>
      </c>
      <c r="C20" s="156" t="s">
        <v>21</v>
      </c>
      <c r="D20" s="335">
        <v>12</v>
      </c>
      <c r="E20" s="165"/>
      <c r="F20" s="165">
        <v>16.670000000000002</v>
      </c>
      <c r="G20" s="165">
        <v>50</v>
      </c>
      <c r="H20" s="165">
        <v>33.33</v>
      </c>
      <c r="I20" s="35">
        <f t="shared" si="6"/>
        <v>4.1665999999999999</v>
      </c>
      <c r="J20" s="8"/>
      <c r="K20" s="97">
        <f t="shared" si="2"/>
        <v>12</v>
      </c>
      <c r="L20" s="98">
        <f t="shared" si="3"/>
        <v>9.9996000000000009</v>
      </c>
      <c r="M20" s="99">
        <f t="shared" si="0"/>
        <v>83.33</v>
      </c>
      <c r="N20" s="98">
        <f t="shared" si="4"/>
        <v>0</v>
      </c>
      <c r="O20" s="100">
        <f t="shared" si="1"/>
        <v>0</v>
      </c>
    </row>
    <row r="21" spans="1:15" s="1" customFormat="1" ht="15" customHeight="1" x14ac:dyDescent="0.25">
      <c r="A21" s="9">
        <v>4</v>
      </c>
      <c r="B21" s="152">
        <v>20060</v>
      </c>
      <c r="C21" s="155" t="s">
        <v>116</v>
      </c>
      <c r="D21" s="334">
        <v>37</v>
      </c>
      <c r="E21" s="165"/>
      <c r="F21" s="165">
        <v>5.41</v>
      </c>
      <c r="G21" s="165">
        <v>24.32</v>
      </c>
      <c r="H21" s="165">
        <v>70.27</v>
      </c>
      <c r="I21" s="35">
        <f t="shared" si="6"/>
        <v>4.6485999999999992</v>
      </c>
      <c r="J21" s="8"/>
      <c r="K21" s="97">
        <f t="shared" si="2"/>
        <v>37</v>
      </c>
      <c r="L21" s="98">
        <f t="shared" si="3"/>
        <v>34.9983</v>
      </c>
      <c r="M21" s="99">
        <f t="shared" si="0"/>
        <v>94.59</v>
      </c>
      <c r="N21" s="98">
        <f t="shared" si="4"/>
        <v>0</v>
      </c>
      <c r="O21" s="100">
        <f t="shared" si="1"/>
        <v>0</v>
      </c>
    </row>
    <row r="22" spans="1:15" s="1" customFormat="1" ht="15" customHeight="1" x14ac:dyDescent="0.25">
      <c r="A22" s="9">
        <v>5</v>
      </c>
      <c r="B22" s="162">
        <v>20400</v>
      </c>
      <c r="C22" s="157" t="s">
        <v>15</v>
      </c>
      <c r="D22" s="334">
        <v>16</v>
      </c>
      <c r="E22" s="165"/>
      <c r="F22" s="165">
        <v>25</v>
      </c>
      <c r="G22" s="165">
        <v>37.5</v>
      </c>
      <c r="H22" s="165">
        <v>37.5</v>
      </c>
      <c r="I22" s="35">
        <f t="shared" si="6"/>
        <v>4.125</v>
      </c>
      <c r="J22" s="8"/>
      <c r="K22" s="97">
        <f t="shared" si="2"/>
        <v>16</v>
      </c>
      <c r="L22" s="98">
        <f t="shared" si="3"/>
        <v>12</v>
      </c>
      <c r="M22" s="99">
        <f t="shared" si="0"/>
        <v>75</v>
      </c>
      <c r="N22" s="98">
        <f t="shared" si="4"/>
        <v>0</v>
      </c>
      <c r="O22" s="100">
        <f t="shared" si="1"/>
        <v>0</v>
      </c>
    </row>
    <row r="23" spans="1:15" s="1" customFormat="1" ht="15" customHeight="1" x14ac:dyDescent="0.25">
      <c r="A23" s="9">
        <v>6</v>
      </c>
      <c r="B23" s="162">
        <v>20080</v>
      </c>
      <c r="C23" s="156" t="s">
        <v>14</v>
      </c>
      <c r="D23" s="334">
        <v>4</v>
      </c>
      <c r="E23" s="165"/>
      <c r="F23" s="165">
        <v>50</v>
      </c>
      <c r="G23" s="165"/>
      <c r="H23" s="165">
        <v>50</v>
      </c>
      <c r="I23" s="35">
        <f t="shared" si="6"/>
        <v>4</v>
      </c>
      <c r="J23" s="8"/>
      <c r="K23" s="97">
        <f t="shared" si="2"/>
        <v>4</v>
      </c>
      <c r="L23" s="98">
        <f t="shared" si="3"/>
        <v>2</v>
      </c>
      <c r="M23" s="99">
        <f t="shared" si="0"/>
        <v>50</v>
      </c>
      <c r="N23" s="98">
        <f t="shared" si="4"/>
        <v>0</v>
      </c>
      <c r="O23" s="100">
        <f t="shared" si="1"/>
        <v>0</v>
      </c>
    </row>
    <row r="24" spans="1:15" s="1" customFormat="1" ht="15" customHeight="1" x14ac:dyDescent="0.25">
      <c r="A24" s="9">
        <v>7</v>
      </c>
      <c r="B24" s="162">
        <v>20460</v>
      </c>
      <c r="C24" s="156" t="s">
        <v>16</v>
      </c>
      <c r="D24" s="334">
        <v>11</v>
      </c>
      <c r="E24" s="165"/>
      <c r="F24" s="165">
        <v>18.18</v>
      </c>
      <c r="G24" s="165">
        <v>45.45</v>
      </c>
      <c r="H24" s="165">
        <v>36.36</v>
      </c>
      <c r="I24" s="35">
        <f t="shared" si="6"/>
        <v>4.1814</v>
      </c>
      <c r="J24" s="8"/>
      <c r="K24" s="97">
        <f t="shared" si="2"/>
        <v>11</v>
      </c>
      <c r="L24" s="98">
        <f t="shared" si="3"/>
        <v>8.9991000000000003</v>
      </c>
      <c r="M24" s="99">
        <f t="shared" si="0"/>
        <v>81.81</v>
      </c>
      <c r="N24" s="98">
        <f t="shared" si="4"/>
        <v>0</v>
      </c>
      <c r="O24" s="100">
        <f t="shared" si="1"/>
        <v>0</v>
      </c>
    </row>
    <row r="25" spans="1:15" s="1" customFormat="1" ht="15" customHeight="1" x14ac:dyDescent="0.25">
      <c r="A25" s="277">
        <v>8</v>
      </c>
      <c r="B25" s="162">
        <v>20550</v>
      </c>
      <c r="C25" s="156" t="s">
        <v>17</v>
      </c>
      <c r="D25" s="334">
        <v>2</v>
      </c>
      <c r="E25" s="165"/>
      <c r="F25" s="165">
        <v>50</v>
      </c>
      <c r="G25" s="165">
        <v>50</v>
      </c>
      <c r="H25" s="165"/>
      <c r="I25" s="35">
        <f t="shared" si="6"/>
        <v>3.5</v>
      </c>
      <c r="J25" s="8"/>
      <c r="K25" s="97">
        <f t="shared" si="2"/>
        <v>2</v>
      </c>
      <c r="L25" s="98">
        <f t="shared" si="3"/>
        <v>1</v>
      </c>
      <c r="M25" s="99">
        <f t="shared" si="0"/>
        <v>50</v>
      </c>
      <c r="N25" s="98">
        <f t="shared" si="4"/>
        <v>0</v>
      </c>
      <c r="O25" s="100">
        <f t="shared" si="1"/>
        <v>0</v>
      </c>
    </row>
    <row r="26" spans="1:15" s="1" customFormat="1" ht="15" customHeight="1" x14ac:dyDescent="0.25">
      <c r="A26" s="277">
        <v>9</v>
      </c>
      <c r="B26" s="162">
        <v>20630</v>
      </c>
      <c r="C26" s="156" t="s">
        <v>18</v>
      </c>
      <c r="D26" s="334">
        <v>2</v>
      </c>
      <c r="E26" s="165"/>
      <c r="F26" s="165"/>
      <c r="G26" s="165">
        <v>100</v>
      </c>
      <c r="H26" s="165"/>
      <c r="I26" s="35">
        <f t="shared" si="6"/>
        <v>4</v>
      </c>
      <c r="J26" s="8"/>
      <c r="K26" s="97">
        <f t="shared" si="2"/>
        <v>2</v>
      </c>
      <c r="L26" s="98">
        <f t="shared" si="3"/>
        <v>2</v>
      </c>
      <c r="M26" s="99">
        <f t="shared" si="0"/>
        <v>100</v>
      </c>
      <c r="N26" s="98">
        <f t="shared" si="4"/>
        <v>0</v>
      </c>
      <c r="O26" s="100">
        <f t="shared" si="1"/>
        <v>0</v>
      </c>
    </row>
    <row r="27" spans="1:15" s="1" customFormat="1" ht="15" customHeight="1" x14ac:dyDescent="0.25">
      <c r="A27" s="277">
        <v>10</v>
      </c>
      <c r="B27" s="162">
        <v>20810</v>
      </c>
      <c r="C27" s="156" t="s">
        <v>19</v>
      </c>
      <c r="D27" s="335">
        <v>1</v>
      </c>
      <c r="E27" s="165"/>
      <c r="F27" s="165"/>
      <c r="G27" s="165">
        <v>100</v>
      </c>
      <c r="H27" s="165"/>
      <c r="I27" s="35">
        <f t="shared" si="6"/>
        <v>4</v>
      </c>
      <c r="J27" s="8"/>
      <c r="K27" s="97">
        <f t="shared" si="2"/>
        <v>1</v>
      </c>
      <c r="L27" s="98">
        <f t="shared" si="3"/>
        <v>1</v>
      </c>
      <c r="M27" s="99">
        <f t="shared" si="0"/>
        <v>100</v>
      </c>
      <c r="N27" s="98">
        <f t="shared" si="4"/>
        <v>0</v>
      </c>
      <c r="O27" s="100">
        <f t="shared" si="1"/>
        <v>0</v>
      </c>
    </row>
    <row r="28" spans="1:15" s="1" customFormat="1" ht="15" customHeight="1" x14ac:dyDescent="0.25">
      <c r="A28" s="277">
        <v>11</v>
      </c>
      <c r="B28" s="162">
        <v>20900</v>
      </c>
      <c r="C28" s="156" t="s">
        <v>20</v>
      </c>
      <c r="D28" s="335">
        <v>5</v>
      </c>
      <c r="E28" s="165"/>
      <c r="F28" s="165">
        <v>20</v>
      </c>
      <c r="G28" s="165">
        <v>40</v>
      </c>
      <c r="H28" s="165">
        <v>40</v>
      </c>
      <c r="I28" s="35">
        <f t="shared" si="6"/>
        <v>4.2</v>
      </c>
      <c r="J28" s="8"/>
      <c r="K28" s="97">
        <f t="shared" si="2"/>
        <v>5</v>
      </c>
      <c r="L28" s="98">
        <f t="shared" si="3"/>
        <v>4</v>
      </c>
      <c r="M28" s="99">
        <f t="shared" si="0"/>
        <v>80</v>
      </c>
      <c r="N28" s="98">
        <f t="shared" si="4"/>
        <v>0</v>
      </c>
      <c r="O28" s="100">
        <f t="shared" si="1"/>
        <v>0</v>
      </c>
    </row>
    <row r="29" spans="1:15" s="1" customFormat="1" ht="15" customHeight="1" thickBot="1" x14ac:dyDescent="0.3">
      <c r="A29" s="278">
        <v>12</v>
      </c>
      <c r="B29" s="162">
        <v>21350</v>
      </c>
      <c r="C29" s="156" t="s">
        <v>22</v>
      </c>
      <c r="D29" s="336">
        <v>2</v>
      </c>
      <c r="E29" s="147"/>
      <c r="F29" s="147">
        <v>50</v>
      </c>
      <c r="G29" s="147">
        <v>50</v>
      </c>
      <c r="H29" s="148"/>
      <c r="I29" s="35">
        <f t="shared" si="6"/>
        <v>3.5</v>
      </c>
      <c r="J29" s="8"/>
      <c r="K29" s="101">
        <f t="shared" si="2"/>
        <v>2</v>
      </c>
      <c r="L29" s="102">
        <f t="shared" si="3"/>
        <v>1</v>
      </c>
      <c r="M29" s="103">
        <f t="shared" si="0"/>
        <v>50</v>
      </c>
      <c r="N29" s="102">
        <f t="shared" si="4"/>
        <v>0</v>
      </c>
      <c r="O29" s="104">
        <f t="shared" si="1"/>
        <v>0</v>
      </c>
    </row>
    <row r="30" spans="1:15" s="1" customFormat="1" ht="15" customHeight="1" thickBot="1" x14ac:dyDescent="0.3">
      <c r="A30" s="28"/>
      <c r="B30" s="51"/>
      <c r="C30" s="25" t="s">
        <v>99</v>
      </c>
      <c r="D30" s="180">
        <f>SUM(D31:D47)</f>
        <v>102</v>
      </c>
      <c r="E30" s="383">
        <v>1.7981318681318683</v>
      </c>
      <c r="F30" s="376">
        <v>22.232087912087913</v>
      </c>
      <c r="G30" s="376">
        <v>37.278571428571425</v>
      </c>
      <c r="H30" s="376">
        <v>38.691208791208787</v>
      </c>
      <c r="I30" s="64">
        <f>AVERAGE(I31:I47)</f>
        <v>4.1286285714285711</v>
      </c>
      <c r="J30" s="8"/>
      <c r="K30" s="110">
        <f t="shared" si="2"/>
        <v>102</v>
      </c>
      <c r="L30" s="111">
        <f>SUM(L31:L47)</f>
        <v>81.000599999999991</v>
      </c>
      <c r="M30" s="112">
        <f t="shared" si="0"/>
        <v>75.969780219780205</v>
      </c>
      <c r="N30" s="111">
        <f>SUM(N31:N47)</f>
        <v>1.9998999999999998</v>
      </c>
      <c r="O30" s="113">
        <f t="shared" si="1"/>
        <v>1.7981318681318683</v>
      </c>
    </row>
    <row r="31" spans="1:15" s="1" customFormat="1" ht="15" customHeight="1" x14ac:dyDescent="0.25">
      <c r="A31" s="11">
        <v>1</v>
      </c>
      <c r="B31" s="152">
        <v>30070</v>
      </c>
      <c r="C31" s="155" t="s">
        <v>24</v>
      </c>
      <c r="D31" s="337">
        <v>16</v>
      </c>
      <c r="E31" s="158"/>
      <c r="F31" s="158">
        <v>18.75</v>
      </c>
      <c r="G31" s="158">
        <v>12.5</v>
      </c>
      <c r="H31" s="158">
        <v>68.75</v>
      </c>
      <c r="I31" s="58">
        <f t="shared" ref="I31:I47" si="7">(E31*2+F31*3+G31*4+H31*5)/100</f>
        <v>4.5</v>
      </c>
      <c r="J31" s="8"/>
      <c r="K31" s="93">
        <f t="shared" si="2"/>
        <v>16</v>
      </c>
      <c r="L31" s="94">
        <f t="shared" si="3"/>
        <v>13</v>
      </c>
      <c r="M31" s="95">
        <f t="shared" si="0"/>
        <v>81.25</v>
      </c>
      <c r="N31" s="94">
        <f t="shared" si="4"/>
        <v>0</v>
      </c>
      <c r="O31" s="96">
        <f t="shared" si="1"/>
        <v>0</v>
      </c>
    </row>
    <row r="32" spans="1:15" s="1" customFormat="1" ht="15" customHeight="1" x14ac:dyDescent="0.25">
      <c r="A32" s="9">
        <v>2</v>
      </c>
      <c r="B32" s="162">
        <v>30480</v>
      </c>
      <c r="C32" s="156" t="s">
        <v>117</v>
      </c>
      <c r="D32" s="337">
        <v>17</v>
      </c>
      <c r="E32" s="165"/>
      <c r="F32" s="165">
        <v>11.76</v>
      </c>
      <c r="G32" s="165">
        <v>47.06</v>
      </c>
      <c r="H32" s="165">
        <v>41.18</v>
      </c>
      <c r="I32" s="35">
        <f t="shared" si="7"/>
        <v>4.2942</v>
      </c>
      <c r="J32" s="8"/>
      <c r="K32" s="97">
        <f t="shared" si="2"/>
        <v>17</v>
      </c>
      <c r="L32" s="98">
        <f t="shared" si="3"/>
        <v>15.000800000000002</v>
      </c>
      <c r="M32" s="99">
        <f t="shared" si="0"/>
        <v>88.240000000000009</v>
      </c>
      <c r="N32" s="98">
        <f t="shared" si="4"/>
        <v>0</v>
      </c>
      <c r="O32" s="100">
        <f t="shared" si="1"/>
        <v>0</v>
      </c>
    </row>
    <row r="33" spans="1:15" s="1" customFormat="1" ht="15" customHeight="1" x14ac:dyDescent="0.25">
      <c r="A33" s="9">
        <v>3</v>
      </c>
      <c r="B33" s="162">
        <v>30460</v>
      </c>
      <c r="C33" s="156" t="s">
        <v>29</v>
      </c>
      <c r="D33" s="338">
        <v>11</v>
      </c>
      <c r="E33" s="165"/>
      <c r="F33" s="165">
        <v>9.09</v>
      </c>
      <c r="G33" s="165">
        <v>27.27</v>
      </c>
      <c r="H33" s="165">
        <v>63.64</v>
      </c>
      <c r="I33" s="35">
        <f t="shared" si="7"/>
        <v>4.5454999999999997</v>
      </c>
      <c r="J33" s="8"/>
      <c r="K33" s="97">
        <f t="shared" si="2"/>
        <v>11</v>
      </c>
      <c r="L33" s="98">
        <f t="shared" si="3"/>
        <v>10.0001</v>
      </c>
      <c r="M33" s="99">
        <f t="shared" si="0"/>
        <v>90.91</v>
      </c>
      <c r="N33" s="98">
        <f t="shared" si="4"/>
        <v>0</v>
      </c>
      <c r="O33" s="100">
        <f t="shared" si="1"/>
        <v>0</v>
      </c>
    </row>
    <row r="34" spans="1:15" s="1" customFormat="1" ht="15" customHeight="1" x14ac:dyDescent="0.25">
      <c r="A34" s="9">
        <v>4</v>
      </c>
      <c r="B34" s="162">
        <v>30030</v>
      </c>
      <c r="C34" s="156" t="s">
        <v>23</v>
      </c>
      <c r="D34" s="337">
        <v>7</v>
      </c>
      <c r="E34" s="165"/>
      <c r="F34" s="389">
        <v>14.29</v>
      </c>
      <c r="G34" s="389">
        <v>42.86</v>
      </c>
      <c r="H34" s="389">
        <v>42.86</v>
      </c>
      <c r="I34" s="35">
        <f t="shared" si="7"/>
        <v>4.2861000000000002</v>
      </c>
      <c r="J34" s="8"/>
      <c r="K34" s="97">
        <f t="shared" si="2"/>
        <v>7</v>
      </c>
      <c r="L34" s="98">
        <f t="shared" si="3"/>
        <v>6.0004</v>
      </c>
      <c r="M34" s="99">
        <f t="shared" si="0"/>
        <v>85.72</v>
      </c>
      <c r="N34" s="98">
        <f t="shared" si="4"/>
        <v>0</v>
      </c>
      <c r="O34" s="100">
        <f t="shared" si="1"/>
        <v>0</v>
      </c>
    </row>
    <row r="35" spans="1:15" s="1" customFormat="1" ht="15" customHeight="1" x14ac:dyDescent="0.25">
      <c r="A35" s="9">
        <v>5</v>
      </c>
      <c r="B35" s="162">
        <v>31000</v>
      </c>
      <c r="C35" s="156" t="s">
        <v>37</v>
      </c>
      <c r="D35" s="338">
        <v>7</v>
      </c>
      <c r="E35" s="357">
        <v>14.285714285714286</v>
      </c>
      <c r="F35" s="391">
        <v>42.857142857142854</v>
      </c>
      <c r="G35" s="391">
        <v>28.571428571428573</v>
      </c>
      <c r="H35" s="391">
        <v>14.285714285714286</v>
      </c>
      <c r="I35" s="35">
        <f t="shared" si="7"/>
        <v>3.4285714285714288</v>
      </c>
      <c r="J35" s="8"/>
      <c r="K35" s="97">
        <f t="shared" si="2"/>
        <v>7</v>
      </c>
      <c r="L35" s="98">
        <f t="shared" si="3"/>
        <v>3</v>
      </c>
      <c r="M35" s="99">
        <f t="shared" si="0"/>
        <v>42.857142857142861</v>
      </c>
      <c r="N35" s="98">
        <f t="shared" si="4"/>
        <v>1</v>
      </c>
      <c r="O35" s="100">
        <f t="shared" si="1"/>
        <v>14.285714285714286</v>
      </c>
    </row>
    <row r="36" spans="1:15" s="1" customFormat="1" ht="15" customHeight="1" x14ac:dyDescent="0.25">
      <c r="A36" s="9">
        <v>6</v>
      </c>
      <c r="B36" s="162">
        <v>30130</v>
      </c>
      <c r="C36" s="156" t="s">
        <v>25</v>
      </c>
      <c r="D36" s="177"/>
      <c r="E36" s="165"/>
      <c r="F36" s="385"/>
      <c r="G36" s="385"/>
      <c r="H36" s="385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62">
        <v>30160</v>
      </c>
      <c r="C37" s="156" t="s">
        <v>26</v>
      </c>
      <c r="D37" s="177"/>
      <c r="E37" s="165"/>
      <c r="F37" s="165"/>
      <c r="G37" s="165"/>
      <c r="H37" s="165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62">
        <v>30310</v>
      </c>
      <c r="C38" s="156" t="s">
        <v>27</v>
      </c>
      <c r="D38" s="177"/>
      <c r="E38" s="165"/>
      <c r="F38" s="165"/>
      <c r="G38" s="165"/>
      <c r="H38" s="165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62">
        <v>30440</v>
      </c>
      <c r="C39" s="156" t="s">
        <v>28</v>
      </c>
      <c r="D39" s="339">
        <v>4</v>
      </c>
      <c r="E39" s="165"/>
      <c r="F39" s="165"/>
      <c r="G39" s="165">
        <v>50</v>
      </c>
      <c r="H39" s="165">
        <v>50</v>
      </c>
      <c r="I39" s="35">
        <f t="shared" si="7"/>
        <v>4.5</v>
      </c>
      <c r="J39" s="8"/>
      <c r="K39" s="97">
        <f t="shared" si="2"/>
        <v>4</v>
      </c>
      <c r="L39" s="98">
        <f t="shared" si="3"/>
        <v>4</v>
      </c>
      <c r="M39" s="99">
        <f t="shared" si="0"/>
        <v>100</v>
      </c>
      <c r="N39" s="114">
        <f t="shared" si="4"/>
        <v>0</v>
      </c>
      <c r="O39" s="100">
        <f t="shared" si="1"/>
        <v>0</v>
      </c>
    </row>
    <row r="40" spans="1:15" s="1" customFormat="1" ht="15" customHeight="1" x14ac:dyDescent="0.25">
      <c r="A40" s="279">
        <v>10</v>
      </c>
      <c r="B40" s="162">
        <v>30500</v>
      </c>
      <c r="C40" s="156" t="s">
        <v>30</v>
      </c>
      <c r="D40" s="339">
        <v>2</v>
      </c>
      <c r="E40" s="165"/>
      <c r="F40" s="165">
        <v>50</v>
      </c>
      <c r="G40" s="165"/>
      <c r="H40" s="165">
        <v>50</v>
      </c>
      <c r="I40" s="35">
        <f t="shared" si="7"/>
        <v>4</v>
      </c>
      <c r="J40" s="8"/>
      <c r="K40" s="97">
        <f t="shared" si="2"/>
        <v>2</v>
      </c>
      <c r="L40" s="98">
        <f t="shared" si="3"/>
        <v>1</v>
      </c>
      <c r="M40" s="99">
        <f t="shared" si="0"/>
        <v>50</v>
      </c>
      <c r="N40" s="114">
        <f t="shared" si="4"/>
        <v>0</v>
      </c>
      <c r="O40" s="100">
        <f t="shared" si="1"/>
        <v>0</v>
      </c>
    </row>
    <row r="41" spans="1:15" s="1" customFormat="1" ht="15" customHeight="1" x14ac:dyDescent="0.25">
      <c r="A41" s="279">
        <v>11</v>
      </c>
      <c r="B41" s="162">
        <v>30530</v>
      </c>
      <c r="C41" s="156" t="s">
        <v>31</v>
      </c>
      <c r="D41" s="177"/>
      <c r="E41" s="165"/>
      <c r="F41" s="165"/>
      <c r="G41" s="165"/>
      <c r="H41" s="165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281">
        <v>12</v>
      </c>
      <c r="B42" s="162">
        <v>30640</v>
      </c>
      <c r="C42" s="156" t="s">
        <v>32</v>
      </c>
      <c r="D42" s="340">
        <v>11</v>
      </c>
      <c r="E42" s="165">
        <v>9.09</v>
      </c>
      <c r="F42" s="165">
        <v>27.27</v>
      </c>
      <c r="G42" s="165">
        <v>36.36</v>
      </c>
      <c r="H42" s="165">
        <v>27.27</v>
      </c>
      <c r="I42" s="35">
        <f t="shared" si="7"/>
        <v>3.8177999999999996</v>
      </c>
      <c r="J42" s="8"/>
      <c r="K42" s="97">
        <f t="shared" si="2"/>
        <v>11</v>
      </c>
      <c r="L42" s="98">
        <f t="shared" si="3"/>
        <v>6.9992999999999999</v>
      </c>
      <c r="M42" s="99">
        <f t="shared" si="0"/>
        <v>63.629999999999995</v>
      </c>
      <c r="N42" s="114">
        <f t="shared" si="4"/>
        <v>0.9998999999999999</v>
      </c>
      <c r="O42" s="100">
        <f t="shared" si="1"/>
        <v>9.09</v>
      </c>
    </row>
    <row r="43" spans="1:15" s="1" customFormat="1" ht="15" customHeight="1" x14ac:dyDescent="0.25">
      <c r="A43" s="279">
        <v>13</v>
      </c>
      <c r="B43" s="162">
        <v>30650</v>
      </c>
      <c r="C43" s="156" t="s">
        <v>33</v>
      </c>
      <c r="D43" s="340">
        <v>2</v>
      </c>
      <c r="E43" s="165"/>
      <c r="F43" s="165">
        <v>50</v>
      </c>
      <c r="G43" s="165">
        <v>50</v>
      </c>
      <c r="H43" s="165"/>
      <c r="I43" s="35">
        <f t="shared" si="7"/>
        <v>3.5</v>
      </c>
      <c r="J43" s="8"/>
      <c r="K43" s="97">
        <f t="shared" si="2"/>
        <v>2</v>
      </c>
      <c r="L43" s="98">
        <f t="shared" si="3"/>
        <v>1</v>
      </c>
      <c r="M43" s="99">
        <f t="shared" si="0"/>
        <v>50</v>
      </c>
      <c r="N43" s="114">
        <f t="shared" si="4"/>
        <v>0</v>
      </c>
      <c r="O43" s="100">
        <f t="shared" si="1"/>
        <v>0</v>
      </c>
    </row>
    <row r="44" spans="1:15" s="1" customFormat="1" ht="15" customHeight="1" x14ac:dyDescent="0.25">
      <c r="A44" s="279">
        <v>14</v>
      </c>
      <c r="B44" s="152">
        <v>30790</v>
      </c>
      <c r="C44" s="156" t="s">
        <v>34</v>
      </c>
      <c r="D44" s="340">
        <v>4</v>
      </c>
      <c r="E44" s="165"/>
      <c r="F44" s="165"/>
      <c r="G44" s="165">
        <v>75</v>
      </c>
      <c r="H44" s="165">
        <v>25</v>
      </c>
      <c r="I44" s="35">
        <f t="shared" si="7"/>
        <v>4.25</v>
      </c>
      <c r="J44" s="8"/>
      <c r="K44" s="97">
        <f t="shared" si="2"/>
        <v>4</v>
      </c>
      <c r="L44" s="98">
        <f t="shared" si="3"/>
        <v>4</v>
      </c>
      <c r="M44" s="99">
        <f t="shared" si="0"/>
        <v>100</v>
      </c>
      <c r="N44" s="114">
        <f t="shared" si="4"/>
        <v>0</v>
      </c>
      <c r="O44" s="100">
        <f t="shared" si="1"/>
        <v>0</v>
      </c>
    </row>
    <row r="45" spans="1:15" s="1" customFormat="1" ht="15" customHeight="1" x14ac:dyDescent="0.25">
      <c r="A45" s="279">
        <v>15</v>
      </c>
      <c r="B45" s="162">
        <v>30880</v>
      </c>
      <c r="C45" s="155" t="s">
        <v>35</v>
      </c>
      <c r="D45" s="340">
        <v>5</v>
      </c>
      <c r="E45" s="165"/>
      <c r="F45" s="165">
        <v>40</v>
      </c>
      <c r="G45" s="165">
        <v>40</v>
      </c>
      <c r="H45" s="165">
        <v>20</v>
      </c>
      <c r="I45" s="35">
        <f t="shared" si="7"/>
        <v>3.8</v>
      </c>
      <c r="J45" s="8"/>
      <c r="K45" s="97">
        <f t="shared" si="2"/>
        <v>5</v>
      </c>
      <c r="L45" s="98">
        <f t="shared" si="3"/>
        <v>3</v>
      </c>
      <c r="M45" s="99">
        <f t="shared" si="0"/>
        <v>60</v>
      </c>
      <c r="N45" s="114">
        <f t="shared" si="4"/>
        <v>0</v>
      </c>
      <c r="O45" s="100">
        <f t="shared" si="1"/>
        <v>0</v>
      </c>
    </row>
    <row r="46" spans="1:15" s="1" customFormat="1" ht="15" customHeight="1" x14ac:dyDescent="0.25">
      <c r="A46" s="279">
        <v>16</v>
      </c>
      <c r="B46" s="162">
        <v>30940</v>
      </c>
      <c r="C46" s="156" t="s">
        <v>36</v>
      </c>
      <c r="D46" s="340">
        <v>8</v>
      </c>
      <c r="E46" s="165"/>
      <c r="F46" s="165"/>
      <c r="G46" s="165">
        <v>37.5</v>
      </c>
      <c r="H46" s="165">
        <v>62.5</v>
      </c>
      <c r="I46" s="35">
        <f t="shared" si="7"/>
        <v>4.625</v>
      </c>
      <c r="J46" s="8"/>
      <c r="K46" s="97">
        <f t="shared" si="2"/>
        <v>8</v>
      </c>
      <c r="L46" s="98">
        <f t="shared" si="3"/>
        <v>8</v>
      </c>
      <c r="M46" s="99">
        <f t="shared" si="0"/>
        <v>100</v>
      </c>
      <c r="N46" s="98">
        <f t="shared" si="4"/>
        <v>0</v>
      </c>
      <c r="O46" s="100">
        <f t="shared" si="1"/>
        <v>0</v>
      </c>
    </row>
    <row r="47" spans="1:15" s="1" customFormat="1" ht="15" customHeight="1" thickBot="1" x14ac:dyDescent="0.3">
      <c r="A47" s="280">
        <v>17</v>
      </c>
      <c r="B47" s="131">
        <v>31480</v>
      </c>
      <c r="C47" s="156" t="s">
        <v>38</v>
      </c>
      <c r="D47" s="341">
        <v>8</v>
      </c>
      <c r="E47" s="147"/>
      <c r="F47" s="147">
        <v>25</v>
      </c>
      <c r="G47" s="147">
        <v>37.5</v>
      </c>
      <c r="H47" s="148">
        <v>37.5</v>
      </c>
      <c r="I47" s="35">
        <f t="shared" si="7"/>
        <v>4.125</v>
      </c>
      <c r="J47" s="8"/>
      <c r="K47" s="101">
        <f t="shared" si="2"/>
        <v>8</v>
      </c>
      <c r="L47" s="102">
        <f t="shared" si="3"/>
        <v>6</v>
      </c>
      <c r="M47" s="103">
        <f t="shared" si="0"/>
        <v>75</v>
      </c>
      <c r="N47" s="102">
        <f t="shared" si="4"/>
        <v>0</v>
      </c>
      <c r="O47" s="104">
        <f t="shared" si="1"/>
        <v>0</v>
      </c>
    </row>
    <row r="48" spans="1:15" s="1" customFormat="1" ht="15" customHeight="1" thickBot="1" x14ac:dyDescent="0.3">
      <c r="A48" s="28"/>
      <c r="B48" s="51"/>
      <c r="C48" s="32" t="s">
        <v>100</v>
      </c>
      <c r="D48" s="180">
        <f>SUM(D49:D67)</f>
        <v>182</v>
      </c>
      <c r="E48" s="376">
        <v>0</v>
      </c>
      <c r="F48" s="384">
        <v>20.488235294117647</v>
      </c>
      <c r="G48" s="376">
        <v>38.5</v>
      </c>
      <c r="H48" s="376">
        <v>41.010588235294122</v>
      </c>
      <c r="I48" s="64">
        <f t="shared" ref="I48" si="8">AVERAGE(I49:I67)</f>
        <v>4.2051764705882348</v>
      </c>
      <c r="J48" s="8"/>
      <c r="K48" s="110">
        <f t="shared" si="2"/>
        <v>182</v>
      </c>
      <c r="L48" s="111">
        <f>SUM(L49:L67)</f>
        <v>164.99550000000002</v>
      </c>
      <c r="M48" s="112">
        <f t="shared" si="0"/>
        <v>79.510588235294122</v>
      </c>
      <c r="N48" s="111">
        <f>SUM(N49:N67)</f>
        <v>0</v>
      </c>
      <c r="O48" s="113">
        <f t="shared" si="1"/>
        <v>0</v>
      </c>
    </row>
    <row r="49" spans="1:15" s="1" customFormat="1" ht="15" customHeight="1" x14ac:dyDescent="0.25">
      <c r="A49" s="11">
        <v>1</v>
      </c>
      <c r="B49" s="152">
        <v>40010</v>
      </c>
      <c r="C49" s="155" t="s">
        <v>118</v>
      </c>
      <c r="D49" s="343">
        <v>58</v>
      </c>
      <c r="E49" s="158"/>
      <c r="F49" s="158">
        <v>8.6199999999999992</v>
      </c>
      <c r="G49" s="158">
        <v>37.93</v>
      </c>
      <c r="H49" s="158">
        <v>53.45</v>
      </c>
      <c r="I49" s="58">
        <f t="shared" ref="I49:I81" si="9">(E49*2+F49*3+G49*4+H49*5)/100</f>
        <v>4.4482999999999997</v>
      </c>
      <c r="J49" s="8"/>
      <c r="K49" s="93">
        <f t="shared" si="2"/>
        <v>58</v>
      </c>
      <c r="L49" s="94">
        <f t="shared" si="3"/>
        <v>53.000399999999999</v>
      </c>
      <c r="M49" s="95">
        <f t="shared" si="0"/>
        <v>91.38</v>
      </c>
      <c r="N49" s="94">
        <f t="shared" si="4"/>
        <v>0</v>
      </c>
      <c r="O49" s="96">
        <f t="shared" si="1"/>
        <v>0</v>
      </c>
    </row>
    <row r="50" spans="1:15" s="1" customFormat="1" ht="15" customHeight="1" x14ac:dyDescent="0.25">
      <c r="A50" s="9">
        <v>2</v>
      </c>
      <c r="B50" s="162">
        <v>40030</v>
      </c>
      <c r="C50" s="156" t="s">
        <v>124</v>
      </c>
      <c r="D50" s="342">
        <v>20</v>
      </c>
      <c r="E50" s="165"/>
      <c r="F50" s="165"/>
      <c r="G50" s="165">
        <v>40</v>
      </c>
      <c r="H50" s="165">
        <v>60</v>
      </c>
      <c r="I50" s="35">
        <f t="shared" si="9"/>
        <v>4.5999999999999996</v>
      </c>
      <c r="J50" s="8"/>
      <c r="K50" s="97">
        <f t="shared" si="2"/>
        <v>20</v>
      </c>
      <c r="L50" s="98">
        <f t="shared" si="3"/>
        <v>20</v>
      </c>
      <c r="M50" s="99">
        <f t="shared" si="0"/>
        <v>100</v>
      </c>
      <c r="N50" s="98">
        <f t="shared" si="4"/>
        <v>0</v>
      </c>
      <c r="O50" s="100">
        <f t="shared" si="1"/>
        <v>0</v>
      </c>
    </row>
    <row r="51" spans="1:15" s="1" customFormat="1" ht="15" customHeight="1" x14ac:dyDescent="0.25">
      <c r="A51" s="9">
        <v>3</v>
      </c>
      <c r="B51" s="162">
        <v>40410</v>
      </c>
      <c r="C51" s="156" t="s">
        <v>48</v>
      </c>
      <c r="D51" s="342">
        <v>46</v>
      </c>
      <c r="E51" s="165"/>
      <c r="F51" s="165">
        <v>6.52</v>
      </c>
      <c r="G51" s="165">
        <v>30.43</v>
      </c>
      <c r="H51" s="165">
        <v>63.04</v>
      </c>
      <c r="I51" s="35">
        <f t="shared" si="9"/>
        <v>4.5648</v>
      </c>
      <c r="J51" s="8"/>
      <c r="K51" s="97">
        <f t="shared" si="2"/>
        <v>46</v>
      </c>
      <c r="L51" s="98">
        <f t="shared" si="3"/>
        <v>42.996200000000002</v>
      </c>
      <c r="M51" s="99">
        <f t="shared" si="0"/>
        <v>93.47</v>
      </c>
      <c r="N51" s="98">
        <f t="shared" si="4"/>
        <v>0</v>
      </c>
      <c r="O51" s="100">
        <f t="shared" si="1"/>
        <v>0</v>
      </c>
    </row>
    <row r="52" spans="1:15" s="1" customFormat="1" ht="15" customHeight="1" x14ac:dyDescent="0.25">
      <c r="A52" s="9">
        <v>4</v>
      </c>
      <c r="B52" s="162">
        <v>40011</v>
      </c>
      <c r="C52" s="156" t="s">
        <v>39</v>
      </c>
      <c r="D52" s="342">
        <v>13</v>
      </c>
      <c r="E52" s="165"/>
      <c r="F52" s="165">
        <v>15.38</v>
      </c>
      <c r="G52" s="165">
        <v>46.15</v>
      </c>
      <c r="H52" s="165">
        <v>38.46</v>
      </c>
      <c r="I52" s="35">
        <f t="shared" si="9"/>
        <v>4.2304000000000004</v>
      </c>
      <c r="J52" s="8"/>
      <c r="K52" s="97">
        <f t="shared" si="2"/>
        <v>13</v>
      </c>
      <c r="L52" s="98">
        <f t="shared" si="3"/>
        <v>10.9993</v>
      </c>
      <c r="M52" s="99">
        <f t="shared" si="0"/>
        <v>84.61</v>
      </c>
      <c r="N52" s="98">
        <f t="shared" si="4"/>
        <v>0</v>
      </c>
      <c r="O52" s="100">
        <f t="shared" si="1"/>
        <v>0</v>
      </c>
    </row>
    <row r="53" spans="1:15" s="1" customFormat="1" ht="15" customHeight="1" x14ac:dyDescent="0.25">
      <c r="A53" s="9">
        <v>5</v>
      </c>
      <c r="B53" s="162">
        <v>40080</v>
      </c>
      <c r="C53" s="156" t="s">
        <v>41</v>
      </c>
      <c r="D53" s="342">
        <v>4</v>
      </c>
      <c r="E53" s="165"/>
      <c r="F53" s="165">
        <v>25</v>
      </c>
      <c r="G53" s="165">
        <v>50</v>
      </c>
      <c r="H53" s="165">
        <v>25</v>
      </c>
      <c r="I53" s="35">
        <f t="shared" si="9"/>
        <v>4</v>
      </c>
      <c r="J53" s="8"/>
      <c r="K53" s="97">
        <f t="shared" si="2"/>
        <v>4</v>
      </c>
      <c r="L53" s="98">
        <f t="shared" si="3"/>
        <v>3</v>
      </c>
      <c r="M53" s="99">
        <f t="shared" si="0"/>
        <v>75</v>
      </c>
      <c r="N53" s="98">
        <f t="shared" si="4"/>
        <v>0</v>
      </c>
      <c r="O53" s="100">
        <f t="shared" si="1"/>
        <v>0</v>
      </c>
    </row>
    <row r="54" spans="1:15" s="1" customFormat="1" ht="15" customHeight="1" x14ac:dyDescent="0.25">
      <c r="A54" s="9">
        <v>6</v>
      </c>
      <c r="B54" s="162">
        <v>40100</v>
      </c>
      <c r="C54" s="156" t="s">
        <v>42</v>
      </c>
      <c r="D54" s="342">
        <v>4</v>
      </c>
      <c r="E54" s="165"/>
      <c r="F54" s="165">
        <v>25</v>
      </c>
      <c r="G54" s="165">
        <v>50</v>
      </c>
      <c r="H54" s="165">
        <v>25</v>
      </c>
      <c r="I54" s="35">
        <f t="shared" si="9"/>
        <v>4</v>
      </c>
      <c r="J54" s="8"/>
      <c r="K54" s="97">
        <f t="shared" si="2"/>
        <v>4</v>
      </c>
      <c r="L54" s="98">
        <f t="shared" si="3"/>
        <v>3</v>
      </c>
      <c r="M54" s="99">
        <f t="shared" si="0"/>
        <v>75</v>
      </c>
      <c r="N54" s="98">
        <f t="shared" si="4"/>
        <v>0</v>
      </c>
      <c r="O54" s="100">
        <f t="shared" si="1"/>
        <v>0</v>
      </c>
    </row>
    <row r="55" spans="1:15" s="1" customFormat="1" ht="15" customHeight="1" x14ac:dyDescent="0.25">
      <c r="A55" s="9">
        <v>7</v>
      </c>
      <c r="B55" s="162">
        <v>40020</v>
      </c>
      <c r="C55" s="156" t="s">
        <v>119</v>
      </c>
      <c r="D55" s="342">
        <v>2</v>
      </c>
      <c r="E55" s="165"/>
      <c r="F55" s="165"/>
      <c r="G55" s="165">
        <v>50</v>
      </c>
      <c r="H55" s="165">
        <v>50</v>
      </c>
      <c r="I55" s="35">
        <f t="shared" si="9"/>
        <v>4.5</v>
      </c>
      <c r="J55" s="8"/>
      <c r="K55" s="97">
        <f t="shared" si="2"/>
        <v>2</v>
      </c>
      <c r="L55" s="98">
        <f t="shared" si="3"/>
        <v>2</v>
      </c>
      <c r="M55" s="99">
        <f t="shared" si="0"/>
        <v>100</v>
      </c>
      <c r="N55" s="98">
        <f t="shared" si="4"/>
        <v>0</v>
      </c>
      <c r="O55" s="100">
        <f t="shared" si="1"/>
        <v>0</v>
      </c>
    </row>
    <row r="56" spans="1:15" s="1" customFormat="1" ht="15" customHeight="1" x14ac:dyDescent="0.25">
      <c r="A56" s="9">
        <v>8</v>
      </c>
      <c r="B56" s="162">
        <v>40031</v>
      </c>
      <c r="C56" s="157" t="s">
        <v>40</v>
      </c>
      <c r="D56" s="342">
        <v>1</v>
      </c>
      <c r="E56" s="165"/>
      <c r="F56" s="165"/>
      <c r="G56" s="165">
        <v>100</v>
      </c>
      <c r="H56" s="165"/>
      <c r="I56" s="35">
        <f t="shared" si="9"/>
        <v>4</v>
      </c>
      <c r="J56" s="8"/>
      <c r="K56" s="97">
        <f t="shared" si="2"/>
        <v>1</v>
      </c>
      <c r="L56" s="98">
        <f t="shared" si="3"/>
        <v>1</v>
      </c>
      <c r="M56" s="99">
        <f t="shared" si="0"/>
        <v>100</v>
      </c>
      <c r="N56" s="98">
        <f t="shared" si="4"/>
        <v>0</v>
      </c>
      <c r="O56" s="100">
        <f t="shared" si="1"/>
        <v>0</v>
      </c>
    </row>
    <row r="57" spans="1:15" s="1" customFormat="1" ht="15" customHeight="1" x14ac:dyDescent="0.25">
      <c r="A57" s="9">
        <v>9</v>
      </c>
      <c r="B57" s="162">
        <v>40210</v>
      </c>
      <c r="C57" s="157" t="s">
        <v>44</v>
      </c>
      <c r="D57" s="342">
        <v>1</v>
      </c>
      <c r="E57" s="165"/>
      <c r="F57" s="165"/>
      <c r="G57" s="165"/>
      <c r="H57" s="165">
        <v>100</v>
      </c>
      <c r="I57" s="35">
        <f t="shared" si="9"/>
        <v>5</v>
      </c>
      <c r="J57" s="8"/>
      <c r="K57" s="97">
        <f t="shared" si="2"/>
        <v>1</v>
      </c>
      <c r="L57" s="98">
        <f t="shared" si="3"/>
        <v>1</v>
      </c>
      <c r="M57" s="99">
        <f t="shared" si="0"/>
        <v>100</v>
      </c>
      <c r="N57" s="114">
        <f t="shared" si="4"/>
        <v>0</v>
      </c>
      <c r="O57" s="100">
        <f t="shared" si="1"/>
        <v>0</v>
      </c>
    </row>
    <row r="58" spans="1:15" s="1" customFormat="1" ht="15" customHeight="1" x14ac:dyDescent="0.25">
      <c r="A58" s="9">
        <v>10</v>
      </c>
      <c r="B58" s="152">
        <v>40300</v>
      </c>
      <c r="C58" s="50" t="s">
        <v>45</v>
      </c>
      <c r="D58" s="177"/>
      <c r="E58" s="165"/>
      <c r="F58" s="165"/>
      <c r="G58" s="165"/>
      <c r="H58" s="165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62">
        <v>40360</v>
      </c>
      <c r="C59" s="156" t="s">
        <v>46</v>
      </c>
      <c r="D59" s="177"/>
      <c r="E59" s="165"/>
      <c r="F59" s="165"/>
      <c r="G59" s="165"/>
      <c r="H59" s="16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162">
        <v>40390</v>
      </c>
      <c r="C60" s="156" t="s">
        <v>47</v>
      </c>
      <c r="D60" s="344">
        <v>1</v>
      </c>
      <c r="E60" s="165"/>
      <c r="F60" s="165"/>
      <c r="G60" s="165"/>
      <c r="H60" s="165">
        <v>100</v>
      </c>
      <c r="I60" s="35">
        <f t="shared" si="9"/>
        <v>5</v>
      </c>
      <c r="J60" s="8"/>
      <c r="K60" s="97">
        <f t="shared" si="2"/>
        <v>1</v>
      </c>
      <c r="L60" s="98">
        <f t="shared" si="3"/>
        <v>1</v>
      </c>
      <c r="M60" s="99">
        <f t="shared" si="0"/>
        <v>100</v>
      </c>
      <c r="N60" s="98">
        <f t="shared" si="4"/>
        <v>0</v>
      </c>
      <c r="O60" s="100">
        <f t="shared" si="1"/>
        <v>0</v>
      </c>
    </row>
    <row r="61" spans="1:15" s="1" customFormat="1" ht="15" customHeight="1" x14ac:dyDescent="0.25">
      <c r="A61" s="9">
        <v>13</v>
      </c>
      <c r="B61" s="162">
        <v>40720</v>
      </c>
      <c r="C61" s="156" t="s">
        <v>120</v>
      </c>
      <c r="D61" s="344">
        <v>15</v>
      </c>
      <c r="E61" s="165"/>
      <c r="F61" s="165">
        <v>6.67</v>
      </c>
      <c r="G61" s="165">
        <v>33.33</v>
      </c>
      <c r="H61" s="165">
        <v>60</v>
      </c>
      <c r="I61" s="35">
        <f t="shared" si="9"/>
        <v>4.5332999999999997</v>
      </c>
      <c r="J61" s="8"/>
      <c r="K61" s="97">
        <f t="shared" si="2"/>
        <v>15</v>
      </c>
      <c r="L61" s="98">
        <f t="shared" si="3"/>
        <v>13.999500000000001</v>
      </c>
      <c r="M61" s="99">
        <f t="shared" si="0"/>
        <v>93.33</v>
      </c>
      <c r="N61" s="98">
        <f t="shared" si="4"/>
        <v>0</v>
      </c>
      <c r="O61" s="100">
        <f t="shared" si="1"/>
        <v>0</v>
      </c>
    </row>
    <row r="62" spans="1:15" s="1" customFormat="1" ht="15" customHeight="1" x14ac:dyDescent="0.25">
      <c r="A62" s="9">
        <v>14</v>
      </c>
      <c r="B62" s="162">
        <v>40730</v>
      </c>
      <c r="C62" s="156" t="s">
        <v>49</v>
      </c>
      <c r="D62" s="344">
        <v>1</v>
      </c>
      <c r="E62" s="165"/>
      <c r="F62" s="165"/>
      <c r="G62" s="165">
        <v>100</v>
      </c>
      <c r="H62" s="165"/>
      <c r="I62" s="35">
        <f t="shared" si="9"/>
        <v>4</v>
      </c>
      <c r="J62" s="8"/>
      <c r="K62" s="97">
        <f t="shared" si="2"/>
        <v>1</v>
      </c>
      <c r="L62" s="98">
        <f t="shared" si="3"/>
        <v>1</v>
      </c>
      <c r="M62" s="99">
        <f t="shared" si="0"/>
        <v>100</v>
      </c>
      <c r="N62" s="98">
        <f t="shared" si="4"/>
        <v>0</v>
      </c>
      <c r="O62" s="100">
        <f t="shared" si="1"/>
        <v>0</v>
      </c>
    </row>
    <row r="63" spans="1:15" s="1" customFormat="1" ht="15" customHeight="1" x14ac:dyDescent="0.25">
      <c r="A63" s="9">
        <v>15</v>
      </c>
      <c r="B63" s="162">
        <v>40820</v>
      </c>
      <c r="C63" s="156" t="s">
        <v>50</v>
      </c>
      <c r="D63" s="344">
        <v>1</v>
      </c>
      <c r="E63" s="165"/>
      <c r="F63" s="165">
        <v>100</v>
      </c>
      <c r="G63" s="165"/>
      <c r="H63" s="165"/>
      <c r="I63" s="35">
        <f t="shared" si="9"/>
        <v>3</v>
      </c>
      <c r="J63" s="8"/>
      <c r="K63" s="97">
        <f t="shared" si="2"/>
        <v>1</v>
      </c>
      <c r="L63" s="98">
        <f t="shared" si="3"/>
        <v>0</v>
      </c>
      <c r="M63" s="99">
        <f t="shared" si="0"/>
        <v>0</v>
      </c>
      <c r="N63" s="98">
        <f t="shared" si="4"/>
        <v>0</v>
      </c>
      <c r="O63" s="100">
        <f t="shared" si="1"/>
        <v>0</v>
      </c>
    </row>
    <row r="64" spans="1:15" s="1" customFormat="1" ht="15" customHeight="1" x14ac:dyDescent="0.25">
      <c r="A64" s="9">
        <v>16</v>
      </c>
      <c r="B64" s="162">
        <v>40840</v>
      </c>
      <c r="C64" s="156" t="s">
        <v>51</v>
      </c>
      <c r="D64" s="344">
        <v>3</v>
      </c>
      <c r="E64" s="165"/>
      <c r="F64" s="165"/>
      <c r="G64" s="165">
        <v>33.33</v>
      </c>
      <c r="H64" s="165">
        <v>66.67</v>
      </c>
      <c r="I64" s="35">
        <f t="shared" si="9"/>
        <v>4.6667000000000005</v>
      </c>
      <c r="J64" s="8"/>
      <c r="K64" s="97">
        <f t="shared" si="2"/>
        <v>3</v>
      </c>
      <c r="L64" s="98">
        <f t="shared" si="3"/>
        <v>3</v>
      </c>
      <c r="M64" s="99">
        <f t="shared" si="0"/>
        <v>100</v>
      </c>
      <c r="N64" s="98">
        <f t="shared" si="4"/>
        <v>0</v>
      </c>
      <c r="O64" s="100">
        <f t="shared" si="1"/>
        <v>0</v>
      </c>
    </row>
    <row r="65" spans="1:15" s="1" customFormat="1" ht="15" customHeight="1" x14ac:dyDescent="0.25">
      <c r="A65" s="9">
        <v>17</v>
      </c>
      <c r="B65" s="162">
        <v>40950</v>
      </c>
      <c r="C65" s="156" t="s">
        <v>52</v>
      </c>
      <c r="D65" s="344">
        <v>1</v>
      </c>
      <c r="E65" s="165"/>
      <c r="F65" s="165">
        <v>100</v>
      </c>
      <c r="G65" s="165"/>
      <c r="H65" s="165"/>
      <c r="I65" s="35">
        <f t="shared" si="9"/>
        <v>3</v>
      </c>
      <c r="J65" s="8"/>
      <c r="K65" s="97">
        <f t="shared" si="2"/>
        <v>1</v>
      </c>
      <c r="L65" s="98">
        <f t="shared" si="3"/>
        <v>0</v>
      </c>
      <c r="M65" s="99">
        <f t="shared" si="0"/>
        <v>0</v>
      </c>
      <c r="N65" s="114">
        <f t="shared" si="4"/>
        <v>0</v>
      </c>
      <c r="O65" s="100">
        <f t="shared" si="1"/>
        <v>0</v>
      </c>
    </row>
    <row r="66" spans="1:15" s="1" customFormat="1" ht="15" customHeight="1" x14ac:dyDescent="0.25">
      <c r="A66" s="9">
        <v>18</v>
      </c>
      <c r="B66" s="162">
        <v>40990</v>
      </c>
      <c r="C66" s="156" t="s">
        <v>53</v>
      </c>
      <c r="D66" s="344">
        <v>9</v>
      </c>
      <c r="E66" s="165"/>
      <c r="F66" s="165">
        <v>11.11</v>
      </c>
      <c r="G66" s="165">
        <v>33.33</v>
      </c>
      <c r="H66" s="70">
        <v>55.56</v>
      </c>
      <c r="I66" s="35">
        <f t="shared" si="9"/>
        <v>4.4444999999999997</v>
      </c>
      <c r="J66" s="8"/>
      <c r="K66" s="97">
        <f t="shared" si="2"/>
        <v>9</v>
      </c>
      <c r="L66" s="98">
        <f t="shared" si="3"/>
        <v>8.0000999999999998</v>
      </c>
      <c r="M66" s="99">
        <f t="shared" si="0"/>
        <v>88.89</v>
      </c>
      <c r="N66" s="98">
        <f t="shared" si="4"/>
        <v>0</v>
      </c>
      <c r="O66" s="100">
        <f t="shared" si="1"/>
        <v>0</v>
      </c>
    </row>
    <row r="67" spans="1:15" s="1" customFormat="1" ht="15" customHeight="1" thickBot="1" x14ac:dyDescent="0.3">
      <c r="A67" s="10">
        <v>19</v>
      </c>
      <c r="B67" s="143">
        <v>40133</v>
      </c>
      <c r="C67" s="48" t="s">
        <v>43</v>
      </c>
      <c r="D67" s="345">
        <v>2</v>
      </c>
      <c r="E67" s="147"/>
      <c r="F67" s="147">
        <v>50</v>
      </c>
      <c r="G67" s="147">
        <v>50</v>
      </c>
      <c r="H67" s="148"/>
      <c r="I67" s="57">
        <f t="shared" si="9"/>
        <v>3.5</v>
      </c>
      <c r="J67" s="8"/>
      <c r="K67" s="101">
        <f t="shared" si="2"/>
        <v>2</v>
      </c>
      <c r="L67" s="102">
        <f t="shared" si="3"/>
        <v>1</v>
      </c>
      <c r="M67" s="103">
        <f t="shared" si="0"/>
        <v>50</v>
      </c>
      <c r="N67" s="102">
        <f t="shared" si="4"/>
        <v>0</v>
      </c>
      <c r="O67" s="104">
        <f t="shared" si="1"/>
        <v>0</v>
      </c>
    </row>
    <row r="68" spans="1:15" s="1" customFormat="1" ht="15" customHeight="1" thickBot="1" x14ac:dyDescent="0.3">
      <c r="A68" s="28"/>
      <c r="B68" s="51"/>
      <c r="C68" s="25" t="s">
        <v>101</v>
      </c>
      <c r="D68" s="180">
        <f>SUM(D69:D82)</f>
        <v>83</v>
      </c>
      <c r="E68" s="376">
        <v>0</v>
      </c>
      <c r="F68" s="376">
        <v>9.69</v>
      </c>
      <c r="G68" s="376">
        <v>51.854999999999997</v>
      </c>
      <c r="H68" s="376">
        <v>38.454166666666666</v>
      </c>
      <c r="I68" s="31">
        <f>AVERAGE(I69:I82)</f>
        <v>4.2876083333333339</v>
      </c>
      <c r="J68" s="8"/>
      <c r="K68" s="110">
        <f t="shared" si="2"/>
        <v>83</v>
      </c>
      <c r="L68" s="111">
        <f>SUM(L69:L82)</f>
        <v>75.997899999999987</v>
      </c>
      <c r="M68" s="112">
        <f t="shared" si="0"/>
        <v>90.30916666666667</v>
      </c>
      <c r="N68" s="111">
        <f>SUM(N69:N82)</f>
        <v>0</v>
      </c>
      <c r="O68" s="113">
        <f t="shared" si="1"/>
        <v>0</v>
      </c>
    </row>
    <row r="69" spans="1:15" s="1" customFormat="1" ht="15" customHeight="1" x14ac:dyDescent="0.25">
      <c r="A69" s="11">
        <v>1</v>
      </c>
      <c r="B69" s="152">
        <v>50040</v>
      </c>
      <c r="C69" s="155" t="s">
        <v>55</v>
      </c>
      <c r="D69" s="347">
        <v>15</v>
      </c>
      <c r="E69" s="158"/>
      <c r="F69" s="158">
        <v>6.67</v>
      </c>
      <c r="G69" s="158">
        <v>33.33</v>
      </c>
      <c r="H69" s="158">
        <v>60</v>
      </c>
      <c r="I69" s="58">
        <f t="shared" si="9"/>
        <v>4.5332999999999997</v>
      </c>
      <c r="J69" s="8"/>
      <c r="K69" s="93">
        <f t="shared" si="2"/>
        <v>15</v>
      </c>
      <c r="L69" s="94">
        <f t="shared" si="3"/>
        <v>13.999500000000001</v>
      </c>
      <c r="M69" s="95">
        <f t="shared" si="0"/>
        <v>93.33</v>
      </c>
      <c r="N69" s="94">
        <f t="shared" si="4"/>
        <v>0</v>
      </c>
      <c r="O69" s="96">
        <f t="shared" si="1"/>
        <v>0</v>
      </c>
    </row>
    <row r="70" spans="1:15" s="1" customFormat="1" ht="15" customHeight="1" x14ac:dyDescent="0.25">
      <c r="A70" s="9">
        <v>2</v>
      </c>
      <c r="B70" s="162">
        <v>50003</v>
      </c>
      <c r="C70" s="156" t="s">
        <v>54</v>
      </c>
      <c r="D70" s="346">
        <v>21</v>
      </c>
      <c r="E70" s="165"/>
      <c r="F70" s="165">
        <v>4.76</v>
      </c>
      <c r="G70" s="165">
        <v>33.33</v>
      </c>
      <c r="H70" s="165">
        <v>61.9</v>
      </c>
      <c r="I70" s="35">
        <f t="shared" si="9"/>
        <v>4.5710000000000006</v>
      </c>
      <c r="J70" s="8"/>
      <c r="K70" s="97">
        <f t="shared" si="2"/>
        <v>21</v>
      </c>
      <c r="L70" s="98">
        <f t="shared" si="3"/>
        <v>19.998299999999997</v>
      </c>
      <c r="M70" s="99">
        <f t="shared" ref="M70:M123" si="10">G70+H70</f>
        <v>95.22999999999999</v>
      </c>
      <c r="N70" s="98">
        <f t="shared" si="4"/>
        <v>0</v>
      </c>
      <c r="O70" s="100">
        <f t="shared" ref="O70:O123" si="11">E70</f>
        <v>0</v>
      </c>
    </row>
    <row r="71" spans="1:15" s="1" customFormat="1" ht="15" customHeight="1" x14ac:dyDescent="0.25">
      <c r="A71" s="9">
        <v>3</v>
      </c>
      <c r="B71" s="162">
        <v>50060</v>
      </c>
      <c r="C71" s="156" t="s">
        <v>57</v>
      </c>
      <c r="D71" s="346">
        <v>5</v>
      </c>
      <c r="E71" s="165"/>
      <c r="F71" s="165">
        <v>20</v>
      </c>
      <c r="G71" s="165">
        <v>60</v>
      </c>
      <c r="H71" s="165">
        <v>20</v>
      </c>
      <c r="I71" s="35">
        <f t="shared" si="9"/>
        <v>4</v>
      </c>
      <c r="J71" s="8"/>
      <c r="K71" s="97">
        <f t="shared" ref="K71:K123" si="12">D71</f>
        <v>5</v>
      </c>
      <c r="L71" s="98">
        <f t="shared" ref="L71:L123" si="13">M71*K71/100</f>
        <v>4</v>
      </c>
      <c r="M71" s="99">
        <f t="shared" si="10"/>
        <v>80</v>
      </c>
      <c r="N71" s="98">
        <f t="shared" ref="N71:N81" si="14">O71*K71/100</f>
        <v>0</v>
      </c>
      <c r="O71" s="100">
        <f t="shared" si="11"/>
        <v>0</v>
      </c>
    </row>
    <row r="72" spans="1:15" s="1" customFormat="1" ht="15" customHeight="1" x14ac:dyDescent="0.25">
      <c r="A72" s="9">
        <v>4</v>
      </c>
      <c r="B72" s="162">
        <v>50170</v>
      </c>
      <c r="C72" s="156" t="s">
        <v>58</v>
      </c>
      <c r="D72" s="346">
        <v>4</v>
      </c>
      <c r="E72" s="165"/>
      <c r="F72" s="165"/>
      <c r="G72" s="165">
        <v>75</v>
      </c>
      <c r="H72" s="165">
        <v>25</v>
      </c>
      <c r="I72" s="35">
        <f t="shared" si="9"/>
        <v>4.25</v>
      </c>
      <c r="J72" s="8"/>
      <c r="K72" s="97">
        <f t="shared" si="12"/>
        <v>4</v>
      </c>
      <c r="L72" s="98">
        <f t="shared" si="13"/>
        <v>4</v>
      </c>
      <c r="M72" s="99">
        <f t="shared" si="10"/>
        <v>100</v>
      </c>
      <c r="N72" s="98">
        <f t="shared" si="14"/>
        <v>0</v>
      </c>
      <c r="O72" s="100">
        <f t="shared" si="11"/>
        <v>0</v>
      </c>
    </row>
    <row r="73" spans="1:15" s="1" customFormat="1" ht="15" customHeight="1" x14ac:dyDescent="0.25">
      <c r="A73" s="9">
        <v>5</v>
      </c>
      <c r="B73" s="162">
        <v>50230</v>
      </c>
      <c r="C73" s="156" t="s">
        <v>59</v>
      </c>
      <c r="D73" s="346">
        <v>4</v>
      </c>
      <c r="E73" s="165"/>
      <c r="F73" s="165"/>
      <c r="G73" s="165">
        <v>50</v>
      </c>
      <c r="H73" s="165">
        <v>50</v>
      </c>
      <c r="I73" s="35">
        <f t="shared" si="9"/>
        <v>4.5</v>
      </c>
      <c r="J73" s="8"/>
      <c r="K73" s="97">
        <f t="shared" si="12"/>
        <v>4</v>
      </c>
      <c r="L73" s="98">
        <f t="shared" si="13"/>
        <v>4</v>
      </c>
      <c r="M73" s="99">
        <f t="shared" si="10"/>
        <v>100</v>
      </c>
      <c r="N73" s="98">
        <f t="shared" si="14"/>
        <v>0</v>
      </c>
      <c r="O73" s="100">
        <f t="shared" si="11"/>
        <v>0</v>
      </c>
    </row>
    <row r="74" spans="1:15" s="1" customFormat="1" ht="15" customHeight="1" x14ac:dyDescent="0.25">
      <c r="A74" s="9">
        <v>6</v>
      </c>
      <c r="B74" s="162">
        <v>50340</v>
      </c>
      <c r="C74" s="156" t="s">
        <v>60</v>
      </c>
      <c r="D74" s="346">
        <v>2</v>
      </c>
      <c r="E74" s="165"/>
      <c r="F74" s="165"/>
      <c r="G74" s="165">
        <v>50</v>
      </c>
      <c r="H74" s="165">
        <v>50</v>
      </c>
      <c r="I74" s="35">
        <f t="shared" si="9"/>
        <v>4.5</v>
      </c>
      <c r="J74" s="8"/>
      <c r="K74" s="97">
        <f t="shared" si="12"/>
        <v>2</v>
      </c>
      <c r="L74" s="98">
        <f t="shared" si="13"/>
        <v>2</v>
      </c>
      <c r="M74" s="99">
        <f t="shared" si="10"/>
        <v>100</v>
      </c>
      <c r="N74" s="98">
        <f t="shared" si="14"/>
        <v>0</v>
      </c>
      <c r="O74" s="100">
        <f t="shared" si="11"/>
        <v>0</v>
      </c>
    </row>
    <row r="75" spans="1:15" s="1" customFormat="1" ht="15" customHeight="1" x14ac:dyDescent="0.25">
      <c r="A75" s="9">
        <v>7</v>
      </c>
      <c r="B75" s="162">
        <v>50420</v>
      </c>
      <c r="C75" s="156" t="s">
        <v>61</v>
      </c>
      <c r="D75" s="346">
        <v>5</v>
      </c>
      <c r="E75" s="165"/>
      <c r="F75" s="165"/>
      <c r="G75" s="165">
        <v>60</v>
      </c>
      <c r="H75" s="165">
        <v>40</v>
      </c>
      <c r="I75" s="35">
        <f t="shared" si="9"/>
        <v>4.4000000000000004</v>
      </c>
      <c r="J75" s="8"/>
      <c r="K75" s="97">
        <f t="shared" si="12"/>
        <v>5</v>
      </c>
      <c r="L75" s="98">
        <f t="shared" si="13"/>
        <v>5</v>
      </c>
      <c r="M75" s="99">
        <f t="shared" si="10"/>
        <v>100</v>
      </c>
      <c r="N75" s="98">
        <f t="shared" si="14"/>
        <v>0</v>
      </c>
      <c r="O75" s="100">
        <f t="shared" si="11"/>
        <v>0</v>
      </c>
    </row>
    <row r="76" spans="1:15" s="1" customFormat="1" ht="15" customHeight="1" x14ac:dyDescent="0.25">
      <c r="A76" s="9">
        <v>8</v>
      </c>
      <c r="B76" s="152">
        <v>50450</v>
      </c>
      <c r="C76" s="155" t="s">
        <v>62</v>
      </c>
      <c r="D76" s="346">
        <v>6</v>
      </c>
      <c r="E76" s="165"/>
      <c r="F76" s="165"/>
      <c r="G76" s="165">
        <v>50</v>
      </c>
      <c r="H76" s="165">
        <v>50</v>
      </c>
      <c r="I76" s="35">
        <f t="shared" si="9"/>
        <v>4.5</v>
      </c>
      <c r="J76" s="8"/>
      <c r="K76" s="97">
        <f t="shared" si="12"/>
        <v>6</v>
      </c>
      <c r="L76" s="98">
        <f t="shared" si="13"/>
        <v>6</v>
      </c>
      <c r="M76" s="99">
        <f t="shared" si="10"/>
        <v>100</v>
      </c>
      <c r="N76" s="98">
        <f t="shared" si="14"/>
        <v>0</v>
      </c>
      <c r="O76" s="100">
        <f t="shared" si="11"/>
        <v>0</v>
      </c>
    </row>
    <row r="77" spans="1:15" s="1" customFormat="1" ht="15" customHeight="1" x14ac:dyDescent="0.25">
      <c r="A77" s="9">
        <v>9</v>
      </c>
      <c r="B77" s="162">
        <v>50620</v>
      </c>
      <c r="C77" s="156" t="s">
        <v>63</v>
      </c>
      <c r="D77" s="177"/>
      <c r="E77" s="165"/>
      <c r="F77" s="165"/>
      <c r="G77" s="165"/>
      <c r="H77" s="165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62">
        <v>50760</v>
      </c>
      <c r="C78" s="156" t="s">
        <v>64</v>
      </c>
      <c r="D78" s="177">
        <v>6</v>
      </c>
      <c r="E78" s="165"/>
      <c r="F78" s="165"/>
      <c r="G78" s="165">
        <v>50</v>
      </c>
      <c r="H78" s="165">
        <v>50</v>
      </c>
      <c r="I78" s="35">
        <f t="shared" si="9"/>
        <v>4.5</v>
      </c>
      <c r="J78" s="8"/>
      <c r="K78" s="97">
        <f t="shared" si="12"/>
        <v>6</v>
      </c>
      <c r="L78" s="98">
        <f t="shared" si="13"/>
        <v>6</v>
      </c>
      <c r="M78" s="99">
        <f t="shared" si="10"/>
        <v>100</v>
      </c>
      <c r="N78" s="98">
        <f t="shared" si="14"/>
        <v>0</v>
      </c>
      <c r="O78" s="100">
        <f t="shared" si="11"/>
        <v>0</v>
      </c>
    </row>
    <row r="79" spans="1:15" s="1" customFormat="1" ht="15" customHeight="1" x14ac:dyDescent="0.25">
      <c r="A79" s="9">
        <v>11</v>
      </c>
      <c r="B79" s="162">
        <v>50780</v>
      </c>
      <c r="C79" s="156" t="s">
        <v>65</v>
      </c>
      <c r="D79" s="177">
        <v>1</v>
      </c>
      <c r="E79" s="165"/>
      <c r="F79" s="165"/>
      <c r="G79" s="165">
        <v>100</v>
      </c>
      <c r="H79" s="165"/>
      <c r="I79" s="35">
        <f t="shared" si="9"/>
        <v>4</v>
      </c>
      <c r="J79" s="8"/>
      <c r="K79" s="97">
        <f t="shared" si="12"/>
        <v>1</v>
      </c>
      <c r="L79" s="98">
        <f t="shared" si="13"/>
        <v>1</v>
      </c>
      <c r="M79" s="99">
        <f t="shared" si="10"/>
        <v>100</v>
      </c>
      <c r="N79" s="114">
        <f t="shared" si="14"/>
        <v>0</v>
      </c>
      <c r="O79" s="100">
        <f t="shared" si="11"/>
        <v>0</v>
      </c>
    </row>
    <row r="80" spans="1:15" s="1" customFormat="1" ht="15" customHeight="1" x14ac:dyDescent="0.25">
      <c r="A80" s="283">
        <v>12</v>
      </c>
      <c r="B80" s="282">
        <v>50930</v>
      </c>
      <c r="C80" s="284" t="s">
        <v>66</v>
      </c>
      <c r="D80" s="177">
        <v>3</v>
      </c>
      <c r="E80" s="165"/>
      <c r="F80" s="165">
        <v>66.67</v>
      </c>
      <c r="G80" s="165">
        <v>33.33</v>
      </c>
      <c r="H80" s="165"/>
      <c r="I80" s="35">
        <f t="shared" si="9"/>
        <v>3.3332999999999999</v>
      </c>
      <c r="J80" s="8"/>
      <c r="K80" s="97">
        <f t="shared" ref="K80" si="15">D80</f>
        <v>3</v>
      </c>
      <c r="L80" s="98">
        <f t="shared" ref="L80" si="16">M80*K80/100</f>
        <v>0.9998999999999999</v>
      </c>
      <c r="M80" s="99">
        <f t="shared" ref="M80" si="17">G80+H80</f>
        <v>33.33</v>
      </c>
      <c r="N80" s="114">
        <f t="shared" si="14"/>
        <v>0</v>
      </c>
      <c r="O80" s="100">
        <f t="shared" ref="O80" si="18">E80</f>
        <v>0</v>
      </c>
    </row>
    <row r="81" spans="1:15" s="1" customFormat="1" ht="15" customHeight="1" x14ac:dyDescent="0.25">
      <c r="A81" s="9">
        <v>13</v>
      </c>
      <c r="B81" s="162">
        <v>51370</v>
      </c>
      <c r="C81" s="156" t="s">
        <v>67</v>
      </c>
      <c r="D81" s="177">
        <v>11</v>
      </c>
      <c r="E81" s="165"/>
      <c r="F81" s="165">
        <v>18.18</v>
      </c>
      <c r="G81" s="165">
        <v>27.27</v>
      </c>
      <c r="H81" s="165">
        <v>54.55</v>
      </c>
      <c r="I81" s="35">
        <f t="shared" si="9"/>
        <v>4.3636999999999997</v>
      </c>
      <c r="J81" s="8"/>
      <c r="K81" s="97">
        <f t="shared" si="12"/>
        <v>11</v>
      </c>
      <c r="L81" s="98">
        <f t="shared" si="13"/>
        <v>9.0001999999999995</v>
      </c>
      <c r="M81" s="99">
        <f t="shared" si="10"/>
        <v>81.819999999999993</v>
      </c>
      <c r="N81" s="98">
        <f t="shared" si="14"/>
        <v>0</v>
      </c>
      <c r="O81" s="100">
        <f t="shared" si="11"/>
        <v>0</v>
      </c>
    </row>
    <row r="82" spans="1:15" s="1" customFormat="1" ht="15" customHeight="1" thickBot="1" x14ac:dyDescent="0.3">
      <c r="A82" s="9">
        <v>14</v>
      </c>
      <c r="B82" s="143">
        <v>51580</v>
      </c>
      <c r="C82" s="156" t="s">
        <v>125</v>
      </c>
      <c r="D82" s="179"/>
      <c r="E82" s="147"/>
      <c r="F82" s="147"/>
      <c r="G82" s="147"/>
      <c r="H82" s="148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f>SUM(D84:D114)</f>
        <v>328</v>
      </c>
      <c r="E83" s="376">
        <v>8.9285714285714288E-2</v>
      </c>
      <c r="F83" s="376">
        <v>19.733571428571427</v>
      </c>
      <c r="G83" s="376">
        <v>47.207499999999996</v>
      </c>
      <c r="H83" s="376">
        <v>32.968928571428563</v>
      </c>
      <c r="I83" s="31">
        <f>AVERAGE(I84:I114)</f>
        <v>4.1305392857142857</v>
      </c>
      <c r="J83" s="8"/>
      <c r="K83" s="110">
        <f t="shared" si="12"/>
        <v>328</v>
      </c>
      <c r="L83" s="111">
        <f>SUM(L84:L114)</f>
        <v>277.99769999999995</v>
      </c>
      <c r="M83" s="112">
        <f t="shared" ref="M83" si="19">G83+H83</f>
        <v>80.176428571428559</v>
      </c>
      <c r="N83" s="111">
        <f>SUM(N84:N114)</f>
        <v>1</v>
      </c>
      <c r="O83" s="113">
        <f t="shared" si="11"/>
        <v>8.9285714285714288E-2</v>
      </c>
    </row>
    <row r="84" spans="1:15" s="1" customFormat="1" ht="15" customHeight="1" x14ac:dyDescent="0.25">
      <c r="A84" s="11">
        <v>1</v>
      </c>
      <c r="B84" s="152">
        <v>60010</v>
      </c>
      <c r="C84" s="155" t="s">
        <v>121</v>
      </c>
      <c r="D84" s="349">
        <v>9</v>
      </c>
      <c r="E84" s="158"/>
      <c r="F84" s="158">
        <v>22.22</v>
      </c>
      <c r="G84" s="158">
        <v>22.22</v>
      </c>
      <c r="H84" s="158">
        <v>55.56</v>
      </c>
      <c r="I84" s="58">
        <f t="shared" ref="I84:I112" si="20">(E84*2+F84*3+G84*4+H84*5)/100</f>
        <v>4.3334000000000001</v>
      </c>
      <c r="J84" s="8"/>
      <c r="K84" s="93">
        <f t="shared" si="12"/>
        <v>9</v>
      </c>
      <c r="L84" s="94">
        <f t="shared" si="13"/>
        <v>7.0001999999999995</v>
      </c>
      <c r="M84" s="95">
        <f t="shared" si="10"/>
        <v>77.78</v>
      </c>
      <c r="N84" s="94">
        <f t="shared" ref="N84:N112" si="21">O84*K84/100</f>
        <v>0</v>
      </c>
      <c r="O84" s="96">
        <f t="shared" si="11"/>
        <v>0</v>
      </c>
    </row>
    <row r="85" spans="1:15" s="1" customFormat="1" ht="15" customHeight="1" x14ac:dyDescent="0.25">
      <c r="A85" s="9">
        <v>2</v>
      </c>
      <c r="B85" s="162">
        <v>60020</v>
      </c>
      <c r="C85" s="156" t="s">
        <v>69</v>
      </c>
      <c r="D85" s="350">
        <v>2</v>
      </c>
      <c r="E85" s="165"/>
      <c r="F85" s="165">
        <v>50</v>
      </c>
      <c r="G85" s="165">
        <v>50</v>
      </c>
      <c r="H85" s="165"/>
      <c r="I85" s="35">
        <f t="shared" si="20"/>
        <v>3.5</v>
      </c>
      <c r="J85" s="8"/>
      <c r="K85" s="97">
        <f t="shared" si="12"/>
        <v>2</v>
      </c>
      <c r="L85" s="98">
        <f t="shared" si="13"/>
        <v>1</v>
      </c>
      <c r="M85" s="99">
        <f t="shared" si="10"/>
        <v>50</v>
      </c>
      <c r="N85" s="98">
        <f t="shared" si="21"/>
        <v>0</v>
      </c>
      <c r="O85" s="100">
        <f t="shared" si="11"/>
        <v>0</v>
      </c>
    </row>
    <row r="86" spans="1:15" s="1" customFormat="1" ht="15" customHeight="1" x14ac:dyDescent="0.25">
      <c r="A86" s="9">
        <v>3</v>
      </c>
      <c r="B86" s="162">
        <v>60050</v>
      </c>
      <c r="C86" s="156" t="s">
        <v>70</v>
      </c>
      <c r="D86" s="348">
        <v>6</v>
      </c>
      <c r="E86" s="165"/>
      <c r="F86" s="165"/>
      <c r="G86" s="165">
        <v>16.670000000000002</v>
      </c>
      <c r="H86" s="165">
        <v>83.33</v>
      </c>
      <c r="I86" s="35">
        <f t="shared" si="20"/>
        <v>4.8332999999999995</v>
      </c>
      <c r="J86" s="8"/>
      <c r="K86" s="97">
        <f t="shared" si="12"/>
        <v>6</v>
      </c>
      <c r="L86" s="98">
        <f t="shared" si="13"/>
        <v>6</v>
      </c>
      <c r="M86" s="99">
        <f t="shared" si="10"/>
        <v>100</v>
      </c>
      <c r="N86" s="98">
        <f t="shared" si="21"/>
        <v>0</v>
      </c>
      <c r="O86" s="100">
        <f t="shared" si="11"/>
        <v>0</v>
      </c>
    </row>
    <row r="87" spans="1:15" s="1" customFormat="1" ht="15" customHeight="1" x14ac:dyDescent="0.25">
      <c r="A87" s="9">
        <v>4</v>
      </c>
      <c r="B87" s="162">
        <v>60070</v>
      </c>
      <c r="C87" s="156" t="s">
        <v>71</v>
      </c>
      <c r="D87" s="348">
        <v>20</v>
      </c>
      <c r="E87" s="165"/>
      <c r="F87" s="165">
        <v>20</v>
      </c>
      <c r="G87" s="165">
        <v>50</v>
      </c>
      <c r="H87" s="165">
        <v>30</v>
      </c>
      <c r="I87" s="35">
        <f t="shared" si="20"/>
        <v>4.0999999999999996</v>
      </c>
      <c r="J87" s="8"/>
      <c r="K87" s="97">
        <f t="shared" si="12"/>
        <v>20</v>
      </c>
      <c r="L87" s="98">
        <f t="shared" si="13"/>
        <v>16</v>
      </c>
      <c r="M87" s="99">
        <f t="shared" si="10"/>
        <v>80</v>
      </c>
      <c r="N87" s="98">
        <f t="shared" si="21"/>
        <v>0</v>
      </c>
      <c r="O87" s="100">
        <f t="shared" si="11"/>
        <v>0</v>
      </c>
    </row>
    <row r="88" spans="1:15" s="1" customFormat="1" ht="15" customHeight="1" x14ac:dyDescent="0.25">
      <c r="A88" s="9">
        <v>5</v>
      </c>
      <c r="B88" s="162">
        <v>60180</v>
      </c>
      <c r="C88" s="156" t="s">
        <v>72</v>
      </c>
      <c r="D88" s="348">
        <v>13</v>
      </c>
      <c r="E88" s="165"/>
      <c r="F88" s="165"/>
      <c r="G88" s="165">
        <v>53.85</v>
      </c>
      <c r="H88" s="165">
        <v>46.15</v>
      </c>
      <c r="I88" s="35">
        <f t="shared" si="20"/>
        <v>4.4615</v>
      </c>
      <c r="J88" s="8"/>
      <c r="K88" s="97">
        <f t="shared" si="12"/>
        <v>13</v>
      </c>
      <c r="L88" s="98">
        <f t="shared" si="13"/>
        <v>13</v>
      </c>
      <c r="M88" s="99">
        <f t="shared" si="10"/>
        <v>100</v>
      </c>
      <c r="N88" s="98">
        <f t="shared" si="21"/>
        <v>0</v>
      </c>
      <c r="O88" s="100">
        <f t="shared" si="11"/>
        <v>0</v>
      </c>
    </row>
    <row r="89" spans="1:15" s="1" customFormat="1" ht="15" customHeight="1" x14ac:dyDescent="0.25">
      <c r="A89" s="9">
        <v>6</v>
      </c>
      <c r="B89" s="162">
        <v>60240</v>
      </c>
      <c r="C89" s="156" t="s">
        <v>73</v>
      </c>
      <c r="D89" s="348">
        <v>17</v>
      </c>
      <c r="E89" s="165"/>
      <c r="F89" s="165">
        <v>5.88</v>
      </c>
      <c r="G89" s="165">
        <v>52.94</v>
      </c>
      <c r="H89" s="165">
        <v>41.18</v>
      </c>
      <c r="I89" s="35">
        <f t="shared" si="20"/>
        <v>4.3529999999999998</v>
      </c>
      <c r="J89" s="8"/>
      <c r="K89" s="97">
        <f t="shared" ref="K89" si="22">D89</f>
        <v>17</v>
      </c>
      <c r="L89" s="98">
        <f t="shared" ref="L89" si="23">M89*K89/100</f>
        <v>16.000399999999999</v>
      </c>
      <c r="M89" s="99">
        <f t="shared" ref="M89" si="24">G89+H89</f>
        <v>94.12</v>
      </c>
      <c r="N89" s="98">
        <f t="shared" ref="N89" si="25">O89*K89/100</f>
        <v>0</v>
      </c>
      <c r="O89" s="100">
        <f t="shared" ref="O89" si="26">E89</f>
        <v>0</v>
      </c>
    </row>
    <row r="90" spans="1:15" s="1" customFormat="1" ht="15" customHeight="1" x14ac:dyDescent="0.25">
      <c r="A90" s="285">
        <v>7</v>
      </c>
      <c r="B90" s="162">
        <v>60560</v>
      </c>
      <c r="C90" s="156" t="s">
        <v>74</v>
      </c>
      <c r="D90" s="348">
        <v>1</v>
      </c>
      <c r="E90" s="165"/>
      <c r="F90" s="165"/>
      <c r="G90" s="165">
        <v>100</v>
      </c>
      <c r="H90" s="165"/>
      <c r="I90" s="35">
        <f t="shared" si="20"/>
        <v>4</v>
      </c>
      <c r="J90" s="8"/>
      <c r="K90" s="97">
        <f t="shared" si="12"/>
        <v>1</v>
      </c>
      <c r="L90" s="98">
        <f t="shared" si="13"/>
        <v>1</v>
      </c>
      <c r="M90" s="99">
        <f t="shared" si="10"/>
        <v>100</v>
      </c>
      <c r="N90" s="114">
        <f t="shared" si="21"/>
        <v>0</v>
      </c>
      <c r="O90" s="100">
        <f t="shared" si="11"/>
        <v>0</v>
      </c>
    </row>
    <row r="91" spans="1:15" s="1" customFormat="1" ht="15" customHeight="1" x14ac:dyDescent="0.25">
      <c r="A91" s="285">
        <v>8</v>
      </c>
      <c r="B91" s="162">
        <v>60660</v>
      </c>
      <c r="C91" s="156" t="s">
        <v>75</v>
      </c>
      <c r="D91" s="348">
        <v>3</v>
      </c>
      <c r="E91" s="165"/>
      <c r="F91" s="165"/>
      <c r="G91" s="165">
        <v>33.33</v>
      </c>
      <c r="H91" s="165">
        <v>66.67</v>
      </c>
      <c r="I91" s="35">
        <f t="shared" si="20"/>
        <v>4.6667000000000005</v>
      </c>
      <c r="J91" s="8"/>
      <c r="K91" s="97">
        <f t="shared" si="12"/>
        <v>3</v>
      </c>
      <c r="L91" s="98">
        <f t="shared" si="13"/>
        <v>3</v>
      </c>
      <c r="M91" s="99">
        <f t="shared" si="10"/>
        <v>100</v>
      </c>
      <c r="N91" s="114">
        <f t="shared" si="21"/>
        <v>0</v>
      </c>
      <c r="O91" s="100">
        <f t="shared" si="11"/>
        <v>0</v>
      </c>
    </row>
    <row r="92" spans="1:15" s="1" customFormat="1" ht="15" customHeight="1" x14ac:dyDescent="0.25">
      <c r="A92" s="285">
        <v>9</v>
      </c>
      <c r="B92" s="162">
        <v>60001</v>
      </c>
      <c r="C92" s="156" t="s">
        <v>68</v>
      </c>
      <c r="D92" s="348">
        <v>4</v>
      </c>
      <c r="E92" s="165"/>
      <c r="F92" s="165"/>
      <c r="G92" s="165">
        <v>50</v>
      </c>
      <c r="H92" s="165">
        <v>50</v>
      </c>
      <c r="I92" s="35">
        <f t="shared" si="20"/>
        <v>4.5</v>
      </c>
      <c r="J92" s="8"/>
      <c r="K92" s="97">
        <f t="shared" si="12"/>
        <v>4</v>
      </c>
      <c r="L92" s="98">
        <f t="shared" si="13"/>
        <v>4</v>
      </c>
      <c r="M92" s="99">
        <f t="shared" si="10"/>
        <v>100</v>
      </c>
      <c r="N92" s="114">
        <f t="shared" si="21"/>
        <v>0</v>
      </c>
      <c r="O92" s="100">
        <f t="shared" si="11"/>
        <v>0</v>
      </c>
    </row>
    <row r="93" spans="1:15" s="1" customFormat="1" ht="15" customHeight="1" x14ac:dyDescent="0.25">
      <c r="A93" s="285">
        <v>10</v>
      </c>
      <c r="B93" s="162">
        <v>60701</v>
      </c>
      <c r="C93" s="156" t="s">
        <v>76</v>
      </c>
      <c r="D93" s="348"/>
      <c r="E93" s="165"/>
      <c r="F93" s="165"/>
      <c r="G93" s="165"/>
      <c r="H93" s="165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285">
        <v>11</v>
      </c>
      <c r="B94" s="162">
        <v>60850</v>
      </c>
      <c r="C94" s="156" t="s">
        <v>77</v>
      </c>
      <c r="D94" s="177">
        <v>6</v>
      </c>
      <c r="E94" s="165"/>
      <c r="F94" s="165">
        <v>33.33</v>
      </c>
      <c r="G94" s="165">
        <v>66.67</v>
      </c>
      <c r="H94" s="165"/>
      <c r="I94" s="35">
        <f t="shared" si="20"/>
        <v>3.6667000000000001</v>
      </c>
      <c r="J94" s="8"/>
      <c r="K94" s="97">
        <f t="shared" ref="K94" si="27">D94</f>
        <v>6</v>
      </c>
      <c r="L94" s="98">
        <f t="shared" ref="L94" si="28">M94*K94/100</f>
        <v>4.0001999999999995</v>
      </c>
      <c r="M94" s="99">
        <f t="shared" ref="M94" si="29">G94+H94</f>
        <v>66.67</v>
      </c>
      <c r="N94" s="98">
        <f t="shared" ref="N94" si="30">O94*K94/100</f>
        <v>0</v>
      </c>
      <c r="O94" s="100">
        <f t="shared" ref="O94" si="31">E94</f>
        <v>0</v>
      </c>
    </row>
    <row r="95" spans="1:15" s="1" customFormat="1" ht="15" customHeight="1" x14ac:dyDescent="0.25">
      <c r="A95" s="285">
        <v>12</v>
      </c>
      <c r="B95" s="162">
        <v>60910</v>
      </c>
      <c r="C95" s="157" t="s">
        <v>78</v>
      </c>
      <c r="D95" s="351">
        <v>2</v>
      </c>
      <c r="E95" s="165"/>
      <c r="F95" s="165"/>
      <c r="G95" s="165">
        <v>100</v>
      </c>
      <c r="H95" s="165"/>
      <c r="I95" s="35">
        <f t="shared" si="20"/>
        <v>4</v>
      </c>
      <c r="J95" s="8"/>
      <c r="K95" s="97">
        <f t="shared" si="12"/>
        <v>2</v>
      </c>
      <c r="L95" s="98">
        <f t="shared" si="13"/>
        <v>2</v>
      </c>
      <c r="M95" s="99">
        <f t="shared" si="10"/>
        <v>100</v>
      </c>
      <c r="N95" s="98">
        <f t="shared" si="21"/>
        <v>0</v>
      </c>
      <c r="O95" s="100">
        <f t="shared" si="11"/>
        <v>0</v>
      </c>
    </row>
    <row r="96" spans="1:15" s="1" customFormat="1" ht="15" customHeight="1" x14ac:dyDescent="0.25">
      <c r="A96" s="285">
        <v>13</v>
      </c>
      <c r="B96" s="162">
        <v>60980</v>
      </c>
      <c r="C96" s="156" t="s">
        <v>79</v>
      </c>
      <c r="D96" s="351">
        <v>4</v>
      </c>
      <c r="E96" s="165"/>
      <c r="F96" s="165">
        <v>25</v>
      </c>
      <c r="G96" s="165">
        <v>75</v>
      </c>
      <c r="H96" s="165"/>
      <c r="I96" s="35">
        <f t="shared" si="20"/>
        <v>3.75</v>
      </c>
      <c r="J96" s="8"/>
      <c r="K96" s="97">
        <f t="shared" si="12"/>
        <v>4</v>
      </c>
      <c r="L96" s="98">
        <f t="shared" si="13"/>
        <v>3</v>
      </c>
      <c r="M96" s="99">
        <f t="shared" si="10"/>
        <v>75</v>
      </c>
      <c r="N96" s="98">
        <f t="shared" si="21"/>
        <v>0</v>
      </c>
      <c r="O96" s="100">
        <f t="shared" si="11"/>
        <v>0</v>
      </c>
    </row>
    <row r="97" spans="1:15" s="1" customFormat="1" ht="15" customHeight="1" x14ac:dyDescent="0.25">
      <c r="A97" s="285">
        <v>14</v>
      </c>
      <c r="B97" s="162">
        <v>61080</v>
      </c>
      <c r="C97" s="156" t="s">
        <v>80</v>
      </c>
      <c r="D97" s="351">
        <v>4</v>
      </c>
      <c r="E97" s="165"/>
      <c r="F97" s="165">
        <v>50</v>
      </c>
      <c r="G97" s="165">
        <v>50</v>
      </c>
      <c r="H97" s="165"/>
      <c r="I97" s="35">
        <f t="shared" si="20"/>
        <v>3.5</v>
      </c>
      <c r="J97" s="8"/>
      <c r="K97" s="97">
        <f t="shared" si="12"/>
        <v>4</v>
      </c>
      <c r="L97" s="98">
        <f t="shared" si="13"/>
        <v>2</v>
      </c>
      <c r="M97" s="99">
        <f t="shared" si="10"/>
        <v>50</v>
      </c>
      <c r="N97" s="98">
        <f t="shared" si="21"/>
        <v>0</v>
      </c>
      <c r="O97" s="100">
        <f t="shared" si="11"/>
        <v>0</v>
      </c>
    </row>
    <row r="98" spans="1:15" s="1" customFormat="1" ht="15" customHeight="1" x14ac:dyDescent="0.25">
      <c r="A98" s="285">
        <v>15</v>
      </c>
      <c r="B98" s="162">
        <v>61150</v>
      </c>
      <c r="C98" s="156" t="s">
        <v>81</v>
      </c>
      <c r="D98" s="351">
        <v>1</v>
      </c>
      <c r="E98" s="165"/>
      <c r="F98" s="165"/>
      <c r="G98" s="165">
        <v>100</v>
      </c>
      <c r="H98" s="165"/>
      <c r="I98" s="35">
        <f t="shared" si="20"/>
        <v>4</v>
      </c>
      <c r="J98" s="8"/>
      <c r="K98" s="97">
        <f t="shared" si="12"/>
        <v>1</v>
      </c>
      <c r="L98" s="98">
        <f t="shared" si="13"/>
        <v>1</v>
      </c>
      <c r="M98" s="99">
        <f t="shared" si="10"/>
        <v>100</v>
      </c>
      <c r="N98" s="98">
        <f t="shared" si="21"/>
        <v>0</v>
      </c>
      <c r="O98" s="100">
        <f t="shared" si="11"/>
        <v>0</v>
      </c>
    </row>
    <row r="99" spans="1:15" s="1" customFormat="1" ht="15" customHeight="1" x14ac:dyDescent="0.25">
      <c r="A99" s="285">
        <v>16</v>
      </c>
      <c r="B99" s="162">
        <v>61210</v>
      </c>
      <c r="C99" s="156" t="s">
        <v>82</v>
      </c>
      <c r="D99" s="351">
        <v>2</v>
      </c>
      <c r="E99" s="165"/>
      <c r="F99" s="165">
        <v>50</v>
      </c>
      <c r="G99" s="165"/>
      <c r="H99" s="165">
        <v>50</v>
      </c>
      <c r="I99" s="35">
        <f t="shared" si="20"/>
        <v>4</v>
      </c>
      <c r="J99" s="8"/>
      <c r="K99" s="97">
        <f t="shared" si="12"/>
        <v>2</v>
      </c>
      <c r="L99" s="98">
        <f t="shared" si="13"/>
        <v>1</v>
      </c>
      <c r="M99" s="99">
        <f t="shared" si="10"/>
        <v>50</v>
      </c>
      <c r="N99" s="98">
        <f t="shared" si="21"/>
        <v>0</v>
      </c>
      <c r="O99" s="100">
        <f t="shared" si="11"/>
        <v>0</v>
      </c>
    </row>
    <row r="100" spans="1:15" s="1" customFormat="1" ht="15" customHeight="1" x14ac:dyDescent="0.25">
      <c r="A100" s="285">
        <v>17</v>
      </c>
      <c r="B100" s="162">
        <v>61290</v>
      </c>
      <c r="C100" s="156" t="s">
        <v>83</v>
      </c>
      <c r="D100" s="351">
        <v>1</v>
      </c>
      <c r="E100" s="165"/>
      <c r="F100" s="165">
        <v>100</v>
      </c>
      <c r="G100" s="165"/>
      <c r="H100" s="165"/>
      <c r="I100" s="35">
        <f t="shared" si="20"/>
        <v>3</v>
      </c>
      <c r="J100" s="8"/>
      <c r="K100" s="97">
        <f t="shared" si="12"/>
        <v>1</v>
      </c>
      <c r="L100" s="98">
        <f t="shared" si="13"/>
        <v>0</v>
      </c>
      <c r="M100" s="99">
        <f t="shared" si="10"/>
        <v>0</v>
      </c>
      <c r="N100" s="98">
        <f t="shared" si="21"/>
        <v>0</v>
      </c>
      <c r="O100" s="100">
        <f t="shared" si="11"/>
        <v>0</v>
      </c>
    </row>
    <row r="101" spans="1:15" s="1" customFormat="1" ht="15" customHeight="1" x14ac:dyDescent="0.25">
      <c r="A101" s="285">
        <v>18</v>
      </c>
      <c r="B101" s="162">
        <v>61340</v>
      </c>
      <c r="C101" s="156" t="s">
        <v>84</v>
      </c>
      <c r="D101" s="351">
        <v>4</v>
      </c>
      <c r="E101" s="165"/>
      <c r="F101" s="165">
        <v>25</v>
      </c>
      <c r="G101" s="165">
        <v>50</v>
      </c>
      <c r="H101" s="165">
        <v>25</v>
      </c>
      <c r="I101" s="35">
        <f t="shared" si="20"/>
        <v>4</v>
      </c>
      <c r="J101" s="8"/>
      <c r="K101" s="97">
        <f t="shared" si="12"/>
        <v>4</v>
      </c>
      <c r="L101" s="98">
        <f t="shared" si="13"/>
        <v>3</v>
      </c>
      <c r="M101" s="99">
        <f t="shared" si="10"/>
        <v>75</v>
      </c>
      <c r="N101" s="98">
        <f t="shared" si="21"/>
        <v>0</v>
      </c>
      <c r="O101" s="100">
        <f t="shared" si="11"/>
        <v>0</v>
      </c>
    </row>
    <row r="102" spans="1:15" s="1" customFormat="1" ht="15" customHeight="1" x14ac:dyDescent="0.25">
      <c r="A102" s="286">
        <v>19</v>
      </c>
      <c r="B102" s="162">
        <v>61390</v>
      </c>
      <c r="C102" s="156" t="s">
        <v>85</v>
      </c>
      <c r="D102" s="351">
        <v>2</v>
      </c>
      <c r="E102" s="165"/>
      <c r="F102" s="165"/>
      <c r="G102" s="165">
        <v>50</v>
      </c>
      <c r="H102" s="165">
        <v>50</v>
      </c>
      <c r="I102" s="35">
        <f t="shared" si="20"/>
        <v>4.5</v>
      </c>
      <c r="J102" s="8"/>
      <c r="K102" s="97">
        <f t="shared" si="12"/>
        <v>2</v>
      </c>
      <c r="L102" s="98">
        <f t="shared" si="13"/>
        <v>2</v>
      </c>
      <c r="M102" s="99">
        <f t="shared" si="10"/>
        <v>100</v>
      </c>
      <c r="N102" s="98">
        <f t="shared" si="21"/>
        <v>0</v>
      </c>
      <c r="O102" s="100">
        <f t="shared" si="11"/>
        <v>0</v>
      </c>
    </row>
    <row r="103" spans="1:15" s="1" customFormat="1" ht="15" customHeight="1" x14ac:dyDescent="0.25">
      <c r="A103" s="285">
        <v>20</v>
      </c>
      <c r="B103" s="162">
        <v>61410</v>
      </c>
      <c r="C103" s="156" t="s">
        <v>86</v>
      </c>
      <c r="D103" s="351">
        <v>17</v>
      </c>
      <c r="E103" s="165"/>
      <c r="F103" s="165">
        <v>11.76</v>
      </c>
      <c r="G103" s="165">
        <v>35.29</v>
      </c>
      <c r="H103" s="165">
        <v>52.94</v>
      </c>
      <c r="I103" s="35">
        <f t="shared" si="20"/>
        <v>4.4113999999999995</v>
      </c>
      <c r="J103" s="8"/>
      <c r="K103" s="97">
        <f t="shared" si="12"/>
        <v>17</v>
      </c>
      <c r="L103" s="98">
        <f t="shared" si="13"/>
        <v>14.999099999999999</v>
      </c>
      <c r="M103" s="99">
        <f t="shared" si="10"/>
        <v>88.22999999999999</v>
      </c>
      <c r="N103" s="98">
        <f t="shared" si="21"/>
        <v>0</v>
      </c>
      <c r="O103" s="100">
        <f t="shared" si="11"/>
        <v>0</v>
      </c>
    </row>
    <row r="104" spans="1:15" s="1" customFormat="1" ht="15" customHeight="1" x14ac:dyDescent="0.25">
      <c r="A104" s="285">
        <v>21</v>
      </c>
      <c r="B104" s="162">
        <v>61430</v>
      </c>
      <c r="C104" s="156" t="s">
        <v>106</v>
      </c>
      <c r="D104" s="351">
        <v>22</v>
      </c>
      <c r="E104" s="165"/>
      <c r="F104" s="165">
        <v>4.55</v>
      </c>
      <c r="G104" s="165">
        <v>40.9</v>
      </c>
      <c r="H104" s="165">
        <v>54.55</v>
      </c>
      <c r="I104" s="35">
        <f t="shared" si="20"/>
        <v>4.5</v>
      </c>
      <c r="J104" s="8"/>
      <c r="K104" s="97">
        <f t="shared" si="12"/>
        <v>22</v>
      </c>
      <c r="L104" s="98">
        <f t="shared" si="13"/>
        <v>20.998999999999995</v>
      </c>
      <c r="M104" s="99">
        <f t="shared" si="10"/>
        <v>95.449999999999989</v>
      </c>
      <c r="N104" s="98">
        <f t="shared" si="21"/>
        <v>0</v>
      </c>
      <c r="O104" s="100">
        <f t="shared" si="11"/>
        <v>0</v>
      </c>
    </row>
    <row r="105" spans="1:15" s="1" customFormat="1" ht="15" customHeight="1" x14ac:dyDescent="0.25">
      <c r="A105" s="285">
        <v>22</v>
      </c>
      <c r="B105" s="162">
        <v>61440</v>
      </c>
      <c r="C105" s="156" t="s">
        <v>87</v>
      </c>
      <c r="D105" s="351">
        <v>8</v>
      </c>
      <c r="E105" s="165"/>
      <c r="F105" s="165">
        <v>25</v>
      </c>
      <c r="G105" s="165">
        <v>50</v>
      </c>
      <c r="H105" s="165">
        <v>25</v>
      </c>
      <c r="I105" s="35">
        <f t="shared" si="20"/>
        <v>4</v>
      </c>
      <c r="J105" s="8"/>
      <c r="K105" s="97">
        <f t="shared" si="12"/>
        <v>8</v>
      </c>
      <c r="L105" s="98">
        <f t="shared" si="13"/>
        <v>6</v>
      </c>
      <c r="M105" s="99">
        <f t="shared" si="10"/>
        <v>75</v>
      </c>
      <c r="N105" s="98">
        <f t="shared" si="21"/>
        <v>0</v>
      </c>
      <c r="O105" s="100">
        <f t="shared" si="11"/>
        <v>0</v>
      </c>
    </row>
    <row r="106" spans="1:15" s="1" customFormat="1" ht="15" customHeight="1" x14ac:dyDescent="0.25">
      <c r="A106" s="285">
        <v>23</v>
      </c>
      <c r="B106" s="162">
        <v>61450</v>
      </c>
      <c r="C106" s="156" t="s">
        <v>105</v>
      </c>
      <c r="D106" s="351">
        <v>21</v>
      </c>
      <c r="E106" s="165"/>
      <c r="F106" s="165">
        <v>4.76</v>
      </c>
      <c r="G106" s="165">
        <v>71.430000000000007</v>
      </c>
      <c r="H106" s="165">
        <v>23.81</v>
      </c>
      <c r="I106" s="35">
        <f t="shared" si="20"/>
        <v>4.1905000000000001</v>
      </c>
      <c r="J106" s="8"/>
      <c r="K106" s="97">
        <f t="shared" si="12"/>
        <v>21</v>
      </c>
      <c r="L106" s="98">
        <f t="shared" si="13"/>
        <v>20.000400000000003</v>
      </c>
      <c r="M106" s="99">
        <f t="shared" si="10"/>
        <v>95.240000000000009</v>
      </c>
      <c r="N106" s="98">
        <f t="shared" si="21"/>
        <v>0</v>
      </c>
      <c r="O106" s="100">
        <f t="shared" si="11"/>
        <v>0</v>
      </c>
    </row>
    <row r="107" spans="1:15" s="1" customFormat="1" ht="15" customHeight="1" x14ac:dyDescent="0.25">
      <c r="A107" s="285">
        <v>24</v>
      </c>
      <c r="B107" s="162">
        <v>61470</v>
      </c>
      <c r="C107" s="156" t="s">
        <v>88</v>
      </c>
      <c r="D107" s="351">
        <v>12</v>
      </c>
      <c r="E107" s="165"/>
      <c r="F107" s="165">
        <v>25</v>
      </c>
      <c r="G107" s="165">
        <v>25</v>
      </c>
      <c r="H107" s="165">
        <v>50</v>
      </c>
      <c r="I107" s="35">
        <f t="shared" si="20"/>
        <v>4.25</v>
      </c>
      <c r="J107" s="8"/>
      <c r="K107" s="97">
        <f t="shared" si="12"/>
        <v>12</v>
      </c>
      <c r="L107" s="98">
        <f t="shared" si="13"/>
        <v>9</v>
      </c>
      <c r="M107" s="99">
        <f t="shared" si="10"/>
        <v>75</v>
      </c>
      <c r="N107" s="98">
        <f t="shared" si="21"/>
        <v>0</v>
      </c>
      <c r="O107" s="100">
        <f t="shared" si="11"/>
        <v>0</v>
      </c>
    </row>
    <row r="108" spans="1:15" s="1" customFormat="1" ht="15" customHeight="1" x14ac:dyDescent="0.25">
      <c r="A108" s="285">
        <v>25</v>
      </c>
      <c r="B108" s="162">
        <v>61490</v>
      </c>
      <c r="C108" s="156" t="s">
        <v>107</v>
      </c>
      <c r="D108" s="351">
        <v>40</v>
      </c>
      <c r="E108" s="165">
        <v>2.5</v>
      </c>
      <c r="F108" s="165">
        <v>25</v>
      </c>
      <c r="G108" s="165">
        <v>42.5</v>
      </c>
      <c r="H108" s="165">
        <v>30</v>
      </c>
      <c r="I108" s="35">
        <f t="shared" si="20"/>
        <v>4</v>
      </c>
      <c r="J108" s="8"/>
      <c r="K108" s="97">
        <f t="shared" si="12"/>
        <v>40</v>
      </c>
      <c r="L108" s="98">
        <f t="shared" si="13"/>
        <v>29</v>
      </c>
      <c r="M108" s="99">
        <f t="shared" si="10"/>
        <v>72.5</v>
      </c>
      <c r="N108" s="98">
        <f t="shared" si="21"/>
        <v>1</v>
      </c>
      <c r="O108" s="100">
        <f t="shared" si="11"/>
        <v>2.5</v>
      </c>
    </row>
    <row r="109" spans="1:15" s="1" customFormat="1" ht="15" customHeight="1" x14ac:dyDescent="0.25">
      <c r="A109" s="285">
        <v>26</v>
      </c>
      <c r="B109" s="162">
        <v>61500</v>
      </c>
      <c r="C109" s="156" t="s">
        <v>108</v>
      </c>
      <c r="D109" s="351">
        <v>37</v>
      </c>
      <c r="E109" s="165"/>
      <c r="F109" s="165">
        <v>10.81</v>
      </c>
      <c r="G109" s="165">
        <v>40.54</v>
      </c>
      <c r="H109" s="165">
        <v>48.65</v>
      </c>
      <c r="I109" s="35">
        <f t="shared" si="20"/>
        <v>4.3784000000000001</v>
      </c>
      <c r="J109" s="8"/>
      <c r="K109" s="97">
        <f t="shared" si="12"/>
        <v>37</v>
      </c>
      <c r="L109" s="98">
        <f t="shared" si="13"/>
        <v>33.000299999999996</v>
      </c>
      <c r="M109" s="99">
        <f t="shared" si="10"/>
        <v>89.19</v>
      </c>
      <c r="N109" s="98">
        <f t="shared" si="21"/>
        <v>0</v>
      </c>
      <c r="O109" s="100">
        <f t="shared" si="11"/>
        <v>0</v>
      </c>
    </row>
    <row r="110" spans="1:15" s="1" customFormat="1" ht="15" customHeight="1" x14ac:dyDescent="0.25">
      <c r="A110" s="285">
        <v>27</v>
      </c>
      <c r="B110" s="162">
        <v>61510</v>
      </c>
      <c r="C110" s="156" t="s">
        <v>89</v>
      </c>
      <c r="D110" s="351">
        <v>36</v>
      </c>
      <c r="E110" s="165"/>
      <c r="F110" s="165">
        <v>13.89</v>
      </c>
      <c r="G110" s="165">
        <v>44.44</v>
      </c>
      <c r="H110" s="165">
        <v>41.67</v>
      </c>
      <c r="I110" s="35">
        <f t="shared" si="20"/>
        <v>4.2778</v>
      </c>
      <c r="J110" s="8"/>
      <c r="K110" s="97">
        <f t="shared" si="12"/>
        <v>36</v>
      </c>
      <c r="L110" s="98">
        <f t="shared" si="13"/>
        <v>30.999600000000001</v>
      </c>
      <c r="M110" s="99">
        <f t="shared" si="10"/>
        <v>86.11</v>
      </c>
      <c r="N110" s="98">
        <f t="shared" si="21"/>
        <v>0</v>
      </c>
      <c r="O110" s="100">
        <f t="shared" si="11"/>
        <v>0</v>
      </c>
    </row>
    <row r="111" spans="1:15" s="1" customFormat="1" ht="15" customHeight="1" x14ac:dyDescent="0.25">
      <c r="A111" s="285">
        <v>28</v>
      </c>
      <c r="B111" s="162">
        <v>61520</v>
      </c>
      <c r="C111" s="156" t="s">
        <v>109</v>
      </c>
      <c r="D111" s="351">
        <v>29</v>
      </c>
      <c r="E111" s="83"/>
      <c r="F111" s="83">
        <v>10.34</v>
      </c>
      <c r="G111" s="83">
        <v>31.03</v>
      </c>
      <c r="H111" s="84">
        <v>58.62</v>
      </c>
      <c r="I111" s="35">
        <f t="shared" si="20"/>
        <v>4.4824000000000002</v>
      </c>
      <c r="J111" s="8"/>
      <c r="K111" s="97">
        <f t="shared" si="12"/>
        <v>29</v>
      </c>
      <c r="L111" s="98">
        <f t="shared" si="13"/>
        <v>25.998500000000003</v>
      </c>
      <c r="M111" s="99">
        <f t="shared" si="10"/>
        <v>89.65</v>
      </c>
      <c r="N111" s="98">
        <f t="shared" si="21"/>
        <v>0</v>
      </c>
      <c r="O111" s="100">
        <f t="shared" si="11"/>
        <v>0</v>
      </c>
    </row>
    <row r="112" spans="1:15" s="1" customFormat="1" ht="15" customHeight="1" x14ac:dyDescent="0.25">
      <c r="A112" s="287">
        <v>29</v>
      </c>
      <c r="B112" s="152">
        <v>61540</v>
      </c>
      <c r="C112" s="156" t="s">
        <v>103</v>
      </c>
      <c r="D112" s="352">
        <v>5</v>
      </c>
      <c r="E112" s="85"/>
      <c r="F112" s="85">
        <v>40</v>
      </c>
      <c r="G112" s="85">
        <v>20</v>
      </c>
      <c r="H112" s="85">
        <v>40</v>
      </c>
      <c r="I112" s="35">
        <f t="shared" si="20"/>
        <v>4</v>
      </c>
      <c r="J112" s="8"/>
      <c r="K112" s="97">
        <f t="shared" si="12"/>
        <v>5</v>
      </c>
      <c r="L112" s="98">
        <f t="shared" si="13"/>
        <v>3</v>
      </c>
      <c r="M112" s="99">
        <f t="shared" si="10"/>
        <v>60</v>
      </c>
      <c r="N112" s="98">
        <f t="shared" si="21"/>
        <v>0</v>
      </c>
      <c r="O112" s="100">
        <f t="shared" si="11"/>
        <v>0</v>
      </c>
    </row>
    <row r="113" spans="1:15" s="1" customFormat="1" ht="15" customHeight="1" x14ac:dyDescent="0.25">
      <c r="A113" s="287">
        <v>30</v>
      </c>
      <c r="B113" s="162">
        <v>61560</v>
      </c>
      <c r="C113" s="155" t="s">
        <v>113</v>
      </c>
      <c r="D113" s="306"/>
      <c r="E113" s="165"/>
      <c r="F113" s="165"/>
      <c r="G113" s="165"/>
      <c r="H113" s="16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11">
        <v>31</v>
      </c>
      <c r="B114" s="162">
        <v>61570</v>
      </c>
      <c r="C114" s="156" t="s">
        <v>122</v>
      </c>
      <c r="D114" s="181"/>
      <c r="E114" s="165"/>
      <c r="F114" s="165"/>
      <c r="G114" s="165"/>
      <c r="H114" s="70"/>
      <c r="I114" s="35"/>
      <c r="J114" s="8"/>
      <c r="K114" s="97"/>
      <c r="L114" s="98"/>
      <c r="M114" s="99"/>
      <c r="N114" s="114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f>SUM(D116:D124)</f>
        <v>177</v>
      </c>
      <c r="E115" s="376">
        <v>0</v>
      </c>
      <c r="F115" s="376">
        <v>21.712857142857143</v>
      </c>
      <c r="G115" s="376">
        <v>38.381428571428565</v>
      </c>
      <c r="H115" s="376">
        <v>39.904285714285713</v>
      </c>
      <c r="I115" s="31">
        <f t="shared" ref="I115" si="32">AVERAGE(I116:I124)</f>
        <v>4.1818571428571429</v>
      </c>
      <c r="J115" s="8"/>
      <c r="K115" s="110">
        <f t="shared" si="12"/>
        <v>177</v>
      </c>
      <c r="L115" s="111">
        <f>SUM(L116:L124)</f>
        <v>159.9939</v>
      </c>
      <c r="M115" s="112">
        <f t="shared" ref="M115" si="33">G115+H115</f>
        <v>78.285714285714278</v>
      </c>
      <c r="N115" s="111">
        <f>SUM(N116:N124)</f>
        <v>0</v>
      </c>
      <c r="O115" s="113">
        <f t="shared" si="11"/>
        <v>0</v>
      </c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354">
        <v>85</v>
      </c>
      <c r="E116" s="172"/>
      <c r="F116" s="172">
        <v>5.88</v>
      </c>
      <c r="G116" s="172">
        <v>38.82</v>
      </c>
      <c r="H116" s="172">
        <v>55.29</v>
      </c>
      <c r="I116" s="34">
        <f t="shared" ref="I116:I123" si="34">(E116*2+F116*3+G116*4+H116*5)/100</f>
        <v>4.4937000000000005</v>
      </c>
      <c r="J116" s="8"/>
      <c r="K116" s="93">
        <f t="shared" si="12"/>
        <v>85</v>
      </c>
      <c r="L116" s="94">
        <f t="shared" si="13"/>
        <v>79.993499999999997</v>
      </c>
      <c r="M116" s="95">
        <f t="shared" si="10"/>
        <v>94.11</v>
      </c>
      <c r="N116" s="94">
        <f t="shared" ref="N116:N123" si="35">O116*K116/100</f>
        <v>0</v>
      </c>
      <c r="O116" s="96">
        <f t="shared" si="11"/>
        <v>0</v>
      </c>
    </row>
    <row r="117" spans="1:15" s="1" customFormat="1" ht="15" customHeight="1" x14ac:dyDescent="0.25">
      <c r="A117" s="9">
        <v>2</v>
      </c>
      <c r="B117" s="162">
        <v>70110</v>
      </c>
      <c r="C117" s="167" t="s">
        <v>93</v>
      </c>
      <c r="D117" s="353">
        <v>36</v>
      </c>
      <c r="E117" s="165"/>
      <c r="F117" s="165">
        <v>11.11</v>
      </c>
      <c r="G117" s="165">
        <v>30.56</v>
      </c>
      <c r="H117" s="165">
        <v>58.33</v>
      </c>
      <c r="I117" s="35">
        <f t="shared" si="34"/>
        <v>4.4722</v>
      </c>
      <c r="J117" s="8"/>
      <c r="K117" s="97">
        <f t="shared" si="12"/>
        <v>36</v>
      </c>
      <c r="L117" s="98">
        <f t="shared" si="13"/>
        <v>32.000399999999999</v>
      </c>
      <c r="M117" s="99">
        <f t="shared" si="10"/>
        <v>88.89</v>
      </c>
      <c r="N117" s="98">
        <f t="shared" si="35"/>
        <v>0</v>
      </c>
      <c r="O117" s="100">
        <f t="shared" si="11"/>
        <v>0</v>
      </c>
    </row>
    <row r="118" spans="1:15" s="1" customFormat="1" ht="15" customHeight="1" x14ac:dyDescent="0.25">
      <c r="A118" s="11">
        <v>3</v>
      </c>
      <c r="B118" s="162">
        <v>70021</v>
      </c>
      <c r="C118" s="167" t="s">
        <v>91</v>
      </c>
      <c r="D118" s="353">
        <v>20</v>
      </c>
      <c r="E118" s="165"/>
      <c r="F118" s="165">
        <v>5</v>
      </c>
      <c r="G118" s="165">
        <v>40</v>
      </c>
      <c r="H118" s="165">
        <v>55</v>
      </c>
      <c r="I118" s="35">
        <f t="shared" si="34"/>
        <v>4.5</v>
      </c>
      <c r="J118" s="8"/>
      <c r="K118" s="97">
        <f t="shared" si="12"/>
        <v>20</v>
      </c>
      <c r="L118" s="98">
        <f t="shared" si="13"/>
        <v>19</v>
      </c>
      <c r="M118" s="99">
        <f t="shared" si="10"/>
        <v>95</v>
      </c>
      <c r="N118" s="98">
        <f t="shared" si="35"/>
        <v>0</v>
      </c>
      <c r="O118" s="100">
        <f t="shared" si="11"/>
        <v>0</v>
      </c>
    </row>
    <row r="119" spans="1:15" s="1" customFormat="1" ht="15" customHeight="1" x14ac:dyDescent="0.25">
      <c r="A119" s="9">
        <v>4</v>
      </c>
      <c r="B119" s="162">
        <v>70040</v>
      </c>
      <c r="C119" s="167" t="s">
        <v>92</v>
      </c>
      <c r="D119" s="353">
        <v>1</v>
      </c>
      <c r="E119" s="165"/>
      <c r="F119" s="165"/>
      <c r="G119" s="165">
        <v>100</v>
      </c>
      <c r="H119" s="165"/>
      <c r="I119" s="35">
        <f t="shared" si="34"/>
        <v>4</v>
      </c>
      <c r="J119" s="8"/>
      <c r="K119" s="97">
        <f t="shared" si="12"/>
        <v>1</v>
      </c>
      <c r="L119" s="98">
        <f t="shared" si="13"/>
        <v>1</v>
      </c>
      <c r="M119" s="99">
        <f t="shared" si="10"/>
        <v>100</v>
      </c>
      <c r="N119" s="98">
        <f t="shared" si="35"/>
        <v>0</v>
      </c>
      <c r="O119" s="100">
        <f t="shared" si="11"/>
        <v>0</v>
      </c>
    </row>
    <row r="120" spans="1:15" s="1" customFormat="1" ht="15" customHeight="1" x14ac:dyDescent="0.25">
      <c r="A120" s="9">
        <v>5</v>
      </c>
      <c r="B120" s="162">
        <v>70100</v>
      </c>
      <c r="C120" s="167" t="s">
        <v>123</v>
      </c>
      <c r="D120" s="353">
        <v>14</v>
      </c>
      <c r="E120" s="165"/>
      <c r="F120" s="165"/>
      <c r="G120" s="165">
        <v>14.29</v>
      </c>
      <c r="H120" s="165">
        <v>85.71</v>
      </c>
      <c r="I120" s="35">
        <f t="shared" si="34"/>
        <v>4.8570999999999991</v>
      </c>
      <c r="J120" s="8"/>
      <c r="K120" s="97">
        <f t="shared" si="12"/>
        <v>14</v>
      </c>
      <c r="L120" s="98">
        <f t="shared" si="13"/>
        <v>14</v>
      </c>
      <c r="M120" s="99">
        <f t="shared" si="10"/>
        <v>100</v>
      </c>
      <c r="N120" s="98">
        <f t="shared" si="35"/>
        <v>0</v>
      </c>
      <c r="O120" s="100">
        <f t="shared" si="11"/>
        <v>0</v>
      </c>
    </row>
    <row r="121" spans="1:15" s="1" customFormat="1" ht="15" customHeight="1" x14ac:dyDescent="0.25">
      <c r="A121" s="9">
        <v>6</v>
      </c>
      <c r="B121" s="162">
        <v>70270</v>
      </c>
      <c r="C121" s="167" t="s">
        <v>94</v>
      </c>
      <c r="D121" s="177"/>
      <c r="E121" s="165"/>
      <c r="F121" s="165"/>
      <c r="G121" s="165"/>
      <c r="H121" s="16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63">
        <v>70510</v>
      </c>
      <c r="C122" s="167" t="s">
        <v>95</v>
      </c>
      <c r="D122" s="355">
        <v>1</v>
      </c>
      <c r="E122" s="165"/>
      <c r="F122" s="165">
        <v>100</v>
      </c>
      <c r="G122" s="165"/>
      <c r="H122" s="165"/>
      <c r="I122" s="35">
        <f t="shared" si="34"/>
        <v>3</v>
      </c>
      <c r="J122" s="8"/>
      <c r="K122" s="97">
        <f t="shared" si="12"/>
        <v>1</v>
      </c>
      <c r="L122" s="98">
        <f t="shared" si="13"/>
        <v>0</v>
      </c>
      <c r="M122" s="99">
        <f t="shared" si="10"/>
        <v>0</v>
      </c>
      <c r="N122" s="98">
        <f t="shared" si="35"/>
        <v>0</v>
      </c>
      <c r="O122" s="105">
        <f t="shared" si="11"/>
        <v>0</v>
      </c>
    </row>
    <row r="123" spans="1:15" s="1" customFormat="1" ht="15" customHeight="1" x14ac:dyDescent="0.25">
      <c r="A123" s="9">
        <v>8</v>
      </c>
      <c r="B123" s="163">
        <v>10880</v>
      </c>
      <c r="C123" s="167" t="s">
        <v>112</v>
      </c>
      <c r="D123" s="322">
        <v>20</v>
      </c>
      <c r="E123" s="165"/>
      <c r="F123" s="165">
        <v>30</v>
      </c>
      <c r="G123" s="165">
        <v>45</v>
      </c>
      <c r="H123" s="165">
        <v>25</v>
      </c>
      <c r="I123" s="35">
        <f t="shared" si="34"/>
        <v>3.95</v>
      </c>
      <c r="J123" s="8"/>
      <c r="K123" s="97">
        <f t="shared" si="12"/>
        <v>20</v>
      </c>
      <c r="L123" s="98">
        <f t="shared" si="13"/>
        <v>14</v>
      </c>
      <c r="M123" s="99">
        <f t="shared" si="10"/>
        <v>70</v>
      </c>
      <c r="N123" s="98">
        <f t="shared" si="35"/>
        <v>0</v>
      </c>
      <c r="O123" s="100">
        <f t="shared" si="11"/>
        <v>0</v>
      </c>
    </row>
    <row r="124" spans="1:15" s="1" customFormat="1" ht="15" customHeight="1" thickBot="1" x14ac:dyDescent="0.3">
      <c r="A124" s="61">
        <v>9</v>
      </c>
      <c r="B124" s="164">
        <v>10890</v>
      </c>
      <c r="C124" s="168" t="s">
        <v>114</v>
      </c>
      <c r="D124" s="321"/>
      <c r="E124" s="147"/>
      <c r="F124" s="147"/>
      <c r="G124" s="147"/>
      <c r="H124" s="148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487" t="s">
        <v>96</v>
      </c>
      <c r="E125" s="487"/>
      <c r="F125" s="487"/>
      <c r="G125" s="487"/>
      <c r="H125" s="487"/>
      <c r="I125" s="33">
        <f>AVERAGE(I7,I9:I16,I18:I29,I31:I47,I49:I67,I69:I82,I84:I114,I116:I124)</f>
        <v>4.1752087463556853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I6:I125">
    <cfRule type="containsBlanks" dxfId="157" priority="714" stopIfTrue="1">
      <formula>LEN(TRIM(I6))=0</formula>
    </cfRule>
    <cfRule type="cellIs" dxfId="156" priority="715" stopIfTrue="1" operator="equal">
      <formula>$I$125</formula>
    </cfRule>
    <cfRule type="cellIs" dxfId="155" priority="716" stopIfTrue="1" operator="between">
      <formula>3.5</formula>
      <formula>3.504</formula>
    </cfRule>
    <cfRule type="cellIs" dxfId="154" priority="717" stopIfTrue="1" operator="lessThan">
      <formula>3.5</formula>
    </cfRule>
    <cfRule type="cellIs" dxfId="153" priority="718" stopIfTrue="1" operator="between">
      <formula>$I$125</formula>
      <formula>3.5</formula>
    </cfRule>
    <cfRule type="cellIs" dxfId="152" priority="719" stopIfTrue="1" operator="between">
      <formula>4.499</formula>
      <formula>$I$125</formula>
    </cfRule>
    <cfRule type="cellIs" dxfId="151" priority="720" stopIfTrue="1" operator="greaterThanOrEqual">
      <formula>4.5</formula>
    </cfRule>
  </conditionalFormatting>
  <conditionalFormatting sqref="N7:O124">
    <cfRule type="cellIs" dxfId="150" priority="12" operator="greaterThanOrEqual">
      <formula>10</formula>
    </cfRule>
    <cfRule type="cellIs" dxfId="149" priority="11" operator="between">
      <formula>0.05</formula>
      <formula>9.99</formula>
    </cfRule>
    <cfRule type="cellIs" dxfId="148" priority="9" operator="equal">
      <formula>0</formula>
    </cfRule>
    <cfRule type="cellIs" dxfId="147" priority="7" operator="equal">
      <formula>10</formula>
    </cfRule>
    <cfRule type="containsBlanks" dxfId="146" priority="3">
      <formula>LEN(TRIM(N7))=0</formula>
    </cfRule>
  </conditionalFormatting>
  <conditionalFormatting sqref="M7:M124">
    <cfRule type="cellIs" dxfId="145" priority="708" operator="greaterThanOrEqual">
      <formula>90</formula>
    </cfRule>
    <cfRule type="cellIs" dxfId="144" priority="707" operator="between">
      <formula>$M$6</formula>
      <formula>90</formula>
    </cfRule>
    <cfRule type="cellIs" dxfId="143" priority="706" operator="between">
      <formula>50</formula>
      <formula>$M$6</formula>
    </cfRule>
    <cfRule type="cellIs" dxfId="142" priority="705" operator="lessThan">
      <formula>50</formula>
    </cfRule>
    <cfRule type="containsBlanks" dxfId="141" priority="704">
      <formula>LEN(TRIM(M7))=0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475" t="s">
        <v>131</v>
      </c>
      <c r="D2" s="475"/>
      <c r="E2" s="16"/>
      <c r="F2" s="16"/>
      <c r="G2" s="16"/>
      <c r="H2" s="16"/>
      <c r="I2" s="19">
        <v>2020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481" t="s">
        <v>0</v>
      </c>
      <c r="B4" s="483" t="s">
        <v>1</v>
      </c>
      <c r="C4" s="490" t="s">
        <v>2</v>
      </c>
      <c r="D4" s="492" t="s">
        <v>3</v>
      </c>
      <c r="E4" s="494" t="s">
        <v>4</v>
      </c>
      <c r="F4" s="495"/>
      <c r="G4" s="495"/>
      <c r="H4" s="496"/>
      <c r="I4" s="485" t="s">
        <v>111</v>
      </c>
      <c r="J4" s="4"/>
      <c r="K4" s="6"/>
      <c r="L4" s="3" t="s">
        <v>135</v>
      </c>
    </row>
    <row r="5" spans="1:16" ht="30" customHeight="1" thickBot="1" x14ac:dyDescent="0.3">
      <c r="A5" s="488"/>
      <c r="B5" s="489"/>
      <c r="C5" s="491"/>
      <c r="D5" s="493"/>
      <c r="E5" s="18">
        <v>2</v>
      </c>
      <c r="F5" s="18">
        <v>3</v>
      </c>
      <c r="G5" s="18">
        <v>4</v>
      </c>
      <c r="H5" s="18">
        <v>5</v>
      </c>
      <c r="I5" s="486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v>0</v>
      </c>
      <c r="E6" s="191">
        <v>0</v>
      </c>
      <c r="F6" s="191">
        <v>0</v>
      </c>
      <c r="G6" s="191">
        <v>0</v>
      </c>
      <c r="H6" s="191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>
        <v>0</v>
      </c>
      <c r="N6" s="111">
        <f>N7+N8+N17+N30+N48+N68+N83+N115</f>
        <v>0</v>
      </c>
      <c r="O6" s="113">
        <v>0</v>
      </c>
      <c r="P6" s="55"/>
    </row>
    <row r="7" spans="1:16" ht="15" customHeight="1" thickBot="1" x14ac:dyDescent="0.3">
      <c r="A7" s="192">
        <v>1</v>
      </c>
      <c r="B7" s="164">
        <v>50050</v>
      </c>
      <c r="C7" s="193" t="s">
        <v>56</v>
      </c>
      <c r="D7" s="161"/>
      <c r="E7" s="158"/>
      <c r="F7" s="158"/>
      <c r="G7" s="158"/>
      <c r="H7" s="158"/>
      <c r="I7" s="190"/>
      <c r="J7" s="8"/>
      <c r="K7" s="89"/>
      <c r="L7" s="90"/>
      <c r="M7" s="91"/>
      <c r="N7" s="189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6"/>
      <c r="E9" s="115"/>
      <c r="F9" s="115"/>
      <c r="G9" s="115"/>
      <c r="H9" s="115"/>
      <c r="I9" s="35"/>
      <c r="J9" s="8"/>
      <c r="K9" s="97"/>
      <c r="L9" s="98"/>
      <c r="M9" s="99"/>
      <c r="N9" s="114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6"/>
      <c r="E10" s="115"/>
      <c r="F10" s="115"/>
      <c r="G10" s="115"/>
      <c r="H10" s="115"/>
      <c r="I10" s="35"/>
      <c r="J10" s="8"/>
      <c r="K10" s="97"/>
      <c r="L10" s="98"/>
      <c r="M10" s="99"/>
      <c r="N10" s="114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97"/>
      <c r="E11" s="198"/>
      <c r="F11" s="198"/>
      <c r="G11" s="198"/>
      <c r="H11" s="198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96"/>
      <c r="E12" s="198"/>
      <c r="F12" s="198"/>
      <c r="G12" s="198"/>
      <c r="H12" s="198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200"/>
      <c r="E13" s="199"/>
      <c r="F13" s="199"/>
      <c r="G13" s="199"/>
      <c r="H13" s="199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6"/>
      <c r="E14" s="115"/>
      <c r="F14" s="115"/>
      <c r="G14" s="115"/>
      <c r="H14" s="115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202"/>
      <c r="E15" s="201"/>
      <c r="F15" s="201"/>
      <c r="G15" s="201"/>
      <c r="H15" s="201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202"/>
      <c r="E16" s="201"/>
      <c r="F16" s="201"/>
      <c r="G16" s="201"/>
      <c r="H16" s="201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117">
        <v>20040</v>
      </c>
      <c r="C18" s="119" t="s">
        <v>12</v>
      </c>
      <c r="D18" s="128"/>
      <c r="E18" s="122"/>
      <c r="F18" s="122"/>
      <c r="G18" s="122"/>
      <c r="H18" s="122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8">
        <v>20061</v>
      </c>
      <c r="C19" s="120" t="s">
        <v>13</v>
      </c>
      <c r="D19" s="126"/>
      <c r="E19" s="123"/>
      <c r="F19" s="123"/>
      <c r="G19" s="123"/>
      <c r="H19" s="123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8">
        <v>21020</v>
      </c>
      <c r="C20" s="120" t="s">
        <v>21</v>
      </c>
      <c r="D20" s="126"/>
      <c r="E20" s="123"/>
      <c r="F20" s="123"/>
      <c r="G20" s="123"/>
      <c r="H20" s="123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7">
        <v>20060</v>
      </c>
      <c r="C21" s="119" t="s">
        <v>116</v>
      </c>
      <c r="D21" s="203"/>
      <c r="E21" s="204"/>
      <c r="F21" s="204"/>
      <c r="G21" s="204"/>
      <c r="H21" s="204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18">
        <v>20400</v>
      </c>
      <c r="C22" s="121" t="s">
        <v>15</v>
      </c>
      <c r="D22" s="126"/>
      <c r="E22" s="123"/>
      <c r="F22" s="123"/>
      <c r="G22" s="123"/>
      <c r="H22" s="123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8">
        <v>20080</v>
      </c>
      <c r="C23" s="120" t="s">
        <v>14</v>
      </c>
      <c r="D23" s="206"/>
      <c r="E23" s="205"/>
      <c r="F23" s="205"/>
      <c r="G23" s="205"/>
      <c r="H23" s="205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18">
        <v>20460</v>
      </c>
      <c r="C24" s="120" t="s">
        <v>16</v>
      </c>
      <c r="D24" s="126"/>
      <c r="E24" s="123"/>
      <c r="F24" s="123"/>
      <c r="G24" s="123"/>
      <c r="H24" s="123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8">
        <v>20550</v>
      </c>
      <c r="C25" s="120" t="s">
        <v>17</v>
      </c>
      <c r="D25" s="209"/>
      <c r="E25" s="208"/>
      <c r="F25" s="208"/>
      <c r="G25" s="208"/>
      <c r="H25" s="20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118">
        <v>20630</v>
      </c>
      <c r="C26" s="120" t="s">
        <v>18</v>
      </c>
      <c r="D26" s="209"/>
      <c r="E26" s="208"/>
      <c r="F26" s="208"/>
      <c r="G26" s="207"/>
      <c r="H26" s="20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118">
        <v>20810</v>
      </c>
      <c r="C27" s="120" t="s">
        <v>19</v>
      </c>
      <c r="D27" s="126"/>
      <c r="E27" s="123"/>
      <c r="F27" s="123"/>
      <c r="G27" s="123"/>
      <c r="H27" s="123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8">
        <v>20900</v>
      </c>
      <c r="C28" s="120" t="s">
        <v>20</v>
      </c>
      <c r="D28" s="126"/>
      <c r="E28" s="123"/>
      <c r="F28" s="123"/>
      <c r="G28" s="123"/>
      <c r="H28" s="123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8">
        <v>21350</v>
      </c>
      <c r="C29" s="120" t="s">
        <v>22</v>
      </c>
      <c r="D29" s="127"/>
      <c r="E29" s="124"/>
      <c r="F29" s="124"/>
      <c r="G29" s="124"/>
      <c r="H29" s="125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129">
        <v>30070</v>
      </c>
      <c r="C31" s="132" t="s">
        <v>24</v>
      </c>
      <c r="D31" s="212"/>
      <c r="E31" s="213"/>
      <c r="F31" s="213"/>
      <c r="G31" s="213"/>
      <c r="H31" s="213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30">
        <v>30480</v>
      </c>
      <c r="C32" s="133" t="s">
        <v>117</v>
      </c>
      <c r="D32" s="137"/>
      <c r="E32" s="134"/>
      <c r="F32" s="134"/>
      <c r="G32" s="134"/>
      <c r="H32" s="134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30">
        <v>30460</v>
      </c>
      <c r="C33" s="133" t="s">
        <v>29</v>
      </c>
      <c r="D33" s="214"/>
      <c r="E33" s="216"/>
      <c r="F33" s="216"/>
      <c r="G33" s="216"/>
      <c r="H33" s="215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30">
        <v>30030</v>
      </c>
      <c r="C34" s="133" t="s">
        <v>23</v>
      </c>
      <c r="D34" s="217"/>
      <c r="E34" s="218"/>
      <c r="F34" s="218"/>
      <c r="G34" s="218"/>
      <c r="H34" s="218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30">
        <v>31000</v>
      </c>
      <c r="C35" s="133" t="s">
        <v>37</v>
      </c>
      <c r="D35" s="217"/>
      <c r="E35" s="218"/>
      <c r="F35" s="218"/>
      <c r="G35" s="218"/>
      <c r="H35" s="218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30">
        <v>30130</v>
      </c>
      <c r="C36" s="133" t="s">
        <v>25</v>
      </c>
      <c r="D36" s="137"/>
      <c r="E36" s="134"/>
      <c r="F36" s="134"/>
      <c r="G36" s="134"/>
      <c r="H36" s="134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130">
        <v>30160</v>
      </c>
      <c r="C37" s="133" t="s">
        <v>26</v>
      </c>
      <c r="D37" s="220"/>
      <c r="E37" s="219"/>
      <c r="F37" s="219"/>
      <c r="G37" s="219"/>
      <c r="H37" s="219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130">
        <v>30310</v>
      </c>
      <c r="C38" s="133" t="s">
        <v>27</v>
      </c>
      <c r="D38" s="137"/>
      <c r="E38" s="134"/>
      <c r="F38" s="134"/>
      <c r="G38" s="134"/>
      <c r="H38" s="134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130">
        <v>30440</v>
      </c>
      <c r="C39" s="133" t="s">
        <v>28</v>
      </c>
      <c r="D39" s="137"/>
      <c r="E39" s="134"/>
      <c r="F39" s="134"/>
      <c r="G39" s="134"/>
      <c r="H39" s="134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130">
        <v>30500</v>
      </c>
      <c r="C40" s="133" t="s">
        <v>30</v>
      </c>
      <c r="D40" s="137"/>
      <c r="E40" s="134"/>
      <c r="F40" s="134"/>
      <c r="G40" s="134"/>
      <c r="H40" s="134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130">
        <v>30530</v>
      </c>
      <c r="C41" s="133" t="s">
        <v>31</v>
      </c>
      <c r="D41" s="222"/>
      <c r="E41" s="221"/>
      <c r="F41" s="221"/>
      <c r="G41" s="221"/>
      <c r="H41" s="134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130">
        <v>30640</v>
      </c>
      <c r="C42" s="133" t="s">
        <v>32</v>
      </c>
      <c r="D42" s="137"/>
      <c r="E42" s="134"/>
      <c r="F42" s="134"/>
      <c r="G42" s="134"/>
      <c r="H42" s="134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30">
        <v>30650</v>
      </c>
      <c r="C43" s="133" t="s">
        <v>33</v>
      </c>
      <c r="D43" s="224"/>
      <c r="E43" s="223"/>
      <c r="F43" s="223"/>
      <c r="G43" s="223"/>
      <c r="H43" s="134"/>
      <c r="I43" s="35"/>
      <c r="J43" s="8"/>
      <c r="K43" s="97"/>
      <c r="L43" s="98"/>
      <c r="M43" s="99"/>
      <c r="N43" s="98"/>
      <c r="O43" s="100"/>
    </row>
    <row r="44" spans="1:15" s="1" customFormat="1" ht="15" customHeight="1" x14ac:dyDescent="0.25">
      <c r="A44" s="9">
        <v>14</v>
      </c>
      <c r="B44" s="129">
        <v>30790</v>
      </c>
      <c r="C44" s="133" t="s">
        <v>34</v>
      </c>
      <c r="D44" s="137"/>
      <c r="E44" s="134"/>
      <c r="F44" s="134"/>
      <c r="G44" s="134"/>
      <c r="H44" s="134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30">
        <v>30880</v>
      </c>
      <c r="C45" s="132" t="s">
        <v>35</v>
      </c>
      <c r="D45" s="137"/>
      <c r="E45" s="134"/>
      <c r="F45" s="134"/>
      <c r="G45" s="134"/>
      <c r="H45" s="134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30">
        <v>30940</v>
      </c>
      <c r="C46" s="133" t="s">
        <v>36</v>
      </c>
      <c r="D46" s="226"/>
      <c r="E46" s="225"/>
      <c r="F46" s="225"/>
      <c r="G46" s="225"/>
      <c r="H46" s="225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131">
        <v>31480</v>
      </c>
      <c r="C47" s="133" t="s">
        <v>38</v>
      </c>
      <c r="D47" s="138"/>
      <c r="E47" s="135"/>
      <c r="F47" s="135"/>
      <c r="G47" s="135"/>
      <c r="H47" s="136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27"/>
      <c r="E49" s="228"/>
      <c r="F49" s="228"/>
      <c r="G49" s="228"/>
      <c r="H49" s="228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40"/>
      <c r="E50" s="139"/>
      <c r="F50" s="139"/>
      <c r="G50" s="139"/>
      <c r="H50" s="139"/>
      <c r="I50" s="35"/>
      <c r="J50" s="8"/>
      <c r="K50" s="97"/>
      <c r="L50" s="98"/>
      <c r="M50" s="99"/>
      <c r="N50" s="114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29"/>
      <c r="E51" s="230"/>
      <c r="F51" s="230"/>
      <c r="G51" s="230"/>
      <c r="H51" s="230"/>
      <c r="I51" s="35"/>
      <c r="J51" s="8"/>
      <c r="K51" s="97"/>
      <c r="L51" s="98"/>
      <c r="M51" s="99"/>
      <c r="N51" s="114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40"/>
      <c r="E52" s="139"/>
      <c r="F52" s="139"/>
      <c r="G52" s="139"/>
      <c r="H52" s="139"/>
      <c r="I52" s="35"/>
      <c r="J52" s="8"/>
      <c r="K52" s="97"/>
      <c r="L52" s="98"/>
      <c r="M52" s="99"/>
      <c r="N52" s="114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31"/>
      <c r="E53" s="232"/>
      <c r="F53" s="232"/>
      <c r="G53" s="232"/>
      <c r="H53" s="232"/>
      <c r="I53" s="35"/>
      <c r="J53" s="8"/>
      <c r="K53" s="97"/>
      <c r="L53" s="98"/>
      <c r="M53" s="99"/>
      <c r="N53" s="114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31"/>
      <c r="E54" s="232"/>
      <c r="F54" s="232"/>
      <c r="G54" s="232"/>
      <c r="H54" s="232"/>
      <c r="I54" s="35"/>
      <c r="J54" s="8"/>
      <c r="K54" s="97"/>
      <c r="L54" s="98"/>
      <c r="M54" s="99"/>
      <c r="N54" s="114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40"/>
      <c r="E55" s="139"/>
      <c r="F55" s="139"/>
      <c r="G55" s="139"/>
      <c r="H55" s="139"/>
      <c r="I55" s="35"/>
      <c r="J55" s="8"/>
      <c r="K55" s="97"/>
      <c r="L55" s="98"/>
      <c r="M55" s="99"/>
      <c r="N55" s="114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40"/>
      <c r="E56" s="139"/>
      <c r="F56" s="139"/>
      <c r="G56" s="139"/>
      <c r="H56" s="139"/>
      <c r="I56" s="35"/>
      <c r="J56" s="8"/>
      <c r="K56" s="97"/>
      <c r="L56" s="98"/>
      <c r="M56" s="99"/>
      <c r="N56" s="114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35"/>
      <c r="E57" s="234"/>
      <c r="F57" s="234"/>
      <c r="G57" s="234"/>
      <c r="H57" s="234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35"/>
      <c r="E58" s="234"/>
      <c r="F58" s="234"/>
      <c r="G58" s="234"/>
      <c r="H58" s="233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40"/>
      <c r="E59" s="139"/>
      <c r="F59" s="139"/>
      <c r="G59" s="139"/>
      <c r="H59" s="139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40"/>
      <c r="E60" s="139"/>
      <c r="F60" s="139"/>
      <c r="G60" s="139"/>
      <c r="H60" s="139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40"/>
      <c r="E61" s="139"/>
      <c r="F61" s="139"/>
      <c r="G61" s="139"/>
      <c r="H61" s="139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40"/>
      <c r="E62" s="239"/>
      <c r="F62" s="239"/>
      <c r="G62" s="139"/>
      <c r="H62" s="139"/>
      <c r="I62" s="35"/>
      <c r="J62" s="8"/>
      <c r="K62" s="97"/>
      <c r="L62" s="98"/>
      <c r="M62" s="99"/>
      <c r="N62" s="114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40"/>
      <c r="E63" s="139"/>
      <c r="F63" s="139"/>
      <c r="G63" s="139"/>
      <c r="H63" s="139"/>
      <c r="I63" s="35"/>
      <c r="J63" s="8"/>
      <c r="K63" s="97"/>
      <c r="L63" s="98"/>
      <c r="M63" s="99"/>
      <c r="N63" s="114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38"/>
      <c r="E64" s="237"/>
      <c r="F64" s="237"/>
      <c r="G64" s="237"/>
      <c r="H64" s="236"/>
      <c r="I64" s="35"/>
      <c r="J64" s="8"/>
      <c r="K64" s="97"/>
      <c r="L64" s="98"/>
      <c r="M64" s="99"/>
      <c r="N64" s="114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38"/>
      <c r="E65" s="237"/>
      <c r="F65" s="237"/>
      <c r="G65" s="237"/>
      <c r="H65" s="23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38"/>
      <c r="E66" s="237"/>
      <c r="F66" s="237"/>
      <c r="G66" s="237"/>
      <c r="H66" s="237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38"/>
      <c r="E67" s="237"/>
      <c r="F67" s="237"/>
      <c r="G67" s="237"/>
      <c r="H67" s="237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29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141">
        <v>50040</v>
      </c>
      <c r="C69" s="144" t="s">
        <v>55</v>
      </c>
      <c r="D69" s="241"/>
      <c r="E69" s="242"/>
      <c r="F69" s="242"/>
      <c r="G69" s="242"/>
      <c r="H69" s="242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42">
        <v>50003</v>
      </c>
      <c r="C70" s="145" t="s">
        <v>54</v>
      </c>
      <c r="D70" s="241"/>
      <c r="E70" s="242"/>
      <c r="F70" s="242"/>
      <c r="G70" s="242"/>
      <c r="H70" s="242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42">
        <v>50060</v>
      </c>
      <c r="C71" s="145" t="s">
        <v>57</v>
      </c>
      <c r="D71" s="149"/>
      <c r="E71" s="146"/>
      <c r="F71" s="146"/>
      <c r="G71" s="146"/>
      <c r="H71" s="146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42">
        <v>50170</v>
      </c>
      <c r="C72" s="145" t="s">
        <v>58</v>
      </c>
      <c r="D72" s="243"/>
      <c r="E72" s="245"/>
      <c r="F72" s="245"/>
      <c r="G72" s="245"/>
      <c r="H72" s="244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42">
        <v>50230</v>
      </c>
      <c r="C73" s="145" t="s">
        <v>59</v>
      </c>
      <c r="D73" s="243"/>
      <c r="E73" s="245"/>
      <c r="F73" s="245"/>
      <c r="G73" s="245"/>
      <c r="H73" s="245"/>
      <c r="I73" s="35"/>
      <c r="J73" s="8"/>
      <c r="K73" s="97"/>
      <c r="L73" s="98"/>
      <c r="M73" s="99"/>
      <c r="N73" s="114"/>
      <c r="O73" s="100"/>
    </row>
    <row r="74" spans="1:15" s="1" customFormat="1" ht="15" customHeight="1" x14ac:dyDescent="0.25">
      <c r="A74" s="9">
        <v>6</v>
      </c>
      <c r="B74" s="142">
        <v>50340</v>
      </c>
      <c r="C74" s="145" t="s">
        <v>60</v>
      </c>
      <c r="D74" s="149"/>
      <c r="E74" s="146"/>
      <c r="F74" s="146"/>
      <c r="G74" s="146"/>
      <c r="H74" s="146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42">
        <v>50420</v>
      </c>
      <c r="C75" s="145" t="s">
        <v>61</v>
      </c>
      <c r="D75" s="149"/>
      <c r="E75" s="146"/>
      <c r="F75" s="146"/>
      <c r="G75" s="146"/>
      <c r="H75" s="146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41">
        <v>50450</v>
      </c>
      <c r="C76" s="144" t="s">
        <v>62</v>
      </c>
      <c r="D76" s="246"/>
      <c r="E76" s="248"/>
      <c r="F76" s="248"/>
      <c r="G76" s="248"/>
      <c r="H76" s="248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42">
        <v>50620</v>
      </c>
      <c r="C77" s="145" t="s">
        <v>63</v>
      </c>
      <c r="D77" s="250"/>
      <c r="E77" s="249"/>
      <c r="F77" s="249"/>
      <c r="G77" s="249"/>
      <c r="H77" s="24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42">
        <v>50760</v>
      </c>
      <c r="C78" s="145" t="s">
        <v>64</v>
      </c>
      <c r="D78" s="250"/>
      <c r="E78" s="249"/>
      <c r="F78" s="249"/>
      <c r="G78" s="249"/>
      <c r="H78" s="249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42">
        <v>50780</v>
      </c>
      <c r="C79" s="145" t="s">
        <v>65</v>
      </c>
      <c r="D79" s="149"/>
      <c r="E79" s="146"/>
      <c r="F79" s="146"/>
      <c r="G79" s="146"/>
      <c r="H79" s="146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142">
        <v>50930</v>
      </c>
      <c r="C80" s="145" t="s">
        <v>66</v>
      </c>
      <c r="D80" s="149"/>
      <c r="E80" s="146"/>
      <c r="F80" s="146"/>
      <c r="G80" s="146"/>
      <c r="H80" s="146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42">
        <v>51370</v>
      </c>
      <c r="C81" s="145" t="s">
        <v>67</v>
      </c>
      <c r="D81" s="149"/>
      <c r="E81" s="146"/>
      <c r="F81" s="146"/>
      <c r="G81" s="146"/>
      <c r="H81" s="146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43">
        <v>51580</v>
      </c>
      <c r="C82" s="145" t="s">
        <v>125</v>
      </c>
      <c r="D82" s="150"/>
      <c r="E82" s="147"/>
      <c r="F82" s="147"/>
      <c r="G82" s="147"/>
      <c r="H82" s="148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152">
        <v>60010</v>
      </c>
      <c r="C84" s="155" t="s">
        <v>121</v>
      </c>
      <c r="D84" s="252"/>
      <c r="E84" s="251"/>
      <c r="F84" s="251"/>
      <c r="G84" s="251"/>
      <c r="H84" s="158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53">
        <v>60020</v>
      </c>
      <c r="C85" s="156" t="s">
        <v>69</v>
      </c>
      <c r="D85" s="160"/>
      <c r="E85" s="159"/>
      <c r="F85" s="159"/>
      <c r="G85" s="159"/>
      <c r="H85" s="159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53">
        <v>60050</v>
      </c>
      <c r="C86" s="156" t="s">
        <v>70</v>
      </c>
      <c r="D86" s="160"/>
      <c r="E86" s="159"/>
      <c r="F86" s="159"/>
      <c r="G86" s="159"/>
      <c r="H86" s="159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53">
        <v>60070</v>
      </c>
      <c r="C87" s="156" t="s">
        <v>71</v>
      </c>
      <c r="D87" s="160"/>
      <c r="E87" s="159"/>
      <c r="F87" s="159"/>
      <c r="G87" s="159"/>
      <c r="H87" s="159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53">
        <v>60180</v>
      </c>
      <c r="C88" s="156" t="s">
        <v>72</v>
      </c>
      <c r="D88" s="160"/>
      <c r="E88" s="159"/>
      <c r="F88" s="159"/>
      <c r="G88" s="159"/>
      <c r="H88" s="159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53">
        <v>60240</v>
      </c>
      <c r="C89" s="156" t="s">
        <v>73</v>
      </c>
      <c r="D89" s="160"/>
      <c r="E89" s="159"/>
      <c r="F89" s="159"/>
      <c r="G89" s="159"/>
      <c r="H89" s="159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153">
        <v>60560</v>
      </c>
      <c r="C90" s="156" t="s">
        <v>74</v>
      </c>
      <c r="D90" s="256"/>
      <c r="E90" s="255"/>
      <c r="F90" s="255"/>
      <c r="G90" s="255"/>
      <c r="H90" s="254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8</v>
      </c>
      <c r="B91" s="153">
        <v>60660</v>
      </c>
      <c r="C91" s="156" t="s">
        <v>75</v>
      </c>
      <c r="D91" s="256"/>
      <c r="E91" s="255"/>
      <c r="F91" s="255"/>
      <c r="G91" s="255"/>
      <c r="H91" s="257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9</v>
      </c>
      <c r="B92" s="153">
        <v>60001</v>
      </c>
      <c r="C92" s="156" t="s">
        <v>68</v>
      </c>
      <c r="D92" s="256"/>
      <c r="E92" s="255"/>
      <c r="F92" s="255"/>
      <c r="G92" s="255"/>
      <c r="H92" s="25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153">
        <v>60701</v>
      </c>
      <c r="C93" s="156" t="s">
        <v>76</v>
      </c>
      <c r="D93" s="256"/>
      <c r="E93" s="255"/>
      <c r="F93" s="255"/>
      <c r="G93" s="255"/>
      <c r="H93" s="257"/>
      <c r="I93" s="35"/>
      <c r="J93" s="8"/>
      <c r="K93" s="97"/>
      <c r="L93" s="98"/>
      <c r="M93" s="99"/>
      <c r="N93" s="114"/>
      <c r="O93" s="100"/>
    </row>
    <row r="94" spans="1:15" s="1" customFormat="1" ht="15" customHeight="1" x14ac:dyDescent="0.25">
      <c r="A94" s="9">
        <v>11</v>
      </c>
      <c r="B94" s="153">
        <v>60850</v>
      </c>
      <c r="C94" s="157" t="s">
        <v>77</v>
      </c>
      <c r="D94" s="256"/>
      <c r="E94" s="255"/>
      <c r="F94" s="255"/>
      <c r="G94" s="255"/>
      <c r="H94" s="253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153">
        <v>60910</v>
      </c>
      <c r="C95" s="156" t="s">
        <v>78</v>
      </c>
      <c r="D95" s="160"/>
      <c r="E95" s="159"/>
      <c r="F95" s="159"/>
      <c r="G95" s="159"/>
      <c r="H95" s="159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53">
        <v>60980</v>
      </c>
      <c r="C96" s="156" t="s">
        <v>79</v>
      </c>
      <c r="D96" s="259"/>
      <c r="E96" s="258"/>
      <c r="F96" s="258"/>
      <c r="G96" s="258"/>
      <c r="H96" s="260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153">
        <v>61080</v>
      </c>
      <c r="C97" s="156" t="s">
        <v>80</v>
      </c>
      <c r="D97" s="259"/>
      <c r="E97" s="258"/>
      <c r="F97" s="258"/>
      <c r="G97" s="258"/>
      <c r="H97" s="260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153">
        <v>61150</v>
      </c>
      <c r="C98" s="156" t="s">
        <v>81</v>
      </c>
      <c r="D98" s="160"/>
      <c r="E98" s="159"/>
      <c r="F98" s="159"/>
      <c r="G98" s="159"/>
      <c r="H98" s="159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53">
        <v>61210</v>
      </c>
      <c r="C99" s="156" t="s">
        <v>82</v>
      </c>
      <c r="D99" s="160"/>
      <c r="E99" s="159"/>
      <c r="F99" s="159"/>
      <c r="G99" s="159"/>
      <c r="H99" s="159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53">
        <v>61290</v>
      </c>
      <c r="C100" s="156" t="s">
        <v>83</v>
      </c>
      <c r="D100" s="160"/>
      <c r="E100" s="159"/>
      <c r="F100" s="159"/>
      <c r="G100" s="159"/>
      <c r="H100" s="159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53">
        <v>61340</v>
      </c>
      <c r="C101" s="156" t="s">
        <v>84</v>
      </c>
      <c r="D101" s="160"/>
      <c r="E101" s="159"/>
      <c r="F101" s="159"/>
      <c r="G101" s="159"/>
      <c r="H101" s="159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53">
        <v>61390</v>
      </c>
      <c r="C102" s="156" t="s">
        <v>85</v>
      </c>
      <c r="D102" s="262"/>
      <c r="E102" s="261"/>
      <c r="F102" s="261"/>
      <c r="G102" s="261"/>
      <c r="H102" s="2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153">
        <v>61410</v>
      </c>
      <c r="C103" s="156" t="s">
        <v>86</v>
      </c>
      <c r="D103" s="160"/>
      <c r="E103" s="159"/>
      <c r="F103" s="159"/>
      <c r="G103" s="159"/>
      <c r="H103" s="159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53">
        <v>61430</v>
      </c>
      <c r="C104" s="156" t="s">
        <v>106</v>
      </c>
      <c r="D104" s="264"/>
      <c r="E104" s="263"/>
      <c r="F104" s="263"/>
      <c r="G104" s="263"/>
      <c r="H104" s="263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153">
        <v>61440</v>
      </c>
      <c r="C105" s="156" t="s">
        <v>87</v>
      </c>
      <c r="D105" s="160"/>
      <c r="E105" s="159"/>
      <c r="F105" s="159"/>
      <c r="G105" s="159"/>
      <c r="H105" s="159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53">
        <v>61450</v>
      </c>
      <c r="C106" s="156" t="s">
        <v>105</v>
      </c>
      <c r="D106" s="266"/>
      <c r="E106" s="265"/>
      <c r="F106" s="265"/>
      <c r="G106" s="265"/>
      <c r="H106" s="159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153">
        <v>61470</v>
      </c>
      <c r="C107" s="156" t="s">
        <v>88</v>
      </c>
      <c r="D107" s="160"/>
      <c r="E107" s="159"/>
      <c r="F107" s="159"/>
      <c r="G107" s="159"/>
      <c r="H107" s="159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53">
        <v>61490</v>
      </c>
      <c r="C108" s="156" t="s">
        <v>107</v>
      </c>
      <c r="D108" s="269"/>
      <c r="E108" s="268"/>
      <c r="F108" s="268"/>
      <c r="G108" s="268"/>
      <c r="H108" s="2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153">
        <v>61500</v>
      </c>
      <c r="C109" s="156" t="s">
        <v>108</v>
      </c>
      <c r="D109" s="269"/>
      <c r="E109" s="268"/>
      <c r="F109" s="268"/>
      <c r="G109" s="268"/>
      <c r="H109" s="268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153">
        <v>61510</v>
      </c>
      <c r="C110" s="156" t="s">
        <v>89</v>
      </c>
      <c r="D110" s="269"/>
      <c r="E110" s="268"/>
      <c r="F110" s="268"/>
      <c r="G110" s="268"/>
      <c r="H110" s="268"/>
      <c r="I110" s="35"/>
      <c r="J110" s="8"/>
      <c r="K110" s="97"/>
      <c r="L110" s="98"/>
      <c r="M110" s="99"/>
      <c r="N110" s="114"/>
      <c r="O110" s="100"/>
    </row>
    <row r="111" spans="1:15" s="1" customFormat="1" ht="15" customHeight="1" x14ac:dyDescent="0.25">
      <c r="A111" s="9">
        <v>28</v>
      </c>
      <c r="B111" s="152">
        <v>61520</v>
      </c>
      <c r="C111" s="156" t="s">
        <v>109</v>
      </c>
      <c r="D111" s="269"/>
      <c r="E111" s="268"/>
      <c r="F111" s="268"/>
      <c r="G111" s="268"/>
      <c r="H111" s="268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153">
        <v>61540</v>
      </c>
      <c r="C112" s="155" t="s">
        <v>103</v>
      </c>
      <c r="D112" s="269"/>
      <c r="E112" s="268"/>
      <c r="F112" s="268"/>
      <c r="G112" s="268"/>
      <c r="H112" s="268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153">
        <v>61560</v>
      </c>
      <c r="C113" s="156" t="s">
        <v>113</v>
      </c>
      <c r="D113" s="269"/>
      <c r="E113" s="268"/>
      <c r="F113" s="268"/>
      <c r="G113" s="268"/>
      <c r="H113" s="268"/>
      <c r="I113" s="35"/>
      <c r="J113" s="8"/>
      <c r="K113" s="97"/>
      <c r="L113" s="98"/>
      <c r="M113" s="99"/>
      <c r="N113" s="174"/>
      <c r="O113" s="100"/>
    </row>
    <row r="114" spans="1:15" s="1" customFormat="1" ht="15" customHeight="1" thickBot="1" x14ac:dyDescent="0.3">
      <c r="A114" s="59">
        <v>31</v>
      </c>
      <c r="B114" s="154">
        <v>61570</v>
      </c>
      <c r="C114" s="151" t="s">
        <v>122</v>
      </c>
      <c r="D114" s="269"/>
      <c r="E114" s="269"/>
      <c r="F114" s="269"/>
      <c r="G114" s="268"/>
      <c r="H114" s="268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29"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170">
        <v>70020</v>
      </c>
      <c r="C116" s="166" t="s">
        <v>90</v>
      </c>
      <c r="D116" s="171"/>
      <c r="E116" s="172"/>
      <c r="F116" s="172"/>
      <c r="G116" s="172"/>
      <c r="H116" s="172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62">
        <v>70110</v>
      </c>
      <c r="C117" s="167" t="s">
        <v>93</v>
      </c>
      <c r="D117" s="169"/>
      <c r="E117" s="165"/>
      <c r="F117" s="165"/>
      <c r="G117" s="165"/>
      <c r="H117" s="165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62">
        <v>70021</v>
      </c>
      <c r="C118" s="167" t="s">
        <v>91</v>
      </c>
      <c r="D118" s="169"/>
      <c r="E118" s="165"/>
      <c r="F118" s="165"/>
      <c r="G118" s="165"/>
      <c r="H118" s="165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62">
        <v>70040</v>
      </c>
      <c r="C119" s="167" t="s">
        <v>92</v>
      </c>
      <c r="D119" s="169"/>
      <c r="E119" s="165"/>
      <c r="F119" s="165"/>
      <c r="G119" s="165"/>
      <c r="H119" s="165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62">
        <v>70100</v>
      </c>
      <c r="C120" s="167" t="s">
        <v>123</v>
      </c>
      <c r="D120" s="194"/>
      <c r="E120" s="210"/>
      <c r="F120" s="210"/>
      <c r="G120" s="210"/>
      <c r="H120" s="21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62">
        <v>70270</v>
      </c>
      <c r="C121" s="167" t="s">
        <v>94</v>
      </c>
      <c r="D121" s="272"/>
      <c r="E121" s="195"/>
      <c r="F121" s="195"/>
      <c r="G121" s="195"/>
      <c r="H121" s="195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63">
        <v>70510</v>
      </c>
      <c r="C122" s="167" t="s">
        <v>95</v>
      </c>
      <c r="D122" s="270"/>
      <c r="E122" s="273"/>
      <c r="F122" s="273"/>
      <c r="G122" s="273"/>
      <c r="H122" s="273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9">
        <v>8</v>
      </c>
      <c r="B123" s="163">
        <v>10880</v>
      </c>
      <c r="C123" s="167" t="s">
        <v>112</v>
      </c>
      <c r="D123" s="270"/>
      <c r="E123" s="273"/>
      <c r="F123" s="273"/>
      <c r="G123" s="273"/>
      <c r="H123" s="273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164">
        <v>10890</v>
      </c>
      <c r="C124" s="168" t="s">
        <v>114</v>
      </c>
      <c r="D124" s="271"/>
      <c r="E124" s="274"/>
      <c r="F124" s="274"/>
      <c r="G124" s="274"/>
      <c r="H124" s="274"/>
      <c r="I124" s="62"/>
      <c r="J124" s="8"/>
      <c r="K124" s="106"/>
      <c r="L124" s="107"/>
      <c r="M124" s="108"/>
      <c r="N124" s="107"/>
      <c r="O124" s="109"/>
    </row>
    <row r="125" spans="1:15" ht="15" customHeight="1" x14ac:dyDescent="0.25">
      <c r="A125" s="12"/>
      <c r="B125" s="12"/>
      <c r="C125" s="12"/>
      <c r="D125" s="497" t="s">
        <v>96</v>
      </c>
      <c r="E125" s="497"/>
      <c r="F125" s="497"/>
      <c r="G125" s="497"/>
      <c r="H125" s="498"/>
      <c r="I125" s="33">
        <v>0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N7 N116:N124 N84:N114 N69:N82 N49:N67 N31:N47 N18:N29 N9:N16">
    <cfRule type="containsBlanks" dxfId="140" priority="2">
      <formula>LEN(TRIM(N7))=0</formula>
    </cfRule>
    <cfRule type="cellIs" dxfId="139" priority="7" operator="equal">
      <formula>0</formula>
    </cfRule>
  </conditionalFormatting>
  <conditionalFormatting sqref="I6:I125">
    <cfRule type="cellIs" dxfId="138" priority="1" operator="equal">
      <formula>0</formula>
    </cfRule>
    <cfRule type="containsBlanks" dxfId="137" priority="4" stopIfTrue="1">
      <formula>LEN(TRIM(I6))=0</formula>
    </cfRule>
    <cfRule type="cellIs" dxfId="136" priority="331" stopIfTrue="1" operator="lessThan">
      <formula>3.5</formula>
    </cfRule>
    <cfRule type="cellIs" dxfId="135" priority="332" stopIfTrue="1" operator="between">
      <formula>$I$125</formula>
      <formula>3.5</formula>
    </cfRule>
    <cfRule type="cellIs" dxfId="134" priority="334" stopIfTrue="1" operator="between">
      <formula>4.5</formula>
      <formula>$I$125</formula>
    </cfRule>
    <cfRule type="cellIs" dxfId="133" priority="335" stopIfTrue="1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73"/>
      <c r="L1" s="3" t="s">
        <v>132</v>
      </c>
    </row>
    <row r="2" spans="1:16" ht="18" customHeight="1" x14ac:dyDescent="0.25">
      <c r="A2" s="4"/>
      <c r="B2" s="4"/>
      <c r="C2" s="275" t="s">
        <v>131</v>
      </c>
      <c r="D2" s="275"/>
      <c r="E2" s="16"/>
      <c r="F2" s="16"/>
      <c r="G2" s="16"/>
      <c r="H2" s="16"/>
      <c r="I2" s="19">
        <v>2021</v>
      </c>
      <c r="J2" s="4"/>
      <c r="K2" s="20"/>
      <c r="L2" s="3" t="s">
        <v>134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6"/>
      <c r="L3" s="3" t="s">
        <v>133</v>
      </c>
    </row>
    <row r="4" spans="1:16" ht="18" customHeight="1" thickBot="1" x14ac:dyDescent="0.3">
      <c r="A4" s="481" t="s">
        <v>0</v>
      </c>
      <c r="B4" s="483" t="s">
        <v>1</v>
      </c>
      <c r="C4" s="490" t="s">
        <v>2</v>
      </c>
      <c r="D4" s="492" t="s">
        <v>3</v>
      </c>
      <c r="E4" s="494" t="s">
        <v>4</v>
      </c>
      <c r="F4" s="495"/>
      <c r="G4" s="495"/>
      <c r="H4" s="496"/>
      <c r="I4" s="485" t="s">
        <v>111</v>
      </c>
      <c r="J4" s="4"/>
      <c r="K4" s="6"/>
      <c r="L4" s="3" t="s">
        <v>135</v>
      </c>
    </row>
    <row r="5" spans="1:16" ht="30" customHeight="1" thickBot="1" x14ac:dyDescent="0.3">
      <c r="A5" s="488"/>
      <c r="B5" s="489"/>
      <c r="C5" s="491"/>
      <c r="D5" s="493"/>
      <c r="E5" s="18">
        <v>2</v>
      </c>
      <c r="F5" s="18">
        <v>3</v>
      </c>
      <c r="G5" s="18">
        <v>4</v>
      </c>
      <c r="H5" s="18">
        <v>5</v>
      </c>
      <c r="I5" s="486"/>
      <c r="J5" s="4"/>
      <c r="K5" s="86" t="s">
        <v>126</v>
      </c>
      <c r="L5" s="87" t="s">
        <v>127</v>
      </c>
      <c r="M5" s="87" t="s">
        <v>130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6">
        <v>0</v>
      </c>
      <c r="E6" s="78">
        <v>0</v>
      </c>
      <c r="F6" s="79">
        <v>0</v>
      </c>
      <c r="G6" s="79">
        <v>0</v>
      </c>
      <c r="H6" s="80">
        <v>0</v>
      </c>
      <c r="I6" s="187">
        <v>0</v>
      </c>
      <c r="J6" s="8"/>
      <c r="K6" s="110">
        <f>D6</f>
        <v>0</v>
      </c>
      <c r="L6" s="111">
        <f>L7+L8+L17+L30+L48+L68+L83+L115</f>
        <v>0</v>
      </c>
      <c r="M6" s="112">
        <v>0</v>
      </c>
      <c r="N6" s="111">
        <f>N7+N8+N17+N30+N48+N68+N83+N115</f>
        <v>0</v>
      </c>
      <c r="O6" s="113"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77"/>
      <c r="E7" s="67"/>
      <c r="F7" s="67"/>
      <c r="G7" s="67"/>
      <c r="H7" s="67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8"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110">
        <f t="shared" ref="K8:K68" si="0">D8</f>
        <v>0</v>
      </c>
      <c r="L8" s="111">
        <f>SUM(L9:L16)</f>
        <v>0</v>
      </c>
      <c r="M8" s="112"/>
      <c r="N8" s="111">
        <f>SUM(N9:N16)</f>
        <v>0</v>
      </c>
      <c r="O8" s="113"/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77"/>
      <c r="E9" s="67"/>
      <c r="F9" s="67"/>
      <c r="G9" s="67"/>
      <c r="H9" s="67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77"/>
      <c r="E10" s="67"/>
      <c r="F10" s="67"/>
      <c r="G10" s="67"/>
      <c r="H10" s="67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77"/>
      <c r="E11" s="67"/>
      <c r="F11" s="67"/>
      <c r="G11" s="67"/>
      <c r="H11" s="67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77"/>
      <c r="E12" s="67"/>
      <c r="F12" s="67"/>
      <c r="G12" s="67"/>
      <c r="H12" s="67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77"/>
      <c r="E13" s="67"/>
      <c r="F13" s="67"/>
      <c r="G13" s="67"/>
      <c r="H13" s="67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77"/>
      <c r="E14" s="67"/>
      <c r="F14" s="67"/>
      <c r="G14" s="67"/>
      <c r="H14" s="67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77"/>
      <c r="E15" s="67"/>
      <c r="F15" s="67"/>
      <c r="G15" s="67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79"/>
      <c r="E16" s="68"/>
      <c r="F16" s="68"/>
      <c r="G16" s="68"/>
      <c r="H16" s="69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80"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110">
        <f t="shared" si="0"/>
        <v>0</v>
      </c>
      <c r="L17" s="111">
        <f>SUM(L18:L29)</f>
        <v>0</v>
      </c>
      <c r="M17" s="112"/>
      <c r="N17" s="111">
        <f>SUM(N18:N29)</f>
        <v>0</v>
      </c>
      <c r="O17" s="113"/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81"/>
      <c r="E18" s="66"/>
      <c r="F18" s="66"/>
      <c r="G18" s="66"/>
      <c r="H18" s="66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77"/>
      <c r="E19" s="67"/>
      <c r="F19" s="67"/>
      <c r="G19" s="67"/>
      <c r="H19" s="67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77"/>
      <c r="E20" s="67"/>
      <c r="F20" s="67"/>
      <c r="G20" s="67"/>
      <c r="H20" s="67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77"/>
      <c r="E21" s="67"/>
      <c r="F21" s="67"/>
      <c r="G21" s="67"/>
      <c r="H21" s="67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77"/>
      <c r="E22" s="67"/>
      <c r="F22" s="67"/>
      <c r="G22" s="67"/>
      <c r="H22" s="67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77"/>
      <c r="E23" s="67"/>
      <c r="F23" s="67"/>
      <c r="G23" s="67"/>
      <c r="H23" s="67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77"/>
      <c r="E24" s="67"/>
      <c r="F24" s="67"/>
      <c r="G24" s="67"/>
      <c r="H24" s="67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77"/>
      <c r="E25" s="67"/>
      <c r="F25" s="67"/>
      <c r="G25" s="67"/>
      <c r="H25" s="6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77"/>
      <c r="E26" s="67"/>
      <c r="F26" s="67"/>
      <c r="G26" s="67"/>
      <c r="H26" s="6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77"/>
      <c r="E27" s="67"/>
      <c r="F27" s="67"/>
      <c r="G27" s="67"/>
      <c r="H27" s="67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77"/>
      <c r="E28" s="67"/>
      <c r="F28" s="67"/>
      <c r="G28" s="67"/>
      <c r="H28" s="67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79"/>
      <c r="E29" s="68"/>
      <c r="F29" s="68"/>
      <c r="G29" s="68"/>
      <c r="H29" s="69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80"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110">
        <f t="shared" si="0"/>
        <v>0</v>
      </c>
      <c r="L30" s="111">
        <f>SUM(L31:L47)</f>
        <v>0</v>
      </c>
      <c r="M30" s="112"/>
      <c r="N30" s="111">
        <f>SUM(N31:N47)</f>
        <v>0</v>
      </c>
      <c r="O30" s="113"/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81"/>
      <c r="E31" s="66"/>
      <c r="F31" s="66"/>
      <c r="G31" s="66"/>
      <c r="H31" s="66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77"/>
      <c r="E32" s="67"/>
      <c r="F32" s="67"/>
      <c r="G32" s="67"/>
      <c r="H32" s="67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77"/>
      <c r="E33" s="67"/>
      <c r="F33" s="67"/>
      <c r="G33" s="67"/>
      <c r="H33" s="67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77"/>
      <c r="E34" s="67"/>
      <c r="F34" s="67"/>
      <c r="G34" s="67"/>
      <c r="H34" s="67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77"/>
      <c r="E35" s="67"/>
      <c r="F35" s="67"/>
      <c r="G35" s="67"/>
      <c r="H35" s="67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77"/>
      <c r="E36" s="67"/>
      <c r="F36" s="67"/>
      <c r="G36" s="67"/>
      <c r="H36" s="67"/>
      <c r="I36" s="35"/>
      <c r="J36" s="8"/>
      <c r="K36" s="97"/>
      <c r="L36" s="98"/>
      <c r="M36" s="99"/>
      <c r="N36" s="114"/>
      <c r="O36" s="100"/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77"/>
      <c r="E37" s="67"/>
      <c r="F37" s="67"/>
      <c r="G37" s="67"/>
      <c r="H37" s="67"/>
      <c r="I37" s="35"/>
      <c r="J37" s="8"/>
      <c r="K37" s="97"/>
      <c r="L37" s="98"/>
      <c r="M37" s="99"/>
      <c r="N37" s="114"/>
      <c r="O37" s="100"/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77"/>
      <c r="E38" s="67"/>
      <c r="F38" s="67"/>
      <c r="G38" s="67"/>
      <c r="H38" s="67"/>
      <c r="I38" s="35"/>
      <c r="J38" s="8"/>
      <c r="K38" s="97"/>
      <c r="L38" s="98"/>
      <c r="M38" s="99"/>
      <c r="N38" s="114"/>
      <c r="O38" s="100"/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77"/>
      <c r="E39" s="67"/>
      <c r="F39" s="67"/>
      <c r="G39" s="67"/>
      <c r="H39" s="67"/>
      <c r="I39" s="35"/>
      <c r="J39" s="8"/>
      <c r="K39" s="97"/>
      <c r="L39" s="98"/>
      <c r="M39" s="99"/>
      <c r="N39" s="114"/>
      <c r="O39" s="100"/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77"/>
      <c r="E40" s="67"/>
      <c r="F40" s="67"/>
      <c r="G40" s="67"/>
      <c r="H40" s="67"/>
      <c r="I40" s="35"/>
      <c r="J40" s="8"/>
      <c r="K40" s="97"/>
      <c r="L40" s="98"/>
      <c r="M40" s="99"/>
      <c r="N40" s="114"/>
      <c r="O40" s="100"/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77"/>
      <c r="E41" s="67"/>
      <c r="F41" s="67"/>
      <c r="G41" s="67"/>
      <c r="H41" s="67"/>
      <c r="I41" s="35"/>
      <c r="J41" s="8"/>
      <c r="K41" s="97"/>
      <c r="L41" s="98"/>
      <c r="M41" s="99"/>
      <c r="N41" s="114"/>
      <c r="O41" s="100"/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77"/>
      <c r="E42" s="67"/>
      <c r="F42" s="67"/>
      <c r="G42" s="67"/>
      <c r="H42" s="67"/>
      <c r="I42" s="35"/>
      <c r="J42" s="8"/>
      <c r="K42" s="97"/>
      <c r="L42" s="98"/>
      <c r="M42" s="99"/>
      <c r="N42" s="114"/>
      <c r="O42" s="100"/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77"/>
      <c r="E43" s="67"/>
      <c r="F43" s="67"/>
      <c r="G43" s="67"/>
      <c r="H43" s="67"/>
      <c r="I43" s="35"/>
      <c r="J43" s="8"/>
      <c r="K43" s="97"/>
      <c r="L43" s="98"/>
      <c r="M43" s="99"/>
      <c r="N43" s="114"/>
      <c r="O43" s="100"/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77"/>
      <c r="E44" s="67"/>
      <c r="F44" s="67"/>
      <c r="G44" s="67"/>
      <c r="H44" s="67"/>
      <c r="I44" s="35"/>
      <c r="J44" s="8"/>
      <c r="K44" s="97"/>
      <c r="L44" s="98"/>
      <c r="M44" s="99"/>
      <c r="N44" s="114"/>
      <c r="O44" s="100"/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77"/>
      <c r="E45" s="67"/>
      <c r="F45" s="67"/>
      <c r="G45" s="67"/>
      <c r="H45" s="67"/>
      <c r="I45" s="35"/>
      <c r="J45" s="8"/>
      <c r="K45" s="97"/>
      <c r="L45" s="98"/>
      <c r="M45" s="99"/>
      <c r="N45" s="114"/>
      <c r="O45" s="100"/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77"/>
      <c r="E46" s="67"/>
      <c r="F46" s="67"/>
      <c r="G46" s="67"/>
      <c r="H46" s="67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79"/>
      <c r="E47" s="68"/>
      <c r="F47" s="68"/>
      <c r="G47" s="68"/>
      <c r="H47" s="69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80"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110">
        <f t="shared" si="0"/>
        <v>0</v>
      </c>
      <c r="L48" s="111">
        <f>SUM(L49:L67)</f>
        <v>0</v>
      </c>
      <c r="M48" s="112"/>
      <c r="N48" s="111">
        <f>SUM(N49:N67)</f>
        <v>0</v>
      </c>
      <c r="O48" s="113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81"/>
      <c r="E49" s="66"/>
      <c r="F49" s="66"/>
      <c r="G49" s="66"/>
      <c r="H49" s="66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77"/>
      <c r="E50" s="67"/>
      <c r="F50" s="67"/>
      <c r="G50" s="67"/>
      <c r="H50" s="67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77"/>
      <c r="E51" s="67"/>
      <c r="F51" s="67"/>
      <c r="G51" s="67"/>
      <c r="H51" s="67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77"/>
      <c r="E52" s="67"/>
      <c r="F52" s="67"/>
      <c r="G52" s="67"/>
      <c r="H52" s="67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77"/>
      <c r="E53" s="67"/>
      <c r="F53" s="67"/>
      <c r="G53" s="67"/>
      <c r="H53" s="67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77"/>
      <c r="E54" s="67"/>
      <c r="F54" s="67"/>
      <c r="G54" s="67"/>
      <c r="H54" s="67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77"/>
      <c r="E55" s="67"/>
      <c r="F55" s="67"/>
      <c r="G55" s="67"/>
      <c r="H55" s="67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77"/>
      <c r="E56" s="67"/>
      <c r="F56" s="67"/>
      <c r="G56" s="67"/>
      <c r="H56" s="67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77"/>
      <c r="E57" s="67"/>
      <c r="F57" s="67"/>
      <c r="G57" s="67"/>
      <c r="H57" s="67"/>
      <c r="I57" s="35"/>
      <c r="J57" s="8"/>
      <c r="K57" s="97"/>
      <c r="L57" s="98"/>
      <c r="M57" s="99"/>
      <c r="N57" s="114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77"/>
      <c r="E58" s="67"/>
      <c r="F58" s="67"/>
      <c r="G58" s="67"/>
      <c r="H58" s="67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77"/>
      <c r="E59" s="67"/>
      <c r="F59" s="67"/>
      <c r="G59" s="67"/>
      <c r="H59" s="67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77"/>
      <c r="E60" s="67"/>
      <c r="F60" s="67"/>
      <c r="G60" s="67"/>
      <c r="H60" s="67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77"/>
      <c r="E61" s="67"/>
      <c r="F61" s="67"/>
      <c r="G61" s="67"/>
      <c r="H61" s="67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77"/>
      <c r="E62" s="67"/>
      <c r="F62" s="67"/>
      <c r="G62" s="67"/>
      <c r="H62" s="67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77"/>
      <c r="E63" s="67"/>
      <c r="F63" s="67"/>
      <c r="G63" s="67"/>
      <c r="H63" s="67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77"/>
      <c r="E64" s="67"/>
      <c r="F64" s="67"/>
      <c r="G64" s="67"/>
      <c r="H64" s="67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77"/>
      <c r="E65" s="67"/>
      <c r="F65" s="67"/>
      <c r="G65" s="67"/>
      <c r="H65" s="67"/>
      <c r="I65" s="35"/>
      <c r="J65" s="8"/>
      <c r="K65" s="97"/>
      <c r="L65" s="98"/>
      <c r="M65" s="99"/>
      <c r="N65" s="114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77"/>
      <c r="E66" s="67"/>
      <c r="F66" s="67"/>
      <c r="G66" s="67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79"/>
      <c r="E67" s="68"/>
      <c r="F67" s="68"/>
      <c r="G67" s="68"/>
      <c r="H67" s="69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80"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110">
        <f t="shared" si="0"/>
        <v>0</v>
      </c>
      <c r="L68" s="111">
        <f>SUM(L69:L82)</f>
        <v>0</v>
      </c>
      <c r="M68" s="112"/>
      <c r="N68" s="111">
        <f>SUM(N69:N82)</f>
        <v>0</v>
      </c>
      <c r="O68" s="113"/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81"/>
      <c r="E69" s="66"/>
      <c r="F69" s="66"/>
      <c r="G69" s="66"/>
      <c r="H69" s="66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77"/>
      <c r="E70" s="67"/>
      <c r="F70" s="67"/>
      <c r="G70" s="67"/>
      <c r="H70" s="6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77"/>
      <c r="E71" s="67"/>
      <c r="F71" s="67"/>
      <c r="G71" s="67"/>
      <c r="H71" s="67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77"/>
      <c r="E72" s="67"/>
      <c r="F72" s="67"/>
      <c r="G72" s="67"/>
      <c r="H72" s="67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77"/>
      <c r="E73" s="67"/>
      <c r="F73" s="67"/>
      <c r="G73" s="67"/>
      <c r="H73" s="67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77"/>
      <c r="E74" s="67"/>
      <c r="F74" s="67"/>
      <c r="G74" s="67"/>
      <c r="H74" s="67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77"/>
      <c r="E75" s="67"/>
      <c r="F75" s="67"/>
      <c r="G75" s="67"/>
      <c r="H75" s="67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77"/>
      <c r="E76" s="67"/>
      <c r="F76" s="67"/>
      <c r="G76" s="67"/>
      <c r="H76" s="67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77"/>
      <c r="E77" s="67"/>
      <c r="F77" s="67"/>
      <c r="G77" s="67"/>
      <c r="H77" s="6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77"/>
      <c r="E78" s="67"/>
      <c r="F78" s="67"/>
      <c r="G78" s="67"/>
      <c r="H78" s="67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77"/>
      <c r="E79" s="67"/>
      <c r="F79" s="67"/>
      <c r="G79" s="67"/>
      <c r="H79" s="67"/>
      <c r="I79" s="35"/>
      <c r="J79" s="8"/>
      <c r="K79" s="97"/>
      <c r="L79" s="98"/>
      <c r="M79" s="99"/>
      <c r="N79" s="114"/>
      <c r="O79" s="100"/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77"/>
      <c r="E80" s="67"/>
      <c r="F80" s="67"/>
      <c r="G80" s="67"/>
      <c r="H80" s="67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82"/>
      <c r="E81" s="81"/>
      <c r="F81" s="81"/>
      <c r="G81" s="81"/>
      <c r="H81" s="8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79"/>
      <c r="E82" s="68"/>
      <c r="F82" s="68"/>
      <c r="G82" s="68"/>
      <c r="H82" s="69"/>
      <c r="I82" s="35"/>
      <c r="J82" s="8"/>
      <c r="K82" s="101"/>
      <c r="L82" s="102"/>
      <c r="M82" s="103"/>
      <c r="N82" s="188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80"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110">
        <f t="shared" ref="K83:K115" si="1">D83</f>
        <v>0</v>
      </c>
      <c r="L83" s="111">
        <f>SUM(L84:L114)</f>
        <v>0</v>
      </c>
      <c r="M83" s="112"/>
      <c r="N83" s="111">
        <f>SUM(N84:N114)</f>
        <v>0</v>
      </c>
      <c r="O83" s="113"/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81"/>
      <c r="E84" s="66"/>
      <c r="F84" s="66"/>
      <c r="G84" s="66"/>
      <c r="H84" s="66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77"/>
      <c r="E85" s="67"/>
      <c r="F85" s="67"/>
      <c r="G85" s="67"/>
      <c r="H85" s="67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77"/>
      <c r="E86" s="67"/>
      <c r="F86" s="67"/>
      <c r="G86" s="67"/>
      <c r="H86" s="67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77"/>
      <c r="E87" s="67"/>
      <c r="F87" s="67"/>
      <c r="G87" s="67"/>
      <c r="H87" s="67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77"/>
      <c r="E88" s="67"/>
      <c r="F88" s="67"/>
      <c r="G88" s="67"/>
      <c r="H88" s="67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77"/>
      <c r="E89" s="67"/>
      <c r="F89" s="67"/>
      <c r="G89" s="67"/>
      <c r="H89" s="67"/>
      <c r="I89" s="35"/>
      <c r="J89" s="8"/>
      <c r="K89" s="97"/>
      <c r="L89" s="98"/>
      <c r="M89" s="99"/>
      <c r="N89" s="114"/>
      <c r="O89" s="100"/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77"/>
      <c r="E90" s="67"/>
      <c r="F90" s="67"/>
      <c r="G90" s="67"/>
      <c r="H90" s="67"/>
      <c r="I90" s="35"/>
      <c r="J90" s="8"/>
      <c r="K90" s="97"/>
      <c r="L90" s="98"/>
      <c r="M90" s="99"/>
      <c r="N90" s="114"/>
      <c r="O90" s="100"/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77"/>
      <c r="E91" s="67"/>
      <c r="F91" s="67"/>
      <c r="G91" s="67"/>
      <c r="H91" s="67"/>
      <c r="I91" s="35"/>
      <c r="J91" s="8"/>
      <c r="K91" s="97"/>
      <c r="L91" s="98"/>
      <c r="M91" s="99"/>
      <c r="N91" s="114"/>
      <c r="O91" s="100"/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77"/>
      <c r="E92" s="67"/>
      <c r="F92" s="67"/>
      <c r="G92" s="67"/>
      <c r="H92" s="67"/>
      <c r="I92" s="35"/>
      <c r="J92" s="8"/>
      <c r="K92" s="97"/>
      <c r="L92" s="98"/>
      <c r="M92" s="99"/>
      <c r="N92" s="114"/>
      <c r="O92" s="100"/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77"/>
      <c r="E93" s="67"/>
      <c r="F93" s="67"/>
      <c r="G93" s="67"/>
      <c r="H93" s="67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77"/>
      <c r="E94" s="67"/>
      <c r="F94" s="67"/>
      <c r="G94" s="67"/>
      <c r="H94" s="67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77"/>
      <c r="E95" s="67"/>
      <c r="F95" s="67"/>
      <c r="G95" s="67"/>
      <c r="H95" s="67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77"/>
      <c r="E96" s="67"/>
      <c r="F96" s="67"/>
      <c r="G96" s="67"/>
      <c r="H96" s="67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77"/>
      <c r="E97" s="67"/>
      <c r="F97" s="67"/>
      <c r="G97" s="67"/>
      <c r="H97" s="67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77"/>
      <c r="E98" s="67"/>
      <c r="F98" s="67"/>
      <c r="G98" s="67"/>
      <c r="H98" s="67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77"/>
      <c r="E99" s="67"/>
      <c r="F99" s="67"/>
      <c r="G99" s="67"/>
      <c r="H99" s="67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77"/>
      <c r="E100" s="67"/>
      <c r="F100" s="67"/>
      <c r="G100" s="67"/>
      <c r="H100" s="67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77"/>
      <c r="E101" s="67"/>
      <c r="F101" s="67"/>
      <c r="G101" s="67"/>
      <c r="H101" s="67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77"/>
      <c r="E102" s="67"/>
      <c r="F102" s="67"/>
      <c r="G102" s="67"/>
      <c r="H102" s="6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77"/>
      <c r="E103" s="67"/>
      <c r="F103" s="67"/>
      <c r="G103" s="67"/>
      <c r="H103" s="67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77"/>
      <c r="E104" s="67"/>
      <c r="F104" s="67"/>
      <c r="G104" s="67"/>
      <c r="H104" s="67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77"/>
      <c r="E105" s="67"/>
      <c r="F105" s="67"/>
      <c r="G105" s="67"/>
      <c r="H105" s="67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77"/>
      <c r="E106" s="67"/>
      <c r="F106" s="67"/>
      <c r="G106" s="67"/>
      <c r="H106" s="67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77"/>
      <c r="E107" s="67"/>
      <c r="F107" s="67"/>
      <c r="G107" s="67"/>
      <c r="H107" s="67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77"/>
      <c r="E108" s="67"/>
      <c r="F108" s="67"/>
      <c r="G108" s="67"/>
      <c r="H108" s="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77"/>
      <c r="E109" s="67"/>
      <c r="F109" s="67"/>
      <c r="G109" s="67"/>
      <c r="H109" s="67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83"/>
      <c r="E110" s="83"/>
      <c r="F110" s="83"/>
      <c r="G110" s="83"/>
      <c r="H110" s="84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84"/>
      <c r="E111" s="85"/>
      <c r="F111" s="85"/>
      <c r="G111" s="85"/>
      <c r="H111" s="8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77"/>
      <c r="E112" s="67"/>
      <c r="F112" s="67"/>
      <c r="G112" s="67"/>
      <c r="H112" s="67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77"/>
      <c r="E113" s="67"/>
      <c r="F113" s="67"/>
      <c r="G113" s="67"/>
      <c r="H113" s="70"/>
      <c r="I113" s="35"/>
      <c r="J113" s="8"/>
      <c r="K113" s="97"/>
      <c r="L113" s="98"/>
      <c r="M113" s="99"/>
      <c r="N113" s="114"/>
      <c r="O113" s="100"/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79"/>
      <c r="E114" s="68"/>
      <c r="F114" s="68"/>
      <c r="G114" s="68"/>
      <c r="H114" s="69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180"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110">
        <f t="shared" si="1"/>
        <v>0</v>
      </c>
      <c r="L115" s="111">
        <f>SUM(L116:L124)</f>
        <v>0</v>
      </c>
      <c r="M115" s="112"/>
      <c r="N115" s="111">
        <f>SUM(N116:N124)</f>
        <v>0</v>
      </c>
      <c r="O115" s="113"/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85"/>
      <c r="E116" s="77"/>
      <c r="F116" s="77"/>
      <c r="G116" s="77"/>
      <c r="H116" s="7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77"/>
      <c r="E117" s="67"/>
      <c r="F117" s="67"/>
      <c r="G117" s="67"/>
      <c r="H117" s="67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77"/>
      <c r="E118" s="67"/>
      <c r="F118" s="67"/>
      <c r="G118" s="67"/>
      <c r="H118" s="67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77"/>
      <c r="E119" s="67"/>
      <c r="F119" s="67"/>
      <c r="G119" s="67"/>
      <c r="H119" s="67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77"/>
      <c r="E120" s="67"/>
      <c r="F120" s="67"/>
      <c r="G120" s="67"/>
      <c r="H120" s="6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77"/>
      <c r="E121" s="67"/>
      <c r="F121" s="67"/>
      <c r="G121" s="67"/>
      <c r="H121" s="67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77"/>
      <c r="E122" s="67"/>
      <c r="F122" s="67"/>
      <c r="G122" s="67"/>
      <c r="H122" s="67"/>
      <c r="I122" s="35"/>
      <c r="J122" s="8"/>
      <c r="K122" s="97"/>
      <c r="L122" s="98"/>
      <c r="M122" s="99"/>
      <c r="N122" s="98"/>
      <c r="O122" s="473"/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77"/>
      <c r="E123" s="67"/>
      <c r="F123" s="67"/>
      <c r="G123" s="67"/>
      <c r="H123" s="67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/>
      <c r="E124" s="68"/>
      <c r="F124" s="68"/>
      <c r="G124" s="68"/>
      <c r="H124" s="69"/>
      <c r="I124" s="62"/>
      <c r="J124" s="8"/>
      <c r="K124" s="106"/>
      <c r="L124" s="107"/>
      <c r="M124" s="108"/>
      <c r="N124" s="175"/>
      <c r="O124" s="109"/>
    </row>
    <row r="125" spans="1:15" ht="15" customHeight="1" x14ac:dyDescent="0.25">
      <c r="A125" s="12"/>
      <c r="B125" s="12"/>
      <c r="C125" s="12"/>
      <c r="D125" s="487" t="s">
        <v>96</v>
      </c>
      <c r="E125" s="487"/>
      <c r="F125" s="487"/>
      <c r="G125" s="487"/>
      <c r="H125" s="487"/>
      <c r="I125" s="33">
        <v>0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7">
    <mergeCell ref="I4:I5"/>
    <mergeCell ref="D125:H125"/>
    <mergeCell ref="E4:H4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Английский-9 2018-2021</vt:lpstr>
      <vt:lpstr>Английский-9 2018 расклад</vt:lpstr>
      <vt:lpstr>Английский-9 2019 расклад</vt:lpstr>
      <vt:lpstr>Английский-9 2020 расклад</vt:lpstr>
      <vt:lpstr>Английский-9 2021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User</cp:lastModifiedBy>
  <dcterms:created xsi:type="dcterms:W3CDTF">2017-12-19T03:05:30Z</dcterms:created>
  <dcterms:modified xsi:type="dcterms:W3CDTF">2022-03-05T06:10:13Z</dcterms:modified>
</cp:coreProperties>
</file>