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nostaev\Downloads\"/>
    </mc:Choice>
  </mc:AlternateContent>
  <bookViews>
    <workbookView xWindow="0" yWindow="0" windowWidth="21990" windowHeight="11820" tabRatio="474"/>
  </bookViews>
  <sheets>
    <sheet name="ЧГ-4 2018 расклад" sheetId="3" r:id="rId1"/>
    <sheet name="ЧГ-4 2019 расклад" sheetId="2" r:id="rId2"/>
  </sheets>
  <calcPr calcId="152511"/>
</workbook>
</file>

<file path=xl/calcChain.xml><?xml version="1.0" encoding="utf-8"?>
<calcChain xmlns="http://schemas.openxmlformats.org/spreadsheetml/2006/main">
  <c r="J116" i="3" l="1"/>
  <c r="H116" i="3"/>
  <c r="F116" i="3"/>
  <c r="F7" i="3"/>
  <c r="H7" i="3"/>
  <c r="J7" i="3"/>
  <c r="K7" i="3" s="1"/>
  <c r="D8" i="3"/>
  <c r="E8" i="3"/>
  <c r="G8" i="3"/>
  <c r="H8" i="3" s="1"/>
  <c r="I8" i="3"/>
  <c r="H9" i="3"/>
  <c r="J9" i="3"/>
  <c r="H10" i="3"/>
  <c r="J10" i="3"/>
  <c r="F11" i="3"/>
  <c r="H11" i="3"/>
  <c r="J11" i="3"/>
  <c r="K11" i="3" s="1"/>
  <c r="H12" i="3"/>
  <c r="J12" i="3"/>
  <c r="H13" i="3"/>
  <c r="J13" i="3"/>
  <c r="K13" i="3" s="1"/>
  <c r="H14" i="3"/>
  <c r="J14" i="3"/>
  <c r="F15" i="3"/>
  <c r="H15" i="3"/>
  <c r="J15" i="3"/>
  <c r="F16" i="3"/>
  <c r="H16" i="3"/>
  <c r="J16" i="3"/>
  <c r="H17" i="3"/>
  <c r="J17" i="3"/>
  <c r="D18" i="3"/>
  <c r="E18" i="3"/>
  <c r="G18" i="3"/>
  <c r="H18" i="3" s="1"/>
  <c r="I18" i="3"/>
  <c r="H19" i="3"/>
  <c r="J19" i="3"/>
  <c r="H20" i="3"/>
  <c r="J20" i="3"/>
  <c r="K20" i="3"/>
  <c r="H21" i="3"/>
  <c r="J21" i="3"/>
  <c r="K21" i="3" s="1"/>
  <c r="H22" i="3"/>
  <c r="J22" i="3"/>
  <c r="K22" i="3" s="1"/>
  <c r="H23" i="3"/>
  <c r="J23" i="3"/>
  <c r="F24" i="3"/>
  <c r="H24" i="3"/>
  <c r="J24" i="3"/>
  <c r="F25" i="3"/>
  <c r="H25" i="3"/>
  <c r="J25" i="3"/>
  <c r="F26" i="3"/>
  <c r="H26" i="3"/>
  <c r="J26" i="3"/>
  <c r="F27" i="3"/>
  <c r="H27" i="3"/>
  <c r="J27" i="3"/>
  <c r="H28" i="3"/>
  <c r="J28" i="3"/>
  <c r="K28" i="3" s="1"/>
  <c r="H29" i="3"/>
  <c r="J29" i="3"/>
  <c r="F30" i="3"/>
  <c r="H30" i="3"/>
  <c r="J30" i="3"/>
  <c r="F31" i="3"/>
  <c r="H31" i="3"/>
  <c r="J31" i="3"/>
  <c r="D32" i="3"/>
  <c r="E32" i="3"/>
  <c r="G32" i="3"/>
  <c r="H32" i="3" s="1"/>
  <c r="I32" i="3"/>
  <c r="F33" i="3"/>
  <c r="H33" i="3"/>
  <c r="J33" i="3"/>
  <c r="K33" i="3" s="1"/>
  <c r="F34" i="3"/>
  <c r="H34" i="3"/>
  <c r="J34" i="3"/>
  <c r="F35" i="3"/>
  <c r="H35" i="3"/>
  <c r="J35" i="3"/>
  <c r="K35" i="3" s="1"/>
  <c r="H36" i="3"/>
  <c r="J36" i="3"/>
  <c r="K36" i="3" s="1"/>
  <c r="F37" i="3"/>
  <c r="H37" i="3"/>
  <c r="J37" i="3"/>
  <c r="F38" i="3"/>
  <c r="H38" i="3"/>
  <c r="J38" i="3"/>
  <c r="K38" i="3" s="1"/>
  <c r="H39" i="3"/>
  <c r="J39" i="3"/>
  <c r="F40" i="3"/>
  <c r="H40" i="3"/>
  <c r="J40" i="3"/>
  <c r="F41" i="3"/>
  <c r="H41" i="3"/>
  <c r="J41" i="3"/>
  <c r="H42" i="3"/>
  <c r="J42" i="3"/>
  <c r="K42" i="3" s="1"/>
  <c r="F43" i="3"/>
  <c r="H43" i="3"/>
  <c r="J43" i="3"/>
  <c r="K43" i="3" s="1"/>
  <c r="H44" i="3"/>
  <c r="J44" i="3"/>
  <c r="F45" i="3"/>
  <c r="H45" i="3"/>
  <c r="J45" i="3"/>
  <c r="F46" i="3"/>
  <c r="H46" i="3"/>
  <c r="J46" i="3"/>
  <c r="F47" i="3"/>
  <c r="H47" i="3"/>
  <c r="J47" i="3"/>
  <c r="H48" i="3"/>
  <c r="J48" i="3"/>
  <c r="K48" i="3" s="1"/>
  <c r="H49" i="3"/>
  <c r="J49" i="3"/>
  <c r="H50" i="3"/>
  <c r="J50" i="3"/>
  <c r="D51" i="3"/>
  <c r="E51" i="3"/>
  <c r="G51" i="3"/>
  <c r="H51" i="3" s="1"/>
  <c r="I51" i="3"/>
  <c r="F52" i="3"/>
  <c r="H52" i="3"/>
  <c r="J52" i="3"/>
  <c r="K52" i="3" s="1"/>
  <c r="H53" i="3"/>
  <c r="J53" i="3"/>
  <c r="F54" i="3"/>
  <c r="H54" i="3"/>
  <c r="J54" i="3"/>
  <c r="F55" i="3"/>
  <c r="H55" i="3"/>
  <c r="J55" i="3"/>
  <c r="H56" i="3"/>
  <c r="J56" i="3"/>
  <c r="K56" i="3" s="1"/>
  <c r="F57" i="3"/>
  <c r="H57" i="3"/>
  <c r="J57" i="3"/>
  <c r="K57" i="3" s="1"/>
  <c r="F58" i="3"/>
  <c r="H58" i="3"/>
  <c r="J58" i="3"/>
  <c r="K58" i="3" s="1"/>
  <c r="F59" i="3"/>
  <c r="H59" i="3"/>
  <c r="J59" i="3"/>
  <c r="K59" i="3" s="1"/>
  <c r="F60" i="3"/>
  <c r="H60" i="3"/>
  <c r="J60" i="3"/>
  <c r="K60" i="3" s="1"/>
  <c r="F61" i="3"/>
  <c r="H61" i="3"/>
  <c r="J61" i="3"/>
  <c r="K61" i="3" s="1"/>
  <c r="H62" i="3"/>
  <c r="J62" i="3"/>
  <c r="H63" i="3"/>
  <c r="J63" i="3"/>
  <c r="F64" i="3"/>
  <c r="H64" i="3"/>
  <c r="J64" i="3"/>
  <c r="K64" i="3" s="1"/>
  <c r="F65" i="3"/>
  <c r="H65" i="3"/>
  <c r="J65" i="3"/>
  <c r="H66" i="3"/>
  <c r="J66" i="3"/>
  <c r="H67" i="3"/>
  <c r="J67" i="3"/>
  <c r="K67" i="3"/>
  <c r="F68" i="3"/>
  <c r="H68" i="3"/>
  <c r="J68" i="3"/>
  <c r="K68" i="3"/>
  <c r="F69" i="3"/>
  <c r="H69" i="3"/>
  <c r="J69" i="3"/>
  <c r="K69" i="3"/>
  <c r="F70" i="3"/>
  <c r="H70" i="3"/>
  <c r="J70" i="3"/>
  <c r="K70" i="3"/>
  <c r="D71" i="3"/>
  <c r="E71" i="3"/>
  <c r="F71" i="3" s="1"/>
  <c r="G71" i="3"/>
  <c r="H71" i="3" s="1"/>
  <c r="I71" i="3"/>
  <c r="J71" i="3" s="1"/>
  <c r="H72" i="3"/>
  <c r="J72" i="3"/>
  <c r="K72" i="3" s="1"/>
  <c r="F73" i="3"/>
  <c r="H73" i="3"/>
  <c r="J73" i="3"/>
  <c r="H74" i="3"/>
  <c r="J74" i="3"/>
  <c r="K74" i="3"/>
  <c r="F75" i="3"/>
  <c r="H75" i="3"/>
  <c r="J75" i="3"/>
  <c r="K75" i="3"/>
  <c r="H76" i="3"/>
  <c r="J76" i="3"/>
  <c r="K76" i="3" s="1"/>
  <c r="F77" i="3"/>
  <c r="H77" i="3"/>
  <c r="J77" i="3"/>
  <c r="H78" i="3"/>
  <c r="J78" i="3"/>
  <c r="K78" i="3"/>
  <c r="F79" i="3"/>
  <c r="H79" i="3"/>
  <c r="J79" i="3"/>
  <c r="K79" i="3"/>
  <c r="H80" i="3"/>
  <c r="J80" i="3"/>
  <c r="K80" i="3" s="1"/>
  <c r="H81" i="3"/>
  <c r="J81" i="3"/>
  <c r="K81" i="3" s="1"/>
  <c r="F82" i="3"/>
  <c r="H82" i="3"/>
  <c r="J82" i="3"/>
  <c r="H83" i="3"/>
  <c r="J83" i="3"/>
  <c r="H84" i="3"/>
  <c r="J84" i="3"/>
  <c r="K84" i="3"/>
  <c r="F85" i="3"/>
  <c r="H85" i="3"/>
  <c r="J85" i="3"/>
  <c r="K85" i="3"/>
  <c r="F86" i="3"/>
  <c r="H86" i="3"/>
  <c r="J86" i="3"/>
  <c r="K86" i="3"/>
  <c r="D87" i="3"/>
  <c r="E87" i="3"/>
  <c r="G87" i="3"/>
  <c r="H87" i="3" s="1"/>
  <c r="I87" i="3"/>
  <c r="H88" i="3"/>
  <c r="J88" i="3"/>
  <c r="K88" i="3" s="1"/>
  <c r="F89" i="3"/>
  <c r="H89" i="3"/>
  <c r="J89" i="3"/>
  <c r="H90" i="3"/>
  <c r="J90" i="3"/>
  <c r="K90" i="3"/>
  <c r="H91" i="3"/>
  <c r="J91" i="3"/>
  <c r="K91" i="3" s="1"/>
  <c r="F92" i="3"/>
  <c r="H92" i="3"/>
  <c r="J92" i="3"/>
  <c r="F93" i="3"/>
  <c r="H93" i="3"/>
  <c r="J93" i="3"/>
  <c r="K93" i="3" s="1"/>
  <c r="H94" i="3"/>
  <c r="J94" i="3"/>
  <c r="K94" i="3" s="1"/>
  <c r="H95" i="3"/>
  <c r="J95" i="3"/>
  <c r="F96" i="3"/>
  <c r="H96" i="3"/>
  <c r="J96" i="3"/>
  <c r="F97" i="3"/>
  <c r="H97" i="3"/>
  <c r="J97" i="3"/>
  <c r="F98" i="3"/>
  <c r="H98" i="3"/>
  <c r="J98" i="3"/>
  <c r="F99" i="3"/>
  <c r="H99" i="3"/>
  <c r="J99" i="3"/>
  <c r="F100" i="3"/>
  <c r="H100" i="3"/>
  <c r="J100" i="3"/>
  <c r="F101" i="3"/>
  <c r="H101" i="3"/>
  <c r="J101" i="3"/>
  <c r="F102" i="3"/>
  <c r="H102" i="3"/>
  <c r="J102" i="3"/>
  <c r="H103" i="3"/>
  <c r="J103" i="3"/>
  <c r="F104" i="3"/>
  <c r="H104" i="3"/>
  <c r="J104" i="3"/>
  <c r="K104" i="3" s="1"/>
  <c r="F105" i="3"/>
  <c r="H105" i="3"/>
  <c r="J105" i="3"/>
  <c r="H106" i="3"/>
  <c r="J106" i="3"/>
  <c r="F107" i="3"/>
  <c r="H107" i="3"/>
  <c r="J107" i="3"/>
  <c r="K107" i="3" s="1"/>
  <c r="F108" i="3"/>
  <c r="H108" i="3"/>
  <c r="J108" i="3"/>
  <c r="F109" i="3"/>
  <c r="H109" i="3"/>
  <c r="J109" i="3"/>
  <c r="K109" i="3" s="1"/>
  <c r="F110" i="3"/>
  <c r="H110" i="3"/>
  <c r="J110" i="3"/>
  <c r="F111" i="3"/>
  <c r="H111" i="3"/>
  <c r="J111" i="3"/>
  <c r="K111" i="3" s="1"/>
  <c r="F112" i="3"/>
  <c r="H112" i="3"/>
  <c r="J112" i="3"/>
  <c r="F113" i="3"/>
  <c r="H113" i="3"/>
  <c r="J113" i="3"/>
  <c r="K113" i="3" s="1"/>
  <c r="F114" i="3"/>
  <c r="H114" i="3"/>
  <c r="J114" i="3"/>
  <c r="F115" i="3"/>
  <c r="H115" i="3"/>
  <c r="J115" i="3"/>
  <c r="K115" i="3" s="1"/>
  <c r="D118" i="3"/>
  <c r="E118" i="3"/>
  <c r="G118" i="3"/>
  <c r="I118" i="3"/>
  <c r="J118" i="3" s="1"/>
  <c r="H119" i="3"/>
  <c r="J119" i="3"/>
  <c r="F120" i="3"/>
  <c r="H120" i="3"/>
  <c r="J120" i="3"/>
  <c r="K120" i="3" s="1"/>
  <c r="H121" i="3"/>
  <c r="J121" i="3"/>
  <c r="J122" i="3"/>
  <c r="K122" i="3" s="1"/>
  <c r="H123" i="3"/>
  <c r="J123" i="3"/>
  <c r="H124" i="3"/>
  <c r="J124" i="3"/>
  <c r="H125" i="3"/>
  <c r="J125" i="3"/>
  <c r="F126" i="3"/>
  <c r="H126" i="3"/>
  <c r="J126" i="3"/>
  <c r="K126" i="3" s="1"/>
  <c r="F127" i="3"/>
  <c r="H127" i="3"/>
  <c r="J127" i="3"/>
  <c r="H128" i="3"/>
  <c r="K128" i="3" s="1"/>
  <c r="J128" i="3"/>
  <c r="K123" i="3" l="1"/>
  <c r="K119" i="3"/>
  <c r="K118" i="3" s="1"/>
  <c r="F118" i="3"/>
  <c r="K105" i="3"/>
  <c r="K103" i="3"/>
  <c r="K102" i="3"/>
  <c r="K100" i="3"/>
  <c r="K98" i="3"/>
  <c r="K96" i="3"/>
  <c r="K82" i="3"/>
  <c r="K65" i="3"/>
  <c r="K63" i="3"/>
  <c r="K62" i="3"/>
  <c r="K54" i="3"/>
  <c r="K50" i="3"/>
  <c r="K49" i="3"/>
  <c r="K46" i="3"/>
  <c r="K44" i="3"/>
  <c r="K40" i="3"/>
  <c r="K37" i="3"/>
  <c r="J32" i="3"/>
  <c r="F32" i="3"/>
  <c r="K31" i="3"/>
  <c r="K29" i="3"/>
  <c r="K26" i="3"/>
  <c r="K24" i="3"/>
  <c r="K17" i="3"/>
  <c r="K16" i="3"/>
  <c r="K14" i="3"/>
  <c r="K10" i="3"/>
  <c r="K129" i="3" s="1"/>
  <c r="K9" i="3"/>
  <c r="J8" i="3"/>
  <c r="F8" i="3"/>
  <c r="K116" i="3"/>
  <c r="J87" i="3"/>
  <c r="F87" i="3"/>
  <c r="H118" i="3"/>
  <c r="K127" i="3"/>
  <c r="K125" i="3"/>
  <c r="K124" i="3"/>
  <c r="K121" i="3"/>
  <c r="K114" i="3"/>
  <c r="K112" i="3"/>
  <c r="K110" i="3"/>
  <c r="K108" i="3"/>
  <c r="K106" i="3"/>
  <c r="K101" i="3"/>
  <c r="K99" i="3"/>
  <c r="K97" i="3"/>
  <c r="K95" i="3"/>
  <c r="K92" i="3"/>
  <c r="K89" i="3"/>
  <c r="K83" i="3"/>
  <c r="K77" i="3"/>
  <c r="K73" i="3"/>
  <c r="K66" i="3"/>
  <c r="K55" i="3"/>
  <c r="K53" i="3"/>
  <c r="J51" i="3"/>
  <c r="F51" i="3"/>
  <c r="K47" i="3"/>
  <c r="K45" i="3"/>
  <c r="K41" i="3"/>
  <c r="K39" i="3"/>
  <c r="K34" i="3"/>
  <c r="K30" i="3"/>
  <c r="K27" i="3"/>
  <c r="K25" i="3"/>
  <c r="K23" i="3"/>
  <c r="K19" i="3"/>
  <c r="J18" i="3"/>
  <c r="F18" i="3"/>
  <c r="K15" i="3"/>
  <c r="K12" i="3"/>
  <c r="K32" i="3"/>
  <c r="K18" i="3"/>
  <c r="D6" i="3"/>
  <c r="I6" i="3"/>
  <c r="G6" i="3"/>
  <c r="H6" i="3" s="1"/>
  <c r="E6" i="3"/>
  <c r="K8" i="3" l="1"/>
  <c r="K51" i="3"/>
  <c r="K71" i="3"/>
  <c r="K87" i="3"/>
  <c r="F6" i="3"/>
  <c r="J6" i="3"/>
  <c r="K6" i="3" s="1"/>
  <c r="D117" i="2"/>
  <c r="D40" i="2"/>
  <c r="H40" i="2" s="1"/>
  <c r="I52" i="2"/>
  <c r="D118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1" i="2"/>
  <c r="D50" i="2"/>
  <c r="D49" i="2"/>
  <c r="D48" i="2"/>
  <c r="D47" i="2"/>
  <c r="D46" i="2"/>
  <c r="D45" i="2"/>
  <c r="D44" i="2"/>
  <c r="D43" i="2"/>
  <c r="D42" i="2"/>
  <c r="D41" i="2"/>
  <c r="D39" i="2"/>
  <c r="D38" i="2"/>
  <c r="D37" i="2"/>
  <c r="D36" i="2"/>
  <c r="D35" i="2"/>
  <c r="D34" i="2"/>
  <c r="D33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7" i="2"/>
  <c r="D16" i="2"/>
  <c r="D15" i="2"/>
  <c r="D14" i="2"/>
  <c r="D13" i="2"/>
  <c r="D12" i="2"/>
  <c r="D11" i="2"/>
  <c r="D10" i="2"/>
  <c r="D9" i="2"/>
  <c r="D7" i="2"/>
  <c r="J40" i="2" l="1"/>
  <c r="K40" i="2" s="1"/>
  <c r="J117" i="2"/>
  <c r="F117" i="2"/>
  <c r="H117" i="2"/>
  <c r="J127" i="2"/>
  <c r="H127" i="2"/>
  <c r="J126" i="2"/>
  <c r="H126" i="2"/>
  <c r="J125" i="2"/>
  <c r="H125" i="2"/>
  <c r="J124" i="2"/>
  <c r="H124" i="2"/>
  <c r="J123" i="2"/>
  <c r="H123" i="2"/>
  <c r="J122" i="2"/>
  <c r="H122" i="2"/>
  <c r="J121" i="2"/>
  <c r="H121" i="2"/>
  <c r="J120" i="2"/>
  <c r="H120" i="2"/>
  <c r="J118" i="2"/>
  <c r="H118" i="2"/>
  <c r="J116" i="2"/>
  <c r="H116" i="2"/>
  <c r="J115" i="2"/>
  <c r="H115" i="2"/>
  <c r="J114" i="2"/>
  <c r="H114" i="2"/>
  <c r="J113" i="2"/>
  <c r="H113" i="2"/>
  <c r="J112" i="2"/>
  <c r="H112" i="2"/>
  <c r="J111" i="2"/>
  <c r="H111" i="2"/>
  <c r="J110" i="2"/>
  <c r="H110" i="2"/>
  <c r="J109" i="2"/>
  <c r="H109" i="2"/>
  <c r="J108" i="2"/>
  <c r="H108" i="2"/>
  <c r="J107" i="2"/>
  <c r="H107" i="2"/>
  <c r="J106" i="2"/>
  <c r="H106" i="2"/>
  <c r="J105" i="2"/>
  <c r="H105" i="2"/>
  <c r="J104" i="2"/>
  <c r="H104" i="2"/>
  <c r="J103" i="2"/>
  <c r="H103" i="2"/>
  <c r="J102" i="2"/>
  <c r="H102" i="2"/>
  <c r="J101" i="2"/>
  <c r="H101" i="2"/>
  <c r="J100" i="2"/>
  <c r="H100" i="2"/>
  <c r="J99" i="2"/>
  <c r="H99" i="2"/>
  <c r="J98" i="2"/>
  <c r="H98" i="2"/>
  <c r="J97" i="2"/>
  <c r="H97" i="2"/>
  <c r="J96" i="2"/>
  <c r="H96" i="2"/>
  <c r="J95" i="2"/>
  <c r="H95" i="2"/>
  <c r="J94" i="2"/>
  <c r="H94" i="2"/>
  <c r="J93" i="2"/>
  <c r="H93" i="2"/>
  <c r="J92" i="2"/>
  <c r="H92" i="2"/>
  <c r="J91" i="2"/>
  <c r="H91" i="2"/>
  <c r="J90" i="2"/>
  <c r="H90" i="2"/>
  <c r="J89" i="2"/>
  <c r="H89" i="2"/>
  <c r="J87" i="2"/>
  <c r="H87" i="2"/>
  <c r="J86" i="2"/>
  <c r="H86" i="2"/>
  <c r="J85" i="2"/>
  <c r="H85" i="2"/>
  <c r="J84" i="2"/>
  <c r="H84" i="2"/>
  <c r="J83" i="2"/>
  <c r="H83" i="2"/>
  <c r="J82" i="2"/>
  <c r="H82" i="2"/>
  <c r="J81" i="2"/>
  <c r="H81" i="2"/>
  <c r="J80" i="2"/>
  <c r="H80" i="2"/>
  <c r="J79" i="2"/>
  <c r="H79" i="2"/>
  <c r="J78" i="2"/>
  <c r="H78" i="2"/>
  <c r="J77" i="2"/>
  <c r="H77" i="2"/>
  <c r="J76" i="2"/>
  <c r="H76" i="2"/>
  <c r="J75" i="2"/>
  <c r="H75" i="2"/>
  <c r="J74" i="2"/>
  <c r="H74" i="2"/>
  <c r="J73" i="2"/>
  <c r="H73" i="2"/>
  <c r="J71" i="2"/>
  <c r="H71" i="2"/>
  <c r="J70" i="2"/>
  <c r="H70" i="2"/>
  <c r="J69" i="2"/>
  <c r="H69" i="2"/>
  <c r="J68" i="2"/>
  <c r="H68" i="2"/>
  <c r="J67" i="2"/>
  <c r="H67" i="2"/>
  <c r="H66" i="2"/>
  <c r="J65" i="2"/>
  <c r="H65" i="2"/>
  <c r="J64" i="2"/>
  <c r="H64" i="2"/>
  <c r="J63" i="2"/>
  <c r="H63" i="2"/>
  <c r="J62" i="2"/>
  <c r="H62" i="2"/>
  <c r="J61" i="2"/>
  <c r="H61" i="2"/>
  <c r="J60" i="2"/>
  <c r="H60" i="2"/>
  <c r="J59" i="2"/>
  <c r="H59" i="2"/>
  <c r="J58" i="2"/>
  <c r="H58" i="2"/>
  <c r="J57" i="2"/>
  <c r="H57" i="2"/>
  <c r="J56" i="2"/>
  <c r="H56" i="2"/>
  <c r="J55" i="2"/>
  <c r="H55" i="2"/>
  <c r="J54" i="2"/>
  <c r="H54" i="2"/>
  <c r="J53" i="2"/>
  <c r="H53" i="2"/>
  <c r="J51" i="2"/>
  <c r="H51" i="2"/>
  <c r="J50" i="2"/>
  <c r="H50" i="2"/>
  <c r="J49" i="2"/>
  <c r="H49" i="2"/>
  <c r="J48" i="2"/>
  <c r="H48" i="2"/>
  <c r="J47" i="2"/>
  <c r="H47" i="2"/>
  <c r="J46" i="2"/>
  <c r="H46" i="2"/>
  <c r="J45" i="2"/>
  <c r="H45" i="2"/>
  <c r="J44" i="2"/>
  <c r="H44" i="2"/>
  <c r="J43" i="2"/>
  <c r="H43" i="2"/>
  <c r="J42" i="2"/>
  <c r="H42" i="2"/>
  <c r="J41" i="2"/>
  <c r="H41" i="2"/>
  <c r="J39" i="2"/>
  <c r="H39" i="2"/>
  <c r="H38" i="2"/>
  <c r="J37" i="2"/>
  <c r="H37" i="2"/>
  <c r="J36" i="2"/>
  <c r="H36" i="2"/>
  <c r="J35" i="2"/>
  <c r="H35" i="2"/>
  <c r="J34" i="2"/>
  <c r="H34" i="2"/>
  <c r="J33" i="2"/>
  <c r="H33" i="2"/>
  <c r="J31" i="2"/>
  <c r="H31" i="2"/>
  <c r="J30" i="2"/>
  <c r="H30" i="2"/>
  <c r="J29" i="2"/>
  <c r="H29" i="2"/>
  <c r="J28" i="2"/>
  <c r="H28" i="2"/>
  <c r="J27" i="2"/>
  <c r="H27" i="2"/>
  <c r="J26" i="2"/>
  <c r="H26" i="2"/>
  <c r="J25" i="2"/>
  <c r="H25" i="2"/>
  <c r="J24" i="2"/>
  <c r="H24" i="2"/>
  <c r="J23" i="2"/>
  <c r="H23" i="2"/>
  <c r="J22" i="2"/>
  <c r="H22" i="2"/>
  <c r="J21" i="2"/>
  <c r="H21" i="2"/>
  <c r="J20" i="2"/>
  <c r="H20" i="2"/>
  <c r="J19" i="2"/>
  <c r="H19" i="2"/>
  <c r="J17" i="2"/>
  <c r="H17" i="2"/>
  <c r="J16" i="2"/>
  <c r="H16" i="2"/>
  <c r="J15" i="2"/>
  <c r="H15" i="2"/>
  <c r="J14" i="2"/>
  <c r="H14" i="2"/>
  <c r="J13" i="2"/>
  <c r="H13" i="2"/>
  <c r="J12" i="2"/>
  <c r="H12" i="2"/>
  <c r="J11" i="2"/>
  <c r="H11" i="2"/>
  <c r="J10" i="2"/>
  <c r="H10" i="2"/>
  <c r="J9" i="2"/>
  <c r="H9" i="2"/>
  <c r="J7" i="2"/>
  <c r="H7" i="2"/>
  <c r="F127" i="2"/>
  <c r="F126" i="2"/>
  <c r="F125" i="2"/>
  <c r="F116" i="2"/>
  <c r="F115" i="2"/>
  <c r="F114" i="2"/>
  <c r="F113" i="2"/>
  <c r="F112" i="2"/>
  <c r="F111" i="2"/>
  <c r="F110" i="2"/>
  <c r="F108" i="2"/>
  <c r="F107" i="2"/>
  <c r="F106" i="2"/>
  <c r="F105" i="2"/>
  <c r="F103" i="2"/>
  <c r="F102" i="2"/>
  <c r="F101" i="2"/>
  <c r="F100" i="2"/>
  <c r="F99" i="2"/>
  <c r="F98" i="2"/>
  <c r="F97" i="2"/>
  <c r="F96" i="2"/>
  <c r="F95" i="2"/>
  <c r="F94" i="2"/>
  <c r="F92" i="2"/>
  <c r="F90" i="2"/>
  <c r="F89" i="2"/>
  <c r="F87" i="2"/>
  <c r="F86" i="2"/>
  <c r="F85" i="2"/>
  <c r="F83" i="2"/>
  <c r="F82" i="2"/>
  <c r="F81" i="2"/>
  <c r="F80" i="2"/>
  <c r="F78" i="2"/>
  <c r="F77" i="2"/>
  <c r="F76" i="2"/>
  <c r="F69" i="2"/>
  <c r="F68" i="2"/>
  <c r="F66" i="2"/>
  <c r="F65" i="2"/>
  <c r="F64" i="2"/>
  <c r="F61" i="2"/>
  <c r="F60" i="2"/>
  <c r="F58" i="2"/>
  <c r="F56" i="2"/>
  <c r="F55" i="2"/>
  <c r="F53" i="2"/>
  <c r="F49" i="2"/>
  <c r="F48" i="2"/>
  <c r="F47" i="2"/>
  <c r="F46" i="2"/>
  <c r="F45" i="2"/>
  <c r="F44" i="2"/>
  <c r="F42" i="2"/>
  <c r="F41" i="2"/>
  <c r="F39" i="2"/>
  <c r="F38" i="2"/>
  <c r="F37" i="2"/>
  <c r="F35" i="2"/>
  <c r="F31" i="2"/>
  <c r="F30" i="2"/>
  <c r="F28" i="2"/>
  <c r="F27" i="2"/>
  <c r="F26" i="2"/>
  <c r="F25" i="2"/>
  <c r="F24" i="2"/>
  <c r="F23" i="2"/>
  <c r="F22" i="2"/>
  <c r="F21" i="2"/>
  <c r="F20" i="2"/>
  <c r="F17" i="2"/>
  <c r="F16" i="2"/>
  <c r="F15" i="2"/>
  <c r="F11" i="2"/>
  <c r="F10" i="2"/>
  <c r="F7" i="2"/>
  <c r="K7" i="2" l="1"/>
  <c r="K9" i="2"/>
  <c r="K10" i="2"/>
  <c r="K11" i="2"/>
  <c r="K12" i="2"/>
  <c r="K13" i="2"/>
  <c r="K14" i="2"/>
  <c r="K15" i="2"/>
  <c r="K16" i="2"/>
  <c r="K17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3" i="2"/>
  <c r="K34" i="2"/>
  <c r="K35" i="2"/>
  <c r="K36" i="2"/>
  <c r="K37" i="2"/>
  <c r="K38" i="2"/>
  <c r="K67" i="2"/>
  <c r="K68" i="2"/>
  <c r="K69" i="2"/>
  <c r="K70" i="2"/>
  <c r="K71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8" i="2"/>
  <c r="K120" i="2"/>
  <c r="K121" i="2"/>
  <c r="K122" i="2"/>
  <c r="K123" i="2"/>
  <c r="K124" i="2"/>
  <c r="K125" i="2"/>
  <c r="K126" i="2"/>
  <c r="K127" i="2"/>
  <c r="K117" i="2"/>
  <c r="K39" i="2"/>
  <c r="K41" i="2"/>
  <c r="K42" i="2"/>
  <c r="K43" i="2"/>
  <c r="K44" i="2"/>
  <c r="K45" i="2"/>
  <c r="K46" i="2"/>
  <c r="K47" i="2"/>
  <c r="K48" i="2"/>
  <c r="K49" i="2"/>
  <c r="K50" i="2"/>
  <c r="K51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I88" i="2"/>
  <c r="G88" i="2"/>
  <c r="H88" i="2" s="1"/>
  <c r="E88" i="2"/>
  <c r="D88" i="2"/>
  <c r="J88" i="2" s="1"/>
  <c r="I72" i="2"/>
  <c r="G72" i="2"/>
  <c r="E72" i="2"/>
  <c r="D72" i="2"/>
  <c r="F72" i="2" s="1"/>
  <c r="G52" i="2"/>
  <c r="D52" i="2"/>
  <c r="H52" i="2" s="1"/>
  <c r="E52" i="2"/>
  <c r="I32" i="2"/>
  <c r="J32" i="2" s="1"/>
  <c r="G32" i="2"/>
  <c r="E32" i="2"/>
  <c r="F32" i="2" s="1"/>
  <c r="D32" i="2"/>
  <c r="D18" i="2"/>
  <c r="I18" i="2"/>
  <c r="G18" i="2"/>
  <c r="H18" i="2" s="1"/>
  <c r="E18" i="2"/>
  <c r="I119" i="2"/>
  <c r="G119" i="2"/>
  <c r="E119" i="2"/>
  <c r="F119" i="2" s="1"/>
  <c r="D119" i="2"/>
  <c r="J119" i="2"/>
  <c r="J52" i="2"/>
  <c r="J18" i="2"/>
  <c r="H32" i="2"/>
  <c r="H72" i="2"/>
  <c r="H119" i="2"/>
  <c r="F88" i="2"/>
  <c r="F52" i="2"/>
  <c r="F18" i="2"/>
  <c r="I8" i="2"/>
  <c r="G8" i="2"/>
  <c r="E8" i="2"/>
  <c r="D8" i="2"/>
  <c r="E6" i="2" l="1"/>
  <c r="I6" i="2"/>
  <c r="J72" i="2"/>
  <c r="K128" i="2"/>
  <c r="G6" i="2"/>
  <c r="D6" i="2"/>
  <c r="F8" i="2"/>
  <c r="H8" i="2"/>
  <c r="J8" i="2"/>
  <c r="F6" i="2" l="1"/>
  <c r="H6" i="2"/>
  <c r="J6" i="2"/>
  <c r="K52" i="2" l="1"/>
  <c r="K18" i="2"/>
  <c r="K32" i="2" l="1"/>
  <c r="K72" i="2"/>
  <c r="K88" i="2"/>
  <c r="K119" i="2"/>
  <c r="K8" i="2"/>
</calcChain>
</file>

<file path=xl/sharedStrings.xml><?xml version="1.0" encoding="utf-8"?>
<sst xmlns="http://schemas.openxmlformats.org/spreadsheetml/2006/main" count="281" uniqueCount="142">
  <si>
    <t>№</t>
  </si>
  <si>
    <t>%</t>
  </si>
  <si>
    <t>базовый уровень</t>
  </si>
  <si>
    <t>повышенный уровень</t>
  </si>
  <si>
    <t>МБОУ Гимназия № 8</t>
  </si>
  <si>
    <t>МАОУ Лицей № 7</t>
  </si>
  <si>
    <t>МБОУ СШ № 19</t>
  </si>
  <si>
    <t>МАОУ СШ № 32</t>
  </si>
  <si>
    <t>МАОУ Гимназия № 4</t>
  </si>
  <si>
    <t>МАОУ Гимназия № 6</t>
  </si>
  <si>
    <t>МБОУ СШ № 46</t>
  </si>
  <si>
    <t>МБОУ СШ № 49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</si>
  <si>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</si>
  <si>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</si>
  <si>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</si>
  <si>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</si>
  <si>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</si>
  <si>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</si>
  <si>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СШ № 13</t>
  </si>
  <si>
    <t>МБОУ СШ № 16</t>
  </si>
  <si>
    <t>МБОУ СШ № 31</t>
  </si>
  <si>
    <t>МБОУ СШ № 44</t>
  </si>
  <si>
    <t>МБОУ СШ № 47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</si>
  <si>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</si>
  <si>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</si>
  <si>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</si>
  <si>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</si>
  <si>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</si>
  <si>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88</t>
  </si>
  <si>
    <t>МБОУ СШ № 89</t>
  </si>
  <si>
    <t>МБОУ СШ № 94</t>
  </si>
  <si>
    <t>МАОУ СШ № 148</t>
  </si>
  <si>
    <t>МАОУ «КУГ № 1 – Универс»</t>
  </si>
  <si>
    <t>МБОУ СШ № 3</t>
  </si>
  <si>
    <t>МБОУ Лицей № 10</t>
  </si>
  <si>
    <t>МБОУ СШ № 133</t>
  </si>
  <si>
    <t>МБОУ СШ № 21</t>
  </si>
  <si>
    <t>МБОУ СШ № 36</t>
  </si>
  <si>
    <t>МБОУ СШ № 84</t>
  </si>
  <si>
    <t>МБОУ СШ № 95</t>
  </si>
  <si>
    <t>МБОУ СШ № 99</t>
  </si>
  <si>
    <t>МБОУ СШ № 6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</si>
  <si>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</si>
  <si>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</si>
  <si>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</si>
  <si>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</si>
  <si>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</si>
  <si>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</si>
  <si>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22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</si>
  <si>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</si>
  <si>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</si>
  <si>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</si>
  <si>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</si>
  <si>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</si>
  <si>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</si>
  <si>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</si>
  <si>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</si>
  <si>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</si>
  <si>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</si>
  <si>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</si>
  <si>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</si>
  <si>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</si>
  <si>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</si>
  <si>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</si>
  <si>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</si>
  <si>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</si>
  <si>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</si>
  <si>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</si>
  <si>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 Гимназия № 16</t>
  </si>
  <si>
    <t>МБОУ СШ № 27</t>
  </si>
  <si>
    <t>МБОУ СШ № 51</t>
  </si>
  <si>
    <t>МБОУ Лицей № 28</t>
  </si>
  <si>
    <t>МБОУ Прогимназия  № 131</t>
  </si>
  <si>
    <t>МАОУ Гимназия №  9</t>
  </si>
  <si>
    <t>МБОУ СШ  № 12</t>
  </si>
  <si>
    <t>МБОУ СШ № 4</t>
  </si>
  <si>
    <t>Код ОУ по КИАСУО</t>
  </si>
  <si>
    <t>Наименование ОУ (кратко)</t>
  </si>
  <si>
    <t>МАОУ СШ № 137</t>
  </si>
  <si>
    <t>МБОУ СШ № 97</t>
  </si>
  <si>
    <t>МБОУ СШ № 93</t>
  </si>
  <si>
    <t>МБОУ СШ № 78</t>
  </si>
  <si>
    <t>МБОУ СШ № 76</t>
  </si>
  <si>
    <t>МБОУ СШ № 62</t>
  </si>
  <si>
    <t>МБОУ СШ № 45</t>
  </si>
  <si>
    <t>МБОУ СШ № 42</t>
  </si>
  <si>
    <t>МБОУ СШ № 34</t>
  </si>
  <si>
    <t>МБОУ СШ № 17</t>
  </si>
  <si>
    <t>МАОУ СШ № 23</t>
  </si>
  <si>
    <t>МАОУ Гимназия № 5</t>
  </si>
  <si>
    <t>МАОУ Гимназия № 14</t>
  </si>
  <si>
    <t>МБОУ СШ № 92</t>
  </si>
  <si>
    <t>МБОУ СШ № 82</t>
  </si>
  <si>
    <t>МБОУ СШ № 73</t>
  </si>
  <si>
    <t>МАОУ Гимназия № 13 "Академ"</t>
  </si>
  <si>
    <t>МБОУ СШ № 39</t>
  </si>
  <si>
    <t>МБОУ СШ № 30</t>
  </si>
  <si>
    <t>МАОУ Лицей № 1</t>
  </si>
  <si>
    <t>МАОУ Лицей № 12</t>
  </si>
  <si>
    <t>МАОУ Гимназия № 15</t>
  </si>
  <si>
    <t>МБОУ Гимназия № 7</t>
  </si>
  <si>
    <t>МБОУ Лицей № 3</t>
  </si>
  <si>
    <t>МАОУ Лицей № 11</t>
  </si>
  <si>
    <t>МБОУ СШ № 8 "Созидание"</t>
  </si>
  <si>
    <t>МАОУ Лицей № 6 «Перспектива»</t>
  </si>
  <si>
    <t>результат выполнения</t>
  </si>
  <si>
    <t>ниже базового уровня</t>
  </si>
  <si>
    <t>% повышен + база</t>
  </si>
  <si>
    <t>Расчётное среднее значение</t>
  </si>
  <si>
    <t>ЧИТАТЕЛЬСКАЯ ГРАМОТНОСТЬ, 4 кл.</t>
  </si>
  <si>
    <t>МБОУ Лицей № 8</t>
  </si>
  <si>
    <t>МАОУ Лицей № 9 "Лидер"</t>
  </si>
  <si>
    <t>Чел.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</si>
  <si>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</si>
  <si>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</si>
  <si>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</si>
  <si>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</si>
  <si>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</si>
  <si>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</si>
  <si>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</si>
  <si>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</si>
  <si>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72 </t>
  </si>
  <si>
    <t xml:space="preserve">МБОУ СШ № 10 </t>
  </si>
  <si>
    <t xml:space="preserve">МБОУ СШ № 86 </t>
  </si>
  <si>
    <t>МАОУ Гимназия № 11</t>
  </si>
  <si>
    <t>МАОУ Гимназия № 3</t>
  </si>
  <si>
    <t>МБОУ Школа-интернат № 1</t>
  </si>
  <si>
    <t>МАОУ СШ № 152</t>
  </si>
  <si>
    <t>МАОУ СШ № 143</t>
  </si>
  <si>
    <t>МАОУ СШ № 145</t>
  </si>
  <si>
    <t>МАОУ СШ № 149</t>
  </si>
  <si>
    <t>МАОУ СШ № 150</t>
  </si>
  <si>
    <t>МБОУ СШ № 154</t>
  </si>
  <si>
    <t>МАОУ СШ "Комплекс Покровский"</t>
  </si>
  <si>
    <t>МБОУ Гимназия № 12 "М и Т"</t>
  </si>
  <si>
    <t xml:space="preserve">МБОУ СШ № 14 </t>
  </si>
  <si>
    <t>МАОУ СШ № 153</t>
  </si>
  <si>
    <t>отлично - 98 % и более на базовом+повышенном уровне, и нет ниже базового уровня</t>
  </si>
  <si>
    <r>
      <t>хорошо - со среднего значения по городу до 98</t>
    </r>
    <r>
      <rPr>
        <sz val="11"/>
        <color rgb="FF000000"/>
        <rFont val="Calibri"/>
        <family val="2"/>
      </rPr>
      <t>% на базовом+повышенном уровне, и нет ниже базового уровня</t>
    </r>
  </si>
  <si>
    <t>допустимо - с 75% до среднего значения по городу на базовом+повышенном уровне, и не более 10% ниже базового уровня</t>
  </si>
  <si>
    <t>критично - меньше 75% на базовом+повышенном уровне, и 10% и более ниже базового уровня</t>
  </si>
  <si>
    <t>МАОУ СШ № 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</si>
</sst>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_-* #,##0.00&quot;р.&quot;_-;\-* #,##0.00&quot;р.&quot;_-;_-* &quot;-&quot;??&quot;р.&quot;_-;_-@_-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i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8" fillId="0" borderId="0"/>
    <xf numFmtId="0" fontId="13" fillId="0" borderId="0"/>
    <xf numFmtId="164" fontId="14" fillId="0" borderId="0" applyBorder="0" applyProtection="0"/>
    <xf numFmtId="0" fontId="13" fillId="0" borderId="0"/>
    <xf numFmtId="0" fontId="14" fillId="0" borderId="0"/>
    <xf numFmtId="165" fontId="5" fillId="0" borderId="0" applyFont="0" applyFill="0" applyBorder="0" applyAlignment="0" applyProtection="0"/>
    <xf numFmtId="0" fontId="8" fillId="0" borderId="0"/>
    <xf numFmtId="0" fontId="8" fillId="0" borderId="0"/>
    <xf numFmtId="0" fontId="14" fillId="0" borderId="0"/>
  </cellStyleXfs>
  <cellXfs count="218">
    <xf numFmtId="0" fontId="0" fillId="0" borderId="0" xfId="0"/>
    <xf numFmtId="0" fontId="0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1"/>
    <xf numFmtId="0" fontId="4" fillId="0" borderId="0" xfId="0" applyFont="1" applyAlignment="1"/>
    <xf numFmtId="0" fontId="0" fillId="2" borderId="27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14" xfId="0" applyFont="1" applyFill="1" applyBorder="1" applyAlignment="1">
      <alignment wrapText="1"/>
    </xf>
    <xf numFmtId="0" fontId="6" fillId="0" borderId="0" xfId="1" applyFont="1" applyBorder="1" applyAlignment="1">
      <alignment horizontal="center"/>
    </xf>
    <xf numFmtId="0" fontId="0" fillId="2" borderId="17" xfId="0" applyFont="1" applyFill="1" applyBorder="1" applyAlignment="1">
      <alignment wrapText="1"/>
    </xf>
    <xf numFmtId="0" fontId="2" fillId="0" borderId="24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0" fillId="0" borderId="0" xfId="0" applyFont="1"/>
    <xf numFmtId="2" fontId="11" fillId="0" borderId="6" xfId="1" applyNumberFormat="1" applyFont="1" applyBorder="1"/>
    <xf numFmtId="0" fontId="1" fillId="0" borderId="0" xfId="1" applyFont="1"/>
    <xf numFmtId="0" fontId="2" fillId="2" borderId="2" xfId="0" applyFont="1" applyFill="1" applyBorder="1" applyAlignment="1">
      <alignment horizontal="center" wrapText="1"/>
    </xf>
    <xf numFmtId="2" fontId="5" fillId="0" borderId="0" xfId="1" applyNumberFormat="1"/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left" vertical="center" wrapText="1"/>
    </xf>
    <xf numFmtId="2" fontId="1" fillId="2" borderId="30" xfId="0" applyNumberFormat="1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right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/>
    </xf>
    <xf numFmtId="0" fontId="3" fillId="0" borderId="37" xfId="0" applyFont="1" applyBorder="1" applyAlignment="1">
      <alignment horizontal="left" vertical="center"/>
    </xf>
    <xf numFmtId="0" fontId="1" fillId="0" borderId="30" xfId="1" applyFont="1" applyBorder="1" applyAlignment="1">
      <alignment horizontal="left" vertical="center"/>
    </xf>
    <xf numFmtId="0" fontId="1" fillId="0" borderId="30" xfId="1" applyNumberFormat="1" applyFont="1" applyBorder="1" applyAlignment="1">
      <alignment horizontal="left" vertical="center"/>
    </xf>
    <xf numFmtId="2" fontId="1" fillId="0" borderId="30" xfId="1" applyNumberFormat="1" applyFont="1" applyBorder="1" applyAlignment="1">
      <alignment horizontal="left" vertical="center"/>
    </xf>
    <xf numFmtId="2" fontId="1" fillId="0" borderId="36" xfId="1" applyNumberFormat="1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0" fillId="0" borderId="2" xfId="1" applyNumberFormat="1" applyFont="1" applyBorder="1" applyAlignment="1">
      <alignment horizontal="right"/>
    </xf>
    <xf numFmtId="2" fontId="0" fillId="0" borderId="2" xfId="1" applyNumberFormat="1" applyFont="1" applyBorder="1" applyAlignment="1">
      <alignment horizontal="right"/>
    </xf>
    <xf numFmtId="2" fontId="0" fillId="0" borderId="21" xfId="1" applyNumberFormat="1" applyFont="1" applyBorder="1" applyAlignment="1">
      <alignment horizontal="right"/>
    </xf>
    <xf numFmtId="0" fontId="0" fillId="0" borderId="2" xfId="1" applyFont="1" applyBorder="1" applyAlignment="1">
      <alignment horizontal="center"/>
    </xf>
    <xf numFmtId="0" fontId="0" fillId="0" borderId="1" xfId="1" applyFont="1" applyBorder="1" applyAlignment="1">
      <alignment horizontal="center"/>
    </xf>
    <xf numFmtId="0" fontId="0" fillId="0" borderId="1" xfId="1" applyNumberFormat="1" applyFont="1" applyBorder="1" applyAlignment="1">
      <alignment horizontal="right"/>
    </xf>
    <xf numFmtId="2" fontId="0" fillId="0" borderId="1" xfId="1" applyNumberFormat="1" applyFont="1" applyBorder="1" applyAlignment="1">
      <alignment horizontal="right"/>
    </xf>
    <xf numFmtId="2" fontId="0" fillId="0" borderId="28" xfId="1" applyNumberFormat="1" applyFont="1" applyBorder="1" applyAlignment="1">
      <alignment horizontal="right"/>
    </xf>
    <xf numFmtId="0" fontId="0" fillId="0" borderId="6" xfId="1" applyFont="1" applyBorder="1" applyAlignment="1">
      <alignment horizontal="center"/>
    </xf>
    <xf numFmtId="0" fontId="0" fillId="0" borderId="6" xfId="1" applyNumberFormat="1" applyFont="1" applyBorder="1" applyAlignment="1">
      <alignment horizontal="right"/>
    </xf>
    <xf numFmtId="2" fontId="0" fillId="0" borderId="6" xfId="1" applyNumberFormat="1" applyFont="1" applyBorder="1" applyAlignment="1">
      <alignment horizontal="right"/>
    </xf>
    <xf numFmtId="2" fontId="0" fillId="0" borderId="29" xfId="1" applyNumberFormat="1" applyFont="1" applyBorder="1" applyAlignment="1">
      <alignment horizontal="right"/>
    </xf>
    <xf numFmtId="0" fontId="0" fillId="0" borderId="14" xfId="1" applyFont="1" applyBorder="1" applyAlignment="1">
      <alignment horizontal="center"/>
    </xf>
    <xf numFmtId="0" fontId="0" fillId="0" borderId="14" xfId="1" applyNumberFormat="1" applyFont="1" applyBorder="1" applyAlignment="1">
      <alignment horizontal="right"/>
    </xf>
    <xf numFmtId="2" fontId="0" fillId="0" borderId="14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7" xfId="1" applyFont="1" applyBorder="1" applyAlignment="1">
      <alignment horizontal="center"/>
    </xf>
    <xf numFmtId="0" fontId="0" fillId="0" borderId="17" xfId="1" applyNumberFormat="1" applyFont="1" applyBorder="1" applyAlignment="1">
      <alignment horizontal="right"/>
    </xf>
    <xf numFmtId="2" fontId="0" fillId="0" borderId="17" xfId="1" applyNumberFormat="1" applyFont="1" applyBorder="1" applyAlignment="1">
      <alignment horizontal="right"/>
    </xf>
    <xf numFmtId="2" fontId="0" fillId="0" borderId="19" xfId="1" applyNumberFormat="1" applyFont="1" applyBorder="1" applyAlignment="1">
      <alignment horizontal="right"/>
    </xf>
    <xf numFmtId="0" fontId="0" fillId="0" borderId="20" xfId="1" applyFont="1" applyBorder="1"/>
    <xf numFmtId="0" fontId="0" fillId="0" borderId="25" xfId="1" applyFont="1" applyBorder="1"/>
    <xf numFmtId="0" fontId="0" fillId="0" borderId="22" xfId="1" applyFont="1" applyBorder="1"/>
    <xf numFmtId="0" fontId="15" fillId="2" borderId="30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2" fontId="3" fillId="3" borderId="36" xfId="0" applyNumberFormat="1" applyFont="1" applyFill="1" applyBorder="1" applyAlignment="1">
      <alignment horizontal="left" vertical="center" wrapText="1"/>
    </xf>
    <xf numFmtId="2" fontId="1" fillId="0" borderId="30" xfId="0" applyNumberFormat="1" applyFont="1" applyBorder="1" applyAlignment="1">
      <alignment horizontal="left" vertical="center" wrapText="1"/>
    </xf>
    <xf numFmtId="2" fontId="4" fillId="0" borderId="0" xfId="0" applyNumberFormat="1" applyFont="1" applyAlignment="1"/>
    <xf numFmtId="0" fontId="0" fillId="0" borderId="4" xfId="1" applyNumberFormat="1" applyFont="1" applyBorder="1" applyAlignment="1">
      <alignment horizontal="right"/>
    </xf>
    <xf numFmtId="0" fontId="0" fillId="0" borderId="2" xfId="0" applyBorder="1"/>
    <xf numFmtId="2" fontId="15" fillId="0" borderId="30" xfId="0" applyNumberFormat="1" applyFont="1" applyBorder="1" applyAlignment="1">
      <alignment horizontal="center" vertical="center" wrapText="1"/>
    </xf>
    <xf numFmtId="2" fontId="15" fillId="2" borderId="30" xfId="0" applyNumberFormat="1" applyFont="1" applyFill="1" applyBorder="1" applyAlignment="1">
      <alignment horizontal="center" vertical="center" wrapText="1"/>
    </xf>
    <xf numFmtId="2" fontId="16" fillId="3" borderId="36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right" vertical="center"/>
    </xf>
    <xf numFmtId="0" fontId="0" fillId="0" borderId="1" xfId="1" applyFont="1" applyBorder="1" applyAlignment="1">
      <alignment horizontal="center" vertical="center"/>
    </xf>
    <xf numFmtId="0" fontId="2" fillId="2" borderId="27" xfId="0" applyFont="1" applyFill="1" applyBorder="1" applyAlignment="1">
      <alignment vertical="center" wrapText="1"/>
    </xf>
    <xf numFmtId="0" fontId="0" fillId="0" borderId="17" xfId="1" applyNumberFormat="1" applyFont="1" applyBorder="1" applyAlignment="1">
      <alignment horizontal="center"/>
    </xf>
    <xf numFmtId="0" fontId="0" fillId="0" borderId="2" xfId="1" applyNumberFormat="1" applyFont="1" applyBorder="1" applyAlignment="1">
      <alignment horizontal="center"/>
    </xf>
    <xf numFmtId="0" fontId="0" fillId="0" borderId="14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1"/>
    <xf numFmtId="2" fontId="5" fillId="0" borderId="0" xfId="1" applyNumberFormat="1"/>
    <xf numFmtId="0" fontId="13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21" fillId="0" borderId="48" xfId="0" applyNumberFormat="1" applyFont="1" applyFill="1" applyBorder="1" applyAlignment="1" applyProtection="1">
      <alignment horizontal="center" vertical="center" wrapText="1"/>
    </xf>
    <xf numFmtId="0" fontId="21" fillId="8" borderId="43" xfId="0" applyNumberFormat="1" applyFont="1" applyFill="1" applyBorder="1" applyAlignment="1" applyProtection="1">
      <alignment horizontal="center" vertical="center" wrapText="1"/>
    </xf>
    <xf numFmtId="0" fontId="21" fillId="8" borderId="49" xfId="0" applyNumberFormat="1" applyFont="1" applyFill="1" applyBorder="1" applyAlignment="1" applyProtection="1">
      <alignment horizontal="center" vertical="center" wrapText="1"/>
    </xf>
    <xf numFmtId="0" fontId="21" fillId="8" borderId="50" xfId="0" applyNumberFormat="1" applyFont="1" applyFill="1" applyBorder="1" applyAlignment="1" applyProtection="1">
      <alignment horizontal="center" vertical="center" wrapText="1"/>
    </xf>
    <xf numFmtId="0" fontId="22" fillId="0" borderId="51" xfId="0" applyNumberFormat="1" applyFont="1" applyFill="1" applyBorder="1" applyAlignment="1" applyProtection="1">
      <alignment horizontal="center" vertical="center"/>
    </xf>
    <xf numFmtId="0" fontId="22" fillId="0" borderId="41" xfId="0" applyNumberFormat="1" applyFont="1" applyFill="1" applyBorder="1" applyAlignment="1" applyProtection="1">
      <alignment horizontal="center" vertical="center" wrapText="1"/>
    </xf>
    <xf numFmtId="2" fontId="22" fillId="0" borderId="41" xfId="0" applyNumberFormat="1" applyFont="1" applyFill="1" applyBorder="1" applyAlignment="1" applyProtection="1">
      <alignment horizontal="center" vertical="center" wrapText="1"/>
    </xf>
    <xf numFmtId="0" fontId="22" fillId="8" borderId="41" xfId="0" applyNumberFormat="1" applyFont="1" applyFill="1" applyBorder="1" applyAlignment="1" applyProtection="1">
      <alignment horizontal="center" vertical="center" wrapText="1"/>
    </xf>
    <xf numFmtId="2" fontId="22" fillId="8" borderId="41" xfId="0" applyNumberFormat="1" applyFont="1" applyFill="1" applyBorder="1" applyAlignment="1" applyProtection="1">
      <alignment horizontal="center" vertical="center" wrapText="1"/>
    </xf>
    <xf numFmtId="0" fontId="22" fillId="8" borderId="52" xfId="0" applyNumberFormat="1" applyFont="1" applyFill="1" applyBorder="1" applyAlignment="1" applyProtection="1">
      <alignment horizontal="center" vertical="center" wrapText="1"/>
    </xf>
    <xf numFmtId="2" fontId="22" fillId="8" borderId="53" xfId="0" applyNumberFormat="1" applyFont="1" applyFill="1" applyBorder="1" applyAlignment="1" applyProtection="1">
      <alignment horizontal="center" vertical="center" wrapText="1"/>
    </xf>
    <xf numFmtId="0" fontId="13" fillId="0" borderId="51" xfId="0" applyNumberFormat="1" applyFont="1" applyFill="1" applyBorder="1" applyAlignment="1" applyProtection="1">
      <alignment horizontal="right" vertical="center"/>
    </xf>
    <xf numFmtId="0" fontId="13" fillId="8" borderId="54" xfId="0" applyNumberFormat="1" applyFont="1" applyFill="1" applyBorder="1" applyAlignment="1" applyProtection="1">
      <alignment horizontal="center" wrapText="1"/>
    </xf>
    <xf numFmtId="0" fontId="13" fillId="8" borderId="55" xfId="0" applyNumberFormat="1" applyFont="1" applyFill="1" applyBorder="1" applyAlignment="1" applyProtection="1">
      <alignment wrapText="1"/>
    </xf>
    <xf numFmtId="0" fontId="13" fillId="0" borderId="54" xfId="0" applyNumberFormat="1" applyFont="1" applyFill="1" applyBorder="1" applyAlignment="1" applyProtection="1">
      <alignment horizontal="right"/>
    </xf>
    <xf numFmtId="2" fontId="13" fillId="0" borderId="54" xfId="0" applyNumberFormat="1" applyFont="1" applyFill="1" applyBorder="1" applyAlignment="1" applyProtection="1">
      <alignment horizontal="right"/>
    </xf>
    <xf numFmtId="2" fontId="13" fillId="0" borderId="56" xfId="0" applyNumberFormat="1" applyFont="1" applyFill="1" applyBorder="1" applyAlignment="1" applyProtection="1">
      <alignment horizontal="right"/>
    </xf>
    <xf numFmtId="0" fontId="18" fillId="0" borderId="51" xfId="0" applyNumberFormat="1" applyFont="1" applyFill="1" applyBorder="1" applyAlignment="1" applyProtection="1">
      <alignment horizontal="left" vertical="center"/>
    </xf>
    <xf numFmtId="0" fontId="18" fillId="0" borderId="41" xfId="0" applyNumberFormat="1" applyFont="1" applyFill="1" applyBorder="1" applyAlignment="1" applyProtection="1">
      <alignment horizontal="left" vertical="center" wrapText="1"/>
    </xf>
    <xf numFmtId="2" fontId="18" fillId="0" borderId="41" xfId="0" applyNumberFormat="1" applyFont="1" applyFill="1" applyBorder="1" applyAlignment="1" applyProtection="1">
      <alignment horizontal="left" vertical="center" wrapText="1"/>
    </xf>
    <xf numFmtId="0" fontId="18" fillId="8" borderId="41" xfId="0" applyNumberFormat="1" applyFont="1" applyFill="1" applyBorder="1" applyAlignment="1" applyProtection="1">
      <alignment horizontal="left" vertical="center" wrapText="1"/>
    </xf>
    <xf numFmtId="2" fontId="18" fillId="8" borderId="41" xfId="0" applyNumberFormat="1" applyFont="1" applyFill="1" applyBorder="1" applyAlignment="1" applyProtection="1">
      <alignment horizontal="left" vertical="center" wrapText="1"/>
    </xf>
    <xf numFmtId="0" fontId="18" fillId="8" borderId="52" xfId="0" applyNumberFormat="1" applyFont="1" applyFill="1" applyBorder="1" applyAlignment="1" applyProtection="1">
      <alignment horizontal="left" vertical="center" wrapText="1"/>
    </xf>
    <xf numFmtId="2" fontId="18" fillId="8" borderId="53" xfId="0" applyNumberFormat="1" applyFont="1" applyFill="1" applyBorder="1" applyAlignment="1" applyProtection="1">
      <alignment horizontal="left" vertical="center" wrapText="1"/>
    </xf>
    <xf numFmtId="0" fontId="13" fillId="0" borderId="57" xfId="0" applyNumberFormat="1" applyFont="1" applyFill="1" applyBorder="1" applyAlignment="1" applyProtection="1">
      <alignment horizontal="right"/>
    </xf>
    <xf numFmtId="0" fontId="13" fillId="0" borderId="54" xfId="0" applyNumberFormat="1" applyFont="1" applyFill="1" applyBorder="1" applyAlignment="1" applyProtection="1">
      <alignment horizontal="center"/>
    </xf>
    <xf numFmtId="0" fontId="13" fillId="0" borderId="58" xfId="0" applyNumberFormat="1" applyFont="1" applyFill="1" applyBorder="1" applyAlignment="1" applyProtection="1">
      <alignment horizontal="right"/>
    </xf>
    <xf numFmtId="0" fontId="13" fillId="8" borderId="54" xfId="0" applyNumberFormat="1" applyFont="1" applyFill="1" applyBorder="1" applyAlignment="1" applyProtection="1">
      <alignment wrapText="1"/>
    </xf>
    <xf numFmtId="0" fontId="13" fillId="0" borderId="59" xfId="0" applyNumberFormat="1" applyFont="1" applyFill="1" applyBorder="1" applyAlignment="1" applyProtection="1">
      <alignment horizontal="center"/>
    </xf>
    <xf numFmtId="0" fontId="13" fillId="0" borderId="59" xfId="0" applyNumberFormat="1" applyFont="1" applyFill="1" applyBorder="1" applyAlignment="1" applyProtection="1">
      <alignment horizontal="right"/>
    </xf>
    <xf numFmtId="2" fontId="13" fillId="0" borderId="59" xfId="0" applyNumberFormat="1" applyFont="1" applyFill="1" applyBorder="1" applyAlignment="1" applyProtection="1">
      <alignment horizontal="right"/>
    </xf>
    <xf numFmtId="2" fontId="13" fillId="0" borderId="60" xfId="0" applyNumberFormat="1" applyFont="1" applyFill="1" applyBorder="1" applyAlignment="1" applyProtection="1">
      <alignment horizontal="right"/>
    </xf>
    <xf numFmtId="0" fontId="13" fillId="0" borderId="61" xfId="0" applyNumberFormat="1" applyFont="1" applyFill="1" applyBorder="1" applyAlignment="1" applyProtection="1">
      <alignment horizontal="right"/>
    </xf>
    <xf numFmtId="0" fontId="18" fillId="0" borderId="38" xfId="0" applyNumberFormat="1" applyFont="1" applyFill="1" applyBorder="1" applyAlignment="1" applyProtection="1">
      <alignment horizontal="left" vertical="center"/>
    </xf>
    <xf numFmtId="0" fontId="18" fillId="0" borderId="41" xfId="0" applyNumberFormat="1" applyFont="1" applyFill="1" applyBorder="1" applyAlignment="1" applyProtection="1">
      <alignment horizontal="left" vertical="center"/>
    </xf>
    <xf numFmtId="2" fontId="18" fillId="0" borderId="41" xfId="0" applyNumberFormat="1" applyFont="1" applyFill="1" applyBorder="1" applyAlignment="1" applyProtection="1">
      <alignment horizontal="left" vertical="center"/>
    </xf>
    <xf numFmtId="2" fontId="18" fillId="0" borderId="53" xfId="0" applyNumberFormat="1" applyFont="1" applyFill="1" applyBorder="1" applyAlignment="1" applyProtection="1">
      <alignment horizontal="left" vertical="center"/>
    </xf>
    <xf numFmtId="0" fontId="13" fillId="0" borderId="62" xfId="0" applyNumberFormat="1" applyFont="1" applyFill="1" applyBorder="1" applyAlignment="1" applyProtection="1">
      <alignment horizontal="center"/>
    </xf>
    <xf numFmtId="0" fontId="13" fillId="0" borderId="62" xfId="0" applyNumberFormat="1" applyFont="1" applyFill="1" applyBorder="1" applyAlignment="1" applyProtection="1">
      <alignment horizontal="right"/>
    </xf>
    <xf numFmtId="2" fontId="13" fillId="0" borderId="62" xfId="0" applyNumberFormat="1" applyFont="1" applyFill="1" applyBorder="1" applyAlignment="1" applyProtection="1">
      <alignment horizontal="right"/>
    </xf>
    <xf numFmtId="2" fontId="13" fillId="0" borderId="63" xfId="0" applyNumberFormat="1" applyFont="1" applyFill="1" applyBorder="1" applyAlignment="1" applyProtection="1">
      <alignment horizontal="right"/>
    </xf>
    <xf numFmtId="0" fontId="13" fillId="0" borderId="64" xfId="0" applyNumberFormat="1" applyFont="1" applyFill="1" applyBorder="1" applyAlignment="1" applyProtection="1">
      <alignment horizontal="right"/>
    </xf>
    <xf numFmtId="0" fontId="13" fillId="0" borderId="48" xfId="0" applyNumberFormat="1" applyFont="1" applyFill="1" applyBorder="1" applyAlignment="1" applyProtection="1">
      <alignment horizontal="center"/>
    </xf>
    <xf numFmtId="0" fontId="13" fillId="8" borderId="48" xfId="0" applyNumberFormat="1" applyFont="1" applyFill="1" applyBorder="1" applyAlignment="1" applyProtection="1">
      <alignment wrapText="1"/>
    </xf>
    <xf numFmtId="0" fontId="13" fillId="0" borderId="48" xfId="0" applyNumberFormat="1" applyFont="1" applyFill="1" applyBorder="1" applyAlignment="1" applyProtection="1">
      <alignment horizontal="right"/>
    </xf>
    <xf numFmtId="2" fontId="13" fillId="0" borderId="48" xfId="0" applyNumberFormat="1" applyFont="1" applyFill="1" applyBorder="1" applyAlignment="1" applyProtection="1">
      <alignment horizontal="right"/>
    </xf>
    <xf numFmtId="2" fontId="13" fillId="0" borderId="50" xfId="0" applyNumberFormat="1" applyFont="1" applyFill="1" applyBorder="1" applyAlignment="1" applyProtection="1">
      <alignment horizontal="right"/>
    </xf>
    <xf numFmtId="0" fontId="13" fillId="0" borderId="65" xfId="0" applyNumberFormat="1" applyFont="1" applyFill="1" applyBorder="1" applyAlignment="1" applyProtection="1">
      <alignment horizontal="right"/>
    </xf>
    <xf numFmtId="0" fontId="13" fillId="0" borderId="66" xfId="0" applyNumberFormat="1" applyFont="1" applyFill="1" applyBorder="1" applyAlignment="1" applyProtection="1">
      <alignment horizontal="right"/>
    </xf>
    <xf numFmtId="0" fontId="13" fillId="0" borderId="54" xfId="0" applyNumberFormat="1" applyFont="1" applyFill="1" applyBorder="1" applyAlignment="1" applyProtection="1"/>
    <xf numFmtId="0" fontId="13" fillId="0" borderId="67" xfId="0" applyNumberFormat="1" applyFont="1" applyFill="1" applyBorder="1" applyAlignment="1" applyProtection="1">
      <alignment horizontal="right"/>
    </xf>
    <xf numFmtId="0" fontId="13" fillId="0" borderId="65" xfId="0" applyNumberFormat="1" applyFont="1" applyFill="1" applyBorder="1" applyAlignment="1" applyProtection="1">
      <alignment horizontal="center"/>
    </xf>
    <xf numFmtId="0" fontId="13" fillId="8" borderId="65" xfId="0" applyNumberFormat="1" applyFont="1" applyFill="1" applyBorder="1" applyAlignment="1" applyProtection="1">
      <alignment wrapText="1"/>
    </xf>
    <xf numFmtId="2" fontId="13" fillId="0" borderId="65" xfId="0" applyNumberFormat="1" applyFont="1" applyFill="1" applyBorder="1" applyAlignment="1" applyProtection="1">
      <alignment horizontal="right"/>
    </xf>
    <xf numFmtId="2" fontId="13" fillId="0" borderId="44" xfId="0" applyNumberFormat="1" applyFont="1" applyFill="1" applyBorder="1" applyAlignment="1" applyProtection="1">
      <alignment horizontal="right"/>
    </xf>
    <xf numFmtId="0" fontId="13" fillId="7" borderId="54" xfId="0" applyNumberFormat="1" applyFont="1" applyFill="1" applyBorder="1" applyAlignment="1" applyProtection="1">
      <alignment wrapText="1"/>
    </xf>
    <xf numFmtId="0" fontId="13" fillId="8" borderId="68" xfId="0" applyNumberFormat="1" applyFont="1" applyFill="1" applyBorder="1" applyAlignment="1" applyProtection="1">
      <alignment horizontal="center" wrapText="1"/>
    </xf>
    <xf numFmtId="0" fontId="13" fillId="8" borderId="62" xfId="0" applyNumberFormat="1" applyFont="1" applyFill="1" applyBorder="1" applyAlignment="1" applyProtection="1">
      <alignment horizontal="center" wrapText="1"/>
    </xf>
    <xf numFmtId="0" fontId="13" fillId="8" borderId="69" xfId="0" applyNumberFormat="1" applyFont="1" applyFill="1" applyBorder="1" applyAlignment="1" applyProtection="1">
      <alignment wrapText="1"/>
    </xf>
    <xf numFmtId="0" fontId="13" fillId="7" borderId="55" xfId="0" applyNumberFormat="1" applyFont="1" applyFill="1" applyBorder="1" applyAlignment="1" applyProtection="1">
      <alignment wrapText="1"/>
    </xf>
    <xf numFmtId="0" fontId="13" fillId="0" borderId="71" xfId="0" applyNumberFormat="1" applyFont="1" applyFill="1" applyBorder="1" applyAlignment="1" applyProtection="1">
      <alignment horizontal="right"/>
    </xf>
    <xf numFmtId="0" fontId="13" fillId="0" borderId="67" xfId="0" applyNumberFormat="1" applyFont="1" applyFill="1" applyBorder="1" applyAlignment="1" applyProtection="1"/>
    <xf numFmtId="0" fontId="13" fillId="0" borderId="72" xfId="0" applyNumberFormat="1" applyFont="1" applyFill="1" applyBorder="1" applyAlignment="1" applyProtection="1"/>
    <xf numFmtId="0" fontId="13" fillId="0" borderId="73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horizontal="right" vertical="top"/>
    </xf>
    <xf numFmtId="2" fontId="20" fillId="0" borderId="62" xfId="0" applyNumberFormat="1" applyFont="1" applyFill="1" applyBorder="1" applyAlignment="1" applyProtection="1"/>
    <xf numFmtId="0" fontId="13" fillId="6" borderId="48" xfId="0" applyNumberFormat="1" applyFont="1" applyFill="1" applyBorder="1" applyAlignment="1" applyProtection="1">
      <alignment wrapText="1"/>
    </xf>
    <xf numFmtId="0" fontId="13" fillId="6" borderId="55" xfId="0" applyNumberFormat="1" applyFont="1" applyFill="1" applyBorder="1" applyAlignment="1" applyProtection="1">
      <alignment wrapText="1"/>
    </xf>
    <xf numFmtId="0" fontId="13" fillId="6" borderId="45" xfId="0" applyNumberFormat="1" applyFont="1" applyFill="1" applyBorder="1" applyAlignment="1" applyProtection="1">
      <alignment wrapText="1"/>
    </xf>
    <xf numFmtId="0" fontId="5" fillId="0" borderId="0" xfId="1"/>
    <xf numFmtId="0" fontId="7" fillId="0" borderId="0" xfId="0" applyFont="1"/>
    <xf numFmtId="0" fontId="7" fillId="4" borderId="0" xfId="0" applyFont="1" applyFill="1"/>
    <xf numFmtId="0" fontId="7" fillId="5" borderId="0" xfId="0" applyFont="1" applyFill="1"/>
    <xf numFmtId="0" fontId="0" fillId="7" borderId="2" xfId="0" applyFont="1" applyFill="1" applyBorder="1" applyAlignment="1">
      <alignment wrapText="1"/>
    </xf>
    <xf numFmtId="0" fontId="13" fillId="6" borderId="62" xfId="0" applyNumberFormat="1" applyFont="1" applyFill="1" applyBorder="1" applyAlignment="1" applyProtection="1">
      <alignment wrapText="1"/>
    </xf>
    <xf numFmtId="0" fontId="13" fillId="6" borderId="54" xfId="0" applyNumberFormat="1" applyFont="1" applyFill="1" applyBorder="1" applyAlignment="1" applyProtection="1">
      <alignment wrapText="1"/>
    </xf>
    <xf numFmtId="0" fontId="13" fillId="6" borderId="59" xfId="0" applyNumberFormat="1" applyFont="1" applyFill="1" applyBorder="1" applyAlignment="1" applyProtection="1">
      <alignment wrapText="1"/>
    </xf>
    <xf numFmtId="0" fontId="13" fillId="0" borderId="43" xfId="0" applyNumberFormat="1" applyFont="1" applyFill="1" applyBorder="1" applyAlignment="1" applyProtection="1">
      <alignment horizontal="center"/>
    </xf>
    <xf numFmtId="0" fontId="13" fillId="8" borderId="49" xfId="0" applyNumberFormat="1" applyFont="1" applyFill="1" applyBorder="1" applyAlignment="1" applyProtection="1">
      <alignment wrapText="1"/>
    </xf>
    <xf numFmtId="0" fontId="13" fillId="0" borderId="43" xfId="0" applyNumberFormat="1" applyFont="1" applyFill="1" applyBorder="1" applyAlignment="1" applyProtection="1">
      <alignment horizontal="right"/>
    </xf>
    <xf numFmtId="2" fontId="13" fillId="0" borderId="43" xfId="0" applyNumberFormat="1" applyFont="1" applyFill="1" applyBorder="1" applyAlignment="1" applyProtection="1">
      <alignment horizontal="right"/>
    </xf>
    <xf numFmtId="2" fontId="13" fillId="0" borderId="74" xfId="0" applyNumberFormat="1" applyFont="1" applyFill="1" applyBorder="1" applyAlignment="1" applyProtection="1">
      <alignment horizontal="right"/>
    </xf>
    <xf numFmtId="0" fontId="13" fillId="0" borderId="75" xfId="0" applyNumberFormat="1" applyFont="1" applyFill="1" applyBorder="1" applyAlignment="1" applyProtection="1">
      <alignment horizontal="right"/>
    </xf>
    <xf numFmtId="0" fontId="13" fillId="0" borderId="76" xfId="0" applyNumberFormat="1" applyFont="1" applyFill="1" applyBorder="1" applyAlignment="1" applyProtection="1">
      <alignment horizontal="center"/>
    </xf>
    <xf numFmtId="0" fontId="13" fillId="8" borderId="77" xfId="0" applyNumberFormat="1" applyFont="1" applyFill="1" applyBorder="1" applyAlignment="1" applyProtection="1">
      <alignment wrapText="1"/>
    </xf>
    <xf numFmtId="0" fontId="13" fillId="0" borderId="76" xfId="0" applyNumberFormat="1" applyFont="1" applyFill="1" applyBorder="1" applyAlignment="1" applyProtection="1">
      <alignment horizontal="right"/>
    </xf>
    <xf numFmtId="2" fontId="13" fillId="0" borderId="76" xfId="0" applyNumberFormat="1" applyFont="1" applyFill="1" applyBorder="1" applyAlignment="1" applyProtection="1">
      <alignment horizontal="right"/>
    </xf>
    <xf numFmtId="2" fontId="13" fillId="0" borderId="78" xfId="0" applyNumberFormat="1" applyFont="1" applyFill="1" applyBorder="1" applyAlignment="1" applyProtection="1">
      <alignment horizontal="right"/>
    </xf>
    <xf numFmtId="0" fontId="13" fillId="2" borderId="43" xfId="0" applyNumberFormat="1" applyFont="1" applyFill="1" applyBorder="1" applyAlignment="1" applyProtection="1">
      <alignment horizontal="right"/>
    </xf>
    <xf numFmtId="2" fontId="13" fillId="2" borderId="43" xfId="0" applyNumberFormat="1" applyFont="1" applyFill="1" applyBorder="1" applyAlignment="1" applyProtection="1">
      <alignment horizontal="right"/>
    </xf>
    <xf numFmtId="0" fontId="0" fillId="6" borderId="2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6" borderId="6" xfId="0" applyFont="1" applyFill="1" applyBorder="1" applyAlignment="1">
      <alignment wrapText="1"/>
    </xf>
    <xf numFmtId="0" fontId="0" fillId="6" borderId="14" xfId="0" applyFont="1" applyFill="1" applyBorder="1" applyAlignment="1">
      <alignment wrapText="1"/>
    </xf>
    <xf numFmtId="0" fontId="2" fillId="6" borderId="3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6" borderId="6" xfId="0" applyFont="1" applyFill="1" applyBorder="1" applyAlignment="1">
      <alignment wrapText="1"/>
    </xf>
    <xf numFmtId="0" fontId="0" fillId="6" borderId="3" xfId="0" applyFont="1" applyFill="1" applyBorder="1" applyAlignment="1">
      <alignment wrapText="1"/>
    </xf>
    <xf numFmtId="0" fontId="0" fillId="6" borderId="23" xfId="0" applyFont="1" applyFill="1" applyBorder="1" applyAlignment="1">
      <alignment vertical="center" wrapText="1"/>
    </xf>
    <xf numFmtId="0" fontId="0" fillId="6" borderId="18" xfId="0" applyFont="1" applyFill="1" applyBorder="1" applyAlignment="1">
      <alignment wrapText="1"/>
    </xf>
    <xf numFmtId="0" fontId="7" fillId="9" borderId="0" xfId="0" applyFont="1" applyFill="1"/>
    <xf numFmtId="0" fontId="7" fillId="10" borderId="0" xfId="0" applyFont="1" applyFill="1"/>
    <xf numFmtId="0" fontId="18" fillId="8" borderId="45" xfId="0" applyNumberFormat="1" applyFont="1" applyFill="1" applyBorder="1" applyAlignment="1" applyProtection="1">
      <alignment horizontal="center" vertical="center"/>
    </xf>
    <xf numFmtId="0" fontId="18" fillId="8" borderId="47" xfId="0" applyNumberFormat="1" applyFont="1" applyFill="1" applyBorder="1" applyAlignment="1" applyProtection="1">
      <alignment horizontal="center" vertical="center"/>
    </xf>
    <xf numFmtId="0" fontId="18" fillId="8" borderId="46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18" fillId="0" borderId="39" xfId="0" applyNumberFormat="1" applyFont="1" applyFill="1" applyBorder="1" applyAlignment="1" applyProtection="1">
      <alignment horizontal="center" vertical="center"/>
    </xf>
    <xf numFmtId="0" fontId="18" fillId="0" borderId="40" xfId="0" applyNumberFormat="1" applyFont="1" applyFill="1" applyBorder="1" applyAlignment="1" applyProtection="1">
      <alignment horizontal="center" vertical="center"/>
    </xf>
    <xf numFmtId="0" fontId="18" fillId="0" borderId="42" xfId="0" applyNumberFormat="1" applyFont="1" applyFill="1" applyBorder="1" applyAlignment="1" applyProtection="1">
      <alignment horizontal="center" vertical="center" wrapText="1"/>
    </xf>
    <xf numFmtId="0" fontId="18" fillId="0" borderId="43" xfId="0" applyNumberFormat="1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3" fillId="0" borderId="54" xfId="0" applyNumberFormat="1" applyFont="1" applyFill="1" applyBorder="1" applyAlignment="1" applyProtection="1">
      <alignment wrapText="1"/>
    </xf>
    <xf numFmtId="0" fontId="13" fillId="0" borderId="55" xfId="0" applyNumberFormat="1" applyFont="1" applyFill="1" applyBorder="1" applyAlignment="1" applyProtection="1">
      <alignment wrapText="1"/>
    </xf>
    <xf numFmtId="0" fontId="13" fillId="0" borderId="70" xfId="0" applyNumberFormat="1" applyFont="1" applyFill="1" applyBorder="1" applyAlignment="1" applyProtection="1">
      <alignment wrapText="1"/>
    </xf>
    <xf numFmtId="0" fontId="23" fillId="0" borderId="55" xfId="0" applyNumberFormat="1" applyFont="1" applyFill="1" applyBorder="1" applyAlignment="1" applyProtection="1">
      <alignment wrapText="1"/>
    </xf>
  </cellXfs>
  <cellStyles count="11">
    <cellStyle name="Excel Built-in Normal" xfId="3"/>
    <cellStyle name="Excel Built-in Normal 1" xfId="4"/>
    <cellStyle name="Excel Built-in Normal 2" xfId="5"/>
    <cellStyle name="TableStyleLight1" xfId="6"/>
    <cellStyle name="Денежный 2" xfId="7"/>
    <cellStyle name="Обычный" xfId="0" builtinId="0"/>
    <cellStyle name="Обычный 2" xfId="1"/>
    <cellStyle name="Обычный 2 2" xfId="2"/>
    <cellStyle name="Обычный 3" xfId="8"/>
    <cellStyle name="Обычный 3 2" xfId="10"/>
    <cellStyle name="Обычный 4" xfId="9"/>
  </cellStyles>
  <dxfs count="46"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FFCCCC"/>
      <color rgb="FFFFFF66"/>
      <color rgb="FFCCFF99"/>
      <color rgb="FFFF66FF"/>
      <color rgb="FF660066"/>
      <color rgb="FFAC0004"/>
      <color rgb="FF0033CC"/>
      <color rgb="FFFFFFFF"/>
      <color rgb="FFCC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abSelected="1"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86" customWidth="1"/>
    <col min="2" max="2" width="9.7109375" style="86" customWidth="1"/>
    <col min="3" max="3" width="31.7109375" style="86" customWidth="1"/>
    <col min="4" max="4" width="7.7109375" style="86" customWidth="1"/>
    <col min="5" max="5" width="8.7109375" style="86" customWidth="1"/>
    <col min="6" max="6" width="7.7109375" style="86" customWidth="1"/>
    <col min="7" max="7" width="8.7109375" style="86" customWidth="1"/>
    <col min="8" max="8" width="8.5703125" style="86" customWidth="1"/>
    <col min="9" max="9" width="8.7109375" style="86" customWidth="1"/>
    <col min="10" max="10" width="7.7109375" style="86" customWidth="1"/>
    <col min="11" max="11" width="9.7109375" style="86" customWidth="1"/>
    <col min="12" max="12" width="7.7109375" style="86" customWidth="1"/>
    <col min="13" max="16384" width="9.140625" style="86"/>
  </cols>
  <sheetData>
    <row r="1" spans="1:14" ht="18" customHeight="1" x14ac:dyDescent="0.25">
      <c r="M1" s="192"/>
      <c r="N1" s="162" t="s">
        <v>137</v>
      </c>
    </row>
    <row r="2" spans="1:14" ht="18" customHeight="1" x14ac:dyDescent="0.25">
      <c r="C2" s="197" t="s">
        <v>109</v>
      </c>
      <c r="D2" s="197"/>
      <c r="E2" s="5"/>
      <c r="F2" s="73"/>
      <c r="G2" s="5"/>
      <c r="H2" s="5"/>
      <c r="I2" s="5"/>
      <c r="J2" s="5"/>
      <c r="K2" s="85">
        <v>2018</v>
      </c>
      <c r="L2" s="5"/>
      <c r="M2" s="164"/>
      <c r="N2" s="162" t="s">
        <v>138</v>
      </c>
    </row>
    <row r="3" spans="1:14" ht="18" customHeight="1" thickBo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93"/>
      <c r="N3" s="162" t="s">
        <v>139</v>
      </c>
    </row>
    <row r="4" spans="1:14" ht="18" customHeight="1" x14ac:dyDescent="0.25">
      <c r="A4" s="198" t="s">
        <v>0</v>
      </c>
      <c r="B4" s="200" t="s">
        <v>76</v>
      </c>
      <c r="C4" s="200" t="s">
        <v>77</v>
      </c>
      <c r="D4" s="200" t="s">
        <v>112</v>
      </c>
      <c r="E4" s="194" t="s">
        <v>105</v>
      </c>
      <c r="F4" s="195"/>
      <c r="G4" s="195"/>
      <c r="H4" s="195"/>
      <c r="I4" s="195"/>
      <c r="J4" s="195"/>
      <c r="K4" s="196"/>
      <c r="L4" s="5"/>
      <c r="M4" s="163"/>
      <c r="N4" s="162" t="s">
        <v>140</v>
      </c>
    </row>
    <row r="5" spans="1:14" ht="43.5" customHeight="1" thickBot="1" x14ac:dyDescent="0.3">
      <c r="A5" s="199"/>
      <c r="B5" s="201"/>
      <c r="C5" s="201"/>
      <c r="D5" s="201"/>
      <c r="E5" s="90" t="s">
        <v>106</v>
      </c>
      <c r="F5" s="90" t="s">
        <v>1</v>
      </c>
      <c r="G5" s="91" t="s">
        <v>2</v>
      </c>
      <c r="H5" s="91" t="s">
        <v>1</v>
      </c>
      <c r="I5" s="92" t="s">
        <v>3</v>
      </c>
      <c r="J5" s="91" t="s">
        <v>1</v>
      </c>
      <c r="K5" s="93" t="s">
        <v>107</v>
      </c>
    </row>
    <row r="6" spans="1:14" ht="15" customHeight="1" thickBot="1" x14ac:dyDescent="0.3">
      <c r="A6" s="94"/>
      <c r="B6" s="95"/>
      <c r="C6" s="95" t="s">
        <v>113</v>
      </c>
      <c r="D6" s="95">
        <f>D7+D8+D18+D32+D51+D71+D87+D118</f>
        <v>9720</v>
      </c>
      <c r="E6" s="95">
        <f>E7+E8+E18+E32+E51+E71+E87+E118</f>
        <v>287</v>
      </c>
      <c r="F6" s="96">
        <f>E6*100/D6</f>
        <v>2.9526748971193415</v>
      </c>
      <c r="G6" s="97">
        <f>G7+G8+G18+G32+G51+G71+G87+G118</f>
        <v>5393</v>
      </c>
      <c r="H6" s="98">
        <f t="shared" ref="H6:H37" si="0">G6*100/D6</f>
        <v>55.483539094650205</v>
      </c>
      <c r="I6" s="99">
        <f>I7+I8+I18+I32+I51+I71+I87+I118</f>
        <v>4022</v>
      </c>
      <c r="J6" s="98">
        <f t="shared" ref="J6:J37" si="1">I6*100/D6</f>
        <v>41.378600823045268</v>
      </c>
      <c r="K6" s="100">
        <f>J6+H6</f>
        <v>96.862139917695472</v>
      </c>
    </row>
    <row r="7" spans="1:14" ht="15" customHeight="1" thickBot="1" x14ac:dyDescent="0.3">
      <c r="A7" s="101">
        <v>1</v>
      </c>
      <c r="B7" s="102">
        <v>50050</v>
      </c>
      <c r="C7" s="103" t="s">
        <v>89</v>
      </c>
      <c r="D7" s="104">
        <v>77</v>
      </c>
      <c r="E7" s="104">
        <v>2</v>
      </c>
      <c r="F7" s="105">
        <f>E7*100/D7</f>
        <v>2.5974025974025974</v>
      </c>
      <c r="G7" s="104">
        <v>25</v>
      </c>
      <c r="H7" s="105">
        <f t="shared" si="0"/>
        <v>32.467532467532465</v>
      </c>
      <c r="I7" s="104">
        <v>50</v>
      </c>
      <c r="J7" s="105">
        <f t="shared" si="1"/>
        <v>64.935064935064929</v>
      </c>
      <c r="K7" s="106">
        <f>J7+H7</f>
        <v>97.402597402597394</v>
      </c>
    </row>
    <row r="8" spans="1:14" ht="15" customHeight="1" thickBot="1" x14ac:dyDescent="0.3">
      <c r="A8" s="107"/>
      <c r="B8" s="108"/>
      <c r="C8" s="108" t="s">
        <v>114</v>
      </c>
      <c r="D8" s="108">
        <f>SUM(D9:D17)</f>
        <v>723</v>
      </c>
      <c r="E8" s="108">
        <f>SUM(E9:E17)</f>
        <v>15</v>
      </c>
      <c r="F8" s="109">
        <f>E8*100/D8</f>
        <v>2.0746887966804981</v>
      </c>
      <c r="G8" s="110">
        <f>SUM(G9:G17)</f>
        <v>368</v>
      </c>
      <c r="H8" s="111">
        <f t="shared" si="0"/>
        <v>50.899031811894879</v>
      </c>
      <c r="I8" s="112">
        <f>SUM(I9:I17)</f>
        <v>340</v>
      </c>
      <c r="J8" s="111">
        <f t="shared" si="1"/>
        <v>47.026279391424623</v>
      </c>
      <c r="K8" s="113">
        <f>AVERAGE(K9:K17)</f>
        <v>98.536735720643762</v>
      </c>
    </row>
    <row r="9" spans="1:14" ht="15" customHeight="1" x14ac:dyDescent="0.25">
      <c r="A9" s="114">
        <v>1</v>
      </c>
      <c r="B9" s="115">
        <v>10003</v>
      </c>
      <c r="C9" s="167" t="s">
        <v>72</v>
      </c>
      <c r="D9" s="104">
        <v>49</v>
      </c>
      <c r="E9" s="104"/>
      <c r="F9" s="105"/>
      <c r="G9" s="104">
        <v>26</v>
      </c>
      <c r="H9" s="105">
        <f t="shared" si="0"/>
        <v>53.061224489795919</v>
      </c>
      <c r="I9" s="104">
        <v>23</v>
      </c>
      <c r="J9" s="105">
        <f t="shared" si="1"/>
        <v>46.938775510204081</v>
      </c>
      <c r="K9" s="106">
        <f t="shared" ref="K9:K17" si="2">J9+H9</f>
        <v>100</v>
      </c>
    </row>
    <row r="10" spans="1:14" ht="15" customHeight="1" x14ac:dyDescent="0.25">
      <c r="A10" s="116">
        <v>2</v>
      </c>
      <c r="B10" s="115">
        <v>10002</v>
      </c>
      <c r="C10" s="167" t="s">
        <v>4</v>
      </c>
      <c r="D10" s="104">
        <v>85</v>
      </c>
      <c r="E10" s="104"/>
      <c r="F10" s="105"/>
      <c r="G10" s="104">
        <v>33</v>
      </c>
      <c r="H10" s="105">
        <f t="shared" si="0"/>
        <v>38.823529411764703</v>
      </c>
      <c r="I10" s="104">
        <v>52</v>
      </c>
      <c r="J10" s="105">
        <f t="shared" si="1"/>
        <v>61.176470588235297</v>
      </c>
      <c r="K10" s="106">
        <f t="shared" si="2"/>
        <v>100</v>
      </c>
    </row>
    <row r="11" spans="1:14" ht="15" customHeight="1" x14ac:dyDescent="0.25">
      <c r="A11" s="116">
        <v>3</v>
      </c>
      <c r="B11" s="115">
        <v>10090</v>
      </c>
      <c r="C11" s="117" t="s">
        <v>73</v>
      </c>
      <c r="D11" s="104">
        <v>145</v>
      </c>
      <c r="E11" s="104">
        <v>9</v>
      </c>
      <c r="F11" s="105">
        <f>E11*100/D11</f>
        <v>6.2068965517241379</v>
      </c>
      <c r="G11" s="104">
        <v>104</v>
      </c>
      <c r="H11" s="105">
        <f t="shared" si="0"/>
        <v>71.724137931034477</v>
      </c>
      <c r="I11" s="104">
        <v>32</v>
      </c>
      <c r="J11" s="105">
        <f t="shared" si="1"/>
        <v>22.068965517241381</v>
      </c>
      <c r="K11" s="106">
        <f t="shared" si="2"/>
        <v>93.793103448275858</v>
      </c>
    </row>
    <row r="12" spans="1:14" ht="15" customHeight="1" x14ac:dyDescent="0.25">
      <c r="A12" s="116">
        <v>4</v>
      </c>
      <c r="B12" s="118">
        <v>10004</v>
      </c>
      <c r="C12" s="168" t="s">
        <v>5</v>
      </c>
      <c r="D12" s="119">
        <v>64</v>
      </c>
      <c r="E12" s="119"/>
      <c r="F12" s="120"/>
      <c r="G12" s="119">
        <v>13</v>
      </c>
      <c r="H12" s="120">
        <f t="shared" si="0"/>
        <v>20.3125</v>
      </c>
      <c r="I12" s="119">
        <v>51</v>
      </c>
      <c r="J12" s="120">
        <f t="shared" si="1"/>
        <v>79.6875</v>
      </c>
      <c r="K12" s="121">
        <f t="shared" si="2"/>
        <v>100</v>
      </c>
    </row>
    <row r="13" spans="1:14" ht="15" customHeight="1" x14ac:dyDescent="0.25">
      <c r="A13" s="116">
        <v>5</v>
      </c>
      <c r="B13" s="115">
        <v>10001</v>
      </c>
      <c r="C13" s="167" t="s">
        <v>71</v>
      </c>
      <c r="D13" s="104">
        <v>46</v>
      </c>
      <c r="E13" s="104"/>
      <c r="F13" s="105"/>
      <c r="G13" s="104">
        <v>18</v>
      </c>
      <c r="H13" s="105">
        <f t="shared" si="0"/>
        <v>39.130434782608695</v>
      </c>
      <c r="I13" s="104">
        <v>28</v>
      </c>
      <c r="J13" s="105">
        <f t="shared" si="1"/>
        <v>60.869565217391305</v>
      </c>
      <c r="K13" s="106">
        <f t="shared" si="2"/>
        <v>100</v>
      </c>
    </row>
    <row r="14" spans="1:14" ht="15" customHeight="1" x14ac:dyDescent="0.25">
      <c r="A14" s="116">
        <v>6</v>
      </c>
      <c r="B14" s="115">
        <v>10120</v>
      </c>
      <c r="C14" s="167" t="s">
        <v>74</v>
      </c>
      <c r="D14" s="104">
        <v>78</v>
      </c>
      <c r="E14" s="104"/>
      <c r="F14" s="105"/>
      <c r="G14" s="104">
        <v>57</v>
      </c>
      <c r="H14" s="105">
        <f t="shared" si="0"/>
        <v>73.07692307692308</v>
      </c>
      <c r="I14" s="104">
        <v>21</v>
      </c>
      <c r="J14" s="105">
        <f t="shared" si="1"/>
        <v>26.923076923076923</v>
      </c>
      <c r="K14" s="106">
        <f t="shared" si="2"/>
        <v>100</v>
      </c>
    </row>
    <row r="15" spans="1:14" ht="15" customHeight="1" x14ac:dyDescent="0.25">
      <c r="A15" s="116">
        <v>7</v>
      </c>
      <c r="B15" s="115">
        <v>10190</v>
      </c>
      <c r="C15" s="117" t="s">
        <v>6</v>
      </c>
      <c r="D15" s="104">
        <v>99</v>
      </c>
      <c r="E15" s="104">
        <v>1</v>
      </c>
      <c r="F15" s="105">
        <f>E15*100/D15</f>
        <v>1.0101010101010102</v>
      </c>
      <c r="G15" s="104">
        <v>25</v>
      </c>
      <c r="H15" s="105">
        <f t="shared" si="0"/>
        <v>25.252525252525253</v>
      </c>
      <c r="I15" s="104">
        <v>73</v>
      </c>
      <c r="J15" s="105">
        <f t="shared" si="1"/>
        <v>73.737373737373744</v>
      </c>
      <c r="K15" s="106">
        <f t="shared" si="2"/>
        <v>98.98989898989899</v>
      </c>
    </row>
    <row r="16" spans="1:14" ht="15" customHeight="1" x14ac:dyDescent="0.25">
      <c r="A16" s="116">
        <v>8</v>
      </c>
      <c r="B16" s="115">
        <v>10320</v>
      </c>
      <c r="C16" s="117" t="s">
        <v>7</v>
      </c>
      <c r="D16" s="104">
        <v>84</v>
      </c>
      <c r="E16" s="104">
        <v>5</v>
      </c>
      <c r="F16" s="105">
        <f>E16*100/D16</f>
        <v>5.9523809523809526</v>
      </c>
      <c r="G16" s="104">
        <v>63</v>
      </c>
      <c r="H16" s="105">
        <f t="shared" si="0"/>
        <v>75</v>
      </c>
      <c r="I16" s="104">
        <v>16</v>
      </c>
      <c r="J16" s="105">
        <f t="shared" si="1"/>
        <v>19.047619047619047</v>
      </c>
      <c r="K16" s="106">
        <f t="shared" si="2"/>
        <v>94.047619047619051</v>
      </c>
    </row>
    <row r="17" spans="1:12" ht="15" customHeight="1" thickBot="1" x14ac:dyDescent="0.3">
      <c r="A17" s="122">
        <v>9</v>
      </c>
      <c r="B17" s="118">
        <v>10860</v>
      </c>
      <c r="C17" s="168" t="s">
        <v>123</v>
      </c>
      <c r="D17" s="119">
        <v>73</v>
      </c>
      <c r="E17" s="119"/>
      <c r="F17" s="120"/>
      <c r="G17" s="119">
        <v>29</v>
      </c>
      <c r="H17" s="120">
        <f t="shared" si="0"/>
        <v>39.726027397260275</v>
      </c>
      <c r="I17" s="119">
        <v>44</v>
      </c>
      <c r="J17" s="120">
        <f t="shared" si="1"/>
        <v>60.273972602739725</v>
      </c>
      <c r="K17" s="121">
        <f t="shared" si="2"/>
        <v>100</v>
      </c>
    </row>
    <row r="18" spans="1:12" ht="15" customHeight="1" thickBot="1" x14ac:dyDescent="0.3">
      <c r="A18" s="123"/>
      <c r="B18" s="124"/>
      <c r="C18" s="124" t="s">
        <v>115</v>
      </c>
      <c r="D18" s="124">
        <f>SUM(D19:D31)</f>
        <v>1057</v>
      </c>
      <c r="E18" s="124">
        <f>SUM(E19:E31)</f>
        <v>14</v>
      </c>
      <c r="F18" s="125">
        <f>E18*100/D18</f>
        <v>1.3245033112582782</v>
      </c>
      <c r="G18" s="124">
        <f>SUM(G19:G31)</f>
        <v>584</v>
      </c>
      <c r="H18" s="125">
        <f t="shared" si="0"/>
        <v>55.250709555345317</v>
      </c>
      <c r="I18" s="124">
        <f>SUM(I19:I31)</f>
        <v>459</v>
      </c>
      <c r="J18" s="125">
        <f t="shared" si="1"/>
        <v>43.424787133396407</v>
      </c>
      <c r="K18" s="126">
        <f>AVERAGE(K19:K31)</f>
        <v>98.14474251238957</v>
      </c>
      <c r="L18" s="87"/>
    </row>
    <row r="19" spans="1:12" ht="15" customHeight="1" x14ac:dyDescent="0.25">
      <c r="A19" s="116">
        <v>1</v>
      </c>
      <c r="B19" s="127">
        <v>20040</v>
      </c>
      <c r="C19" s="166" t="s">
        <v>8</v>
      </c>
      <c r="D19" s="128">
        <v>92</v>
      </c>
      <c r="E19" s="128"/>
      <c r="F19" s="129"/>
      <c r="G19" s="128">
        <v>38</v>
      </c>
      <c r="H19" s="129">
        <f t="shared" si="0"/>
        <v>41.304347826086953</v>
      </c>
      <c r="I19" s="128">
        <v>54</v>
      </c>
      <c r="J19" s="129">
        <f t="shared" si="1"/>
        <v>58.695652173913047</v>
      </c>
      <c r="K19" s="130">
        <f t="shared" ref="K19:K31" si="3">J19+H19</f>
        <v>100</v>
      </c>
    </row>
    <row r="20" spans="1:12" ht="15" customHeight="1" x14ac:dyDescent="0.25">
      <c r="A20" s="116">
        <v>2</v>
      </c>
      <c r="B20" s="115">
        <v>20061</v>
      </c>
      <c r="C20" s="167" t="s">
        <v>9</v>
      </c>
      <c r="D20" s="104">
        <v>78</v>
      </c>
      <c r="E20" s="104"/>
      <c r="F20" s="105"/>
      <c r="G20" s="104">
        <v>13</v>
      </c>
      <c r="H20" s="105">
        <f t="shared" si="0"/>
        <v>16.666666666666668</v>
      </c>
      <c r="I20" s="104">
        <v>65</v>
      </c>
      <c r="J20" s="105">
        <f t="shared" si="1"/>
        <v>83.333333333333329</v>
      </c>
      <c r="K20" s="106">
        <f t="shared" si="3"/>
        <v>100</v>
      </c>
    </row>
    <row r="21" spans="1:12" ht="15" customHeight="1" x14ac:dyDescent="0.25">
      <c r="A21" s="116">
        <v>3</v>
      </c>
      <c r="B21" s="115">
        <v>21020</v>
      </c>
      <c r="C21" s="167" t="s">
        <v>16</v>
      </c>
      <c r="D21" s="104">
        <v>52</v>
      </c>
      <c r="E21" s="104"/>
      <c r="F21" s="105"/>
      <c r="G21" s="104">
        <v>22</v>
      </c>
      <c r="H21" s="105">
        <f t="shared" si="0"/>
        <v>42.307692307692307</v>
      </c>
      <c r="I21" s="104">
        <v>30</v>
      </c>
      <c r="J21" s="105">
        <f t="shared" si="1"/>
        <v>57.692307692307693</v>
      </c>
      <c r="K21" s="106">
        <f t="shared" si="3"/>
        <v>100</v>
      </c>
    </row>
    <row r="22" spans="1:12" ht="15" customHeight="1" x14ac:dyDescent="0.25">
      <c r="A22" s="116">
        <v>4</v>
      </c>
      <c r="B22" s="115">
        <v>20060</v>
      </c>
      <c r="C22" s="167" t="s">
        <v>104</v>
      </c>
      <c r="D22" s="104">
        <v>150</v>
      </c>
      <c r="E22" s="104"/>
      <c r="F22" s="105"/>
      <c r="G22" s="104">
        <v>53</v>
      </c>
      <c r="H22" s="105">
        <f t="shared" si="0"/>
        <v>35.333333333333336</v>
      </c>
      <c r="I22" s="104">
        <v>97</v>
      </c>
      <c r="J22" s="105">
        <f t="shared" si="1"/>
        <v>64.666666666666671</v>
      </c>
      <c r="K22" s="106">
        <f t="shared" si="3"/>
        <v>100</v>
      </c>
    </row>
    <row r="23" spans="1:12" ht="15" customHeight="1" x14ac:dyDescent="0.25">
      <c r="A23" s="116">
        <v>5</v>
      </c>
      <c r="B23" s="115">
        <v>20400</v>
      </c>
      <c r="C23" s="167" t="s">
        <v>102</v>
      </c>
      <c r="D23" s="104">
        <v>126</v>
      </c>
      <c r="E23" s="104"/>
      <c r="F23" s="105"/>
      <c r="G23" s="104">
        <v>69</v>
      </c>
      <c r="H23" s="105">
        <f t="shared" si="0"/>
        <v>54.761904761904759</v>
      </c>
      <c r="I23" s="104">
        <v>57</v>
      </c>
      <c r="J23" s="105">
        <f t="shared" si="1"/>
        <v>45.238095238095241</v>
      </c>
      <c r="K23" s="106">
        <f t="shared" si="3"/>
        <v>100</v>
      </c>
    </row>
    <row r="24" spans="1:12" ht="15" customHeight="1" x14ac:dyDescent="0.25">
      <c r="A24" s="116">
        <v>6</v>
      </c>
      <c r="B24" s="115">
        <v>20080</v>
      </c>
      <c r="C24" s="117" t="s">
        <v>103</v>
      </c>
      <c r="D24" s="104">
        <v>88</v>
      </c>
      <c r="E24" s="104">
        <v>2</v>
      </c>
      <c r="F24" s="105">
        <f>E24*100/D24</f>
        <v>2.2727272727272729</v>
      </c>
      <c r="G24" s="104">
        <v>63</v>
      </c>
      <c r="H24" s="105">
        <f t="shared" si="0"/>
        <v>71.590909090909093</v>
      </c>
      <c r="I24" s="104">
        <v>23</v>
      </c>
      <c r="J24" s="105">
        <f t="shared" si="1"/>
        <v>26.136363636363637</v>
      </c>
      <c r="K24" s="106">
        <f t="shared" si="3"/>
        <v>97.727272727272734</v>
      </c>
    </row>
    <row r="25" spans="1:12" ht="15" customHeight="1" x14ac:dyDescent="0.25">
      <c r="A25" s="116">
        <v>7</v>
      </c>
      <c r="B25" s="115">
        <v>20460</v>
      </c>
      <c r="C25" s="117" t="s">
        <v>10</v>
      </c>
      <c r="D25" s="104">
        <v>80</v>
      </c>
      <c r="E25" s="104">
        <v>1</v>
      </c>
      <c r="F25" s="105">
        <f>E25*100/D25</f>
        <v>1.25</v>
      </c>
      <c r="G25" s="104">
        <v>44</v>
      </c>
      <c r="H25" s="105">
        <f t="shared" si="0"/>
        <v>55</v>
      </c>
      <c r="I25" s="104">
        <v>35</v>
      </c>
      <c r="J25" s="105">
        <f t="shared" si="1"/>
        <v>43.75</v>
      </c>
      <c r="K25" s="106">
        <f t="shared" si="3"/>
        <v>98.75</v>
      </c>
    </row>
    <row r="26" spans="1:12" ht="15" customHeight="1" x14ac:dyDescent="0.25">
      <c r="A26" s="116">
        <v>8</v>
      </c>
      <c r="B26" s="115">
        <v>20490</v>
      </c>
      <c r="C26" s="117" t="s">
        <v>11</v>
      </c>
      <c r="D26" s="104">
        <v>56</v>
      </c>
      <c r="E26" s="104">
        <v>2</v>
      </c>
      <c r="F26" s="105">
        <f>E26*100/D26</f>
        <v>3.5714285714285716</v>
      </c>
      <c r="G26" s="104">
        <v>39</v>
      </c>
      <c r="H26" s="105">
        <f t="shared" si="0"/>
        <v>69.642857142857139</v>
      </c>
      <c r="I26" s="104">
        <v>15</v>
      </c>
      <c r="J26" s="105">
        <f t="shared" si="1"/>
        <v>26.785714285714285</v>
      </c>
      <c r="K26" s="106">
        <f t="shared" si="3"/>
        <v>96.428571428571416</v>
      </c>
    </row>
    <row r="27" spans="1:12" ht="15" customHeight="1" x14ac:dyDescent="0.25">
      <c r="A27" s="116">
        <v>9</v>
      </c>
      <c r="B27" s="115">
        <v>20550</v>
      </c>
      <c r="C27" s="117" t="s">
        <v>12</v>
      </c>
      <c r="D27" s="104">
        <v>77</v>
      </c>
      <c r="E27" s="104">
        <v>1</v>
      </c>
      <c r="F27" s="105">
        <f>E27*100/D27</f>
        <v>1.2987012987012987</v>
      </c>
      <c r="G27" s="104">
        <v>56</v>
      </c>
      <c r="H27" s="105">
        <f t="shared" si="0"/>
        <v>72.727272727272734</v>
      </c>
      <c r="I27" s="104">
        <v>20</v>
      </c>
      <c r="J27" s="105">
        <f t="shared" si="1"/>
        <v>25.974025974025974</v>
      </c>
      <c r="K27" s="106">
        <f t="shared" si="3"/>
        <v>98.701298701298711</v>
      </c>
    </row>
    <row r="28" spans="1:12" ht="15" customHeight="1" x14ac:dyDescent="0.25">
      <c r="A28" s="116">
        <v>10</v>
      </c>
      <c r="B28" s="115">
        <v>20630</v>
      </c>
      <c r="C28" s="167" t="s">
        <v>13</v>
      </c>
      <c r="D28" s="104">
        <v>79</v>
      </c>
      <c r="E28" s="104"/>
      <c r="F28" s="105"/>
      <c r="G28" s="104">
        <v>51</v>
      </c>
      <c r="H28" s="105">
        <f t="shared" si="0"/>
        <v>64.556962025316452</v>
      </c>
      <c r="I28" s="104">
        <v>28</v>
      </c>
      <c r="J28" s="105">
        <f t="shared" si="1"/>
        <v>35.443037974683541</v>
      </c>
      <c r="K28" s="106">
        <f t="shared" si="3"/>
        <v>100</v>
      </c>
    </row>
    <row r="29" spans="1:12" ht="15" customHeight="1" x14ac:dyDescent="0.25">
      <c r="A29" s="116">
        <v>11</v>
      </c>
      <c r="B29" s="115">
        <v>20810</v>
      </c>
      <c r="C29" s="167" t="s">
        <v>14</v>
      </c>
      <c r="D29" s="104">
        <v>78</v>
      </c>
      <c r="E29" s="104"/>
      <c r="F29" s="105"/>
      <c r="G29" s="104">
        <v>66</v>
      </c>
      <c r="H29" s="105">
        <f t="shared" si="0"/>
        <v>84.615384615384613</v>
      </c>
      <c r="I29" s="104">
        <v>12</v>
      </c>
      <c r="J29" s="105">
        <f t="shared" si="1"/>
        <v>15.384615384615385</v>
      </c>
      <c r="K29" s="106">
        <f t="shared" si="3"/>
        <v>100</v>
      </c>
    </row>
    <row r="30" spans="1:12" ht="15" customHeight="1" x14ac:dyDescent="0.25">
      <c r="A30" s="116">
        <v>12</v>
      </c>
      <c r="B30" s="115">
        <v>20900</v>
      </c>
      <c r="C30" s="117" t="s">
        <v>15</v>
      </c>
      <c r="D30" s="104">
        <v>50</v>
      </c>
      <c r="E30" s="104">
        <v>1</v>
      </c>
      <c r="F30" s="105">
        <f t="shared" ref="F30:F35" si="4">E30*100/D30</f>
        <v>2</v>
      </c>
      <c r="G30" s="104">
        <v>33</v>
      </c>
      <c r="H30" s="105">
        <f t="shared" si="0"/>
        <v>66</v>
      </c>
      <c r="I30" s="104">
        <v>16</v>
      </c>
      <c r="J30" s="105">
        <f t="shared" si="1"/>
        <v>32</v>
      </c>
      <c r="K30" s="106">
        <f t="shared" si="3"/>
        <v>98</v>
      </c>
    </row>
    <row r="31" spans="1:12" ht="15" customHeight="1" thickBot="1" x14ac:dyDescent="0.3">
      <c r="A31" s="131">
        <v>13</v>
      </c>
      <c r="B31" s="132">
        <v>21350</v>
      </c>
      <c r="C31" s="133" t="s">
        <v>17</v>
      </c>
      <c r="D31" s="134">
        <v>51</v>
      </c>
      <c r="E31" s="134">
        <v>7</v>
      </c>
      <c r="F31" s="135">
        <f t="shared" si="4"/>
        <v>13.725490196078431</v>
      </c>
      <c r="G31" s="134">
        <v>37</v>
      </c>
      <c r="H31" s="135">
        <f t="shared" si="0"/>
        <v>72.549019607843135</v>
      </c>
      <c r="I31" s="134">
        <v>7</v>
      </c>
      <c r="J31" s="135">
        <f t="shared" si="1"/>
        <v>13.725490196078431</v>
      </c>
      <c r="K31" s="136">
        <f t="shared" si="3"/>
        <v>86.274509803921561</v>
      </c>
    </row>
    <row r="32" spans="1:12" ht="15" customHeight="1" thickBot="1" x14ac:dyDescent="0.3">
      <c r="A32" s="107"/>
      <c r="B32" s="124"/>
      <c r="C32" s="110" t="s">
        <v>116</v>
      </c>
      <c r="D32" s="124">
        <f>SUM(D33:D50)</f>
        <v>1322</v>
      </c>
      <c r="E32" s="124">
        <f>SUM(E33:E50)</f>
        <v>54</v>
      </c>
      <c r="F32" s="125">
        <f t="shared" si="4"/>
        <v>4.0847201210287443</v>
      </c>
      <c r="G32" s="124">
        <f>SUM(G33:G50)</f>
        <v>813</v>
      </c>
      <c r="H32" s="125">
        <f t="shared" si="0"/>
        <v>61.497730711043872</v>
      </c>
      <c r="I32" s="124">
        <f>SUM(I33:I50)</f>
        <v>455</v>
      </c>
      <c r="J32" s="125">
        <f t="shared" si="1"/>
        <v>34.417549167927383</v>
      </c>
      <c r="K32" s="126">
        <f>AVERAGE(K33:K50)</f>
        <v>95.389738434734411</v>
      </c>
    </row>
    <row r="33" spans="1:11" ht="15" customHeight="1" x14ac:dyDescent="0.25">
      <c r="A33" s="116">
        <v>1</v>
      </c>
      <c r="B33" s="115">
        <v>30070</v>
      </c>
      <c r="C33" s="117" t="s">
        <v>100</v>
      </c>
      <c r="D33" s="137">
        <v>87</v>
      </c>
      <c r="E33" s="138">
        <v>7</v>
      </c>
      <c r="F33" s="105">
        <f t="shared" si="4"/>
        <v>8.0459770114942533</v>
      </c>
      <c r="G33" s="104">
        <v>64</v>
      </c>
      <c r="H33" s="105">
        <f t="shared" si="0"/>
        <v>73.563218390804593</v>
      </c>
      <c r="I33" s="104">
        <v>16</v>
      </c>
      <c r="J33" s="105">
        <f t="shared" si="1"/>
        <v>18.390804597701148</v>
      </c>
      <c r="K33" s="106">
        <f t="shared" ref="K33:K50" si="5">J33+H33</f>
        <v>91.954022988505741</v>
      </c>
    </row>
    <row r="34" spans="1:11" ht="15" customHeight="1" x14ac:dyDescent="0.25">
      <c r="A34" s="116">
        <v>2</v>
      </c>
      <c r="B34" s="115">
        <v>30480</v>
      </c>
      <c r="C34" s="117" t="s">
        <v>124</v>
      </c>
      <c r="D34" s="139">
        <v>104</v>
      </c>
      <c r="E34" s="139">
        <v>2</v>
      </c>
      <c r="F34" s="105">
        <f t="shared" si="4"/>
        <v>1.9230769230769231</v>
      </c>
      <c r="G34" s="104">
        <v>59</v>
      </c>
      <c r="H34" s="105">
        <f t="shared" si="0"/>
        <v>56.730769230769234</v>
      </c>
      <c r="I34" s="104">
        <v>43</v>
      </c>
      <c r="J34" s="105">
        <f t="shared" si="1"/>
        <v>41.346153846153847</v>
      </c>
      <c r="K34" s="106">
        <f t="shared" si="5"/>
        <v>98.07692307692308</v>
      </c>
    </row>
    <row r="35" spans="1:11" ht="15" customHeight="1" x14ac:dyDescent="0.25">
      <c r="A35" s="116">
        <v>3</v>
      </c>
      <c r="B35" s="115">
        <v>30460</v>
      </c>
      <c r="C35" s="117" t="s">
        <v>99</v>
      </c>
      <c r="D35" s="139">
        <v>103</v>
      </c>
      <c r="E35" s="139">
        <v>7</v>
      </c>
      <c r="F35" s="105">
        <f t="shared" si="4"/>
        <v>6.7961165048543686</v>
      </c>
      <c r="G35" s="104">
        <v>66</v>
      </c>
      <c r="H35" s="105">
        <f t="shared" si="0"/>
        <v>64.077669902912618</v>
      </c>
      <c r="I35" s="104">
        <v>30</v>
      </c>
      <c r="J35" s="105">
        <f t="shared" si="1"/>
        <v>29.126213592233011</v>
      </c>
      <c r="K35" s="106">
        <f t="shared" si="5"/>
        <v>93.203883495145632</v>
      </c>
    </row>
    <row r="36" spans="1:11" ht="15" customHeight="1" x14ac:dyDescent="0.25">
      <c r="A36" s="116">
        <v>4</v>
      </c>
      <c r="B36" s="127">
        <v>30030</v>
      </c>
      <c r="C36" s="166" t="s">
        <v>101</v>
      </c>
      <c r="D36" s="104">
        <v>73</v>
      </c>
      <c r="E36" s="104"/>
      <c r="F36" s="129"/>
      <c r="G36" s="128">
        <v>39</v>
      </c>
      <c r="H36" s="129">
        <f t="shared" si="0"/>
        <v>53.424657534246577</v>
      </c>
      <c r="I36" s="128">
        <v>34</v>
      </c>
      <c r="J36" s="129">
        <f t="shared" si="1"/>
        <v>46.575342465753423</v>
      </c>
      <c r="K36" s="130">
        <f t="shared" si="5"/>
        <v>100</v>
      </c>
    </row>
    <row r="37" spans="1:11" ht="15" customHeight="1" x14ac:dyDescent="0.25">
      <c r="A37" s="116">
        <v>5</v>
      </c>
      <c r="B37" s="115">
        <v>31000</v>
      </c>
      <c r="C37" s="117" t="s">
        <v>98</v>
      </c>
      <c r="D37" s="104">
        <v>95</v>
      </c>
      <c r="E37" s="138">
        <v>3</v>
      </c>
      <c r="F37" s="105">
        <f>E37*100/D37</f>
        <v>3.1578947368421053</v>
      </c>
      <c r="G37" s="104">
        <v>66</v>
      </c>
      <c r="H37" s="105">
        <f t="shared" si="0"/>
        <v>69.473684210526315</v>
      </c>
      <c r="I37" s="104">
        <v>26</v>
      </c>
      <c r="J37" s="105">
        <f t="shared" si="1"/>
        <v>27.368421052631579</v>
      </c>
      <c r="K37" s="106">
        <f t="shared" si="5"/>
        <v>96.84210526315789</v>
      </c>
    </row>
    <row r="38" spans="1:11" ht="15" customHeight="1" x14ac:dyDescent="0.25">
      <c r="A38" s="116">
        <v>6</v>
      </c>
      <c r="B38" s="115">
        <v>30130</v>
      </c>
      <c r="C38" s="117" t="s">
        <v>18</v>
      </c>
      <c r="D38" s="104">
        <v>51</v>
      </c>
      <c r="E38" s="138">
        <v>7</v>
      </c>
      <c r="F38" s="105">
        <f>E38*100/D38</f>
        <v>13.725490196078431</v>
      </c>
      <c r="G38" s="104">
        <v>39</v>
      </c>
      <c r="H38" s="105">
        <f t="shared" ref="H38:H69" si="6">G38*100/D38</f>
        <v>76.470588235294116</v>
      </c>
      <c r="I38" s="104">
        <v>5</v>
      </c>
      <c r="J38" s="105">
        <f t="shared" ref="J38:J69" si="7">I38*100/D38</f>
        <v>9.8039215686274517</v>
      </c>
      <c r="K38" s="106">
        <f t="shared" si="5"/>
        <v>86.274509803921575</v>
      </c>
    </row>
    <row r="39" spans="1:11" ht="15" customHeight="1" x14ac:dyDescent="0.25">
      <c r="A39" s="116">
        <v>7</v>
      </c>
      <c r="B39" s="115">
        <v>30160</v>
      </c>
      <c r="C39" s="167" t="s">
        <v>19</v>
      </c>
      <c r="D39" s="104">
        <v>77</v>
      </c>
      <c r="E39" s="104"/>
      <c r="F39" s="105"/>
      <c r="G39" s="104">
        <v>39</v>
      </c>
      <c r="H39" s="105">
        <f t="shared" si="6"/>
        <v>50.649350649350652</v>
      </c>
      <c r="I39" s="104">
        <v>38</v>
      </c>
      <c r="J39" s="105">
        <f t="shared" si="7"/>
        <v>49.350649350649348</v>
      </c>
      <c r="K39" s="106">
        <f t="shared" si="5"/>
        <v>100</v>
      </c>
    </row>
    <row r="40" spans="1:11" ht="15" customHeight="1" x14ac:dyDescent="0.25">
      <c r="A40" s="116">
        <v>8</v>
      </c>
      <c r="B40" s="115">
        <v>30440</v>
      </c>
      <c r="C40" s="214" t="s">
        <v>21</v>
      </c>
      <c r="D40" s="104">
        <v>62</v>
      </c>
      <c r="E40" s="104">
        <v>11</v>
      </c>
      <c r="F40" s="105">
        <f>E40*100/D40</f>
        <v>17.741935483870968</v>
      </c>
      <c r="G40" s="104">
        <v>46</v>
      </c>
      <c r="H40" s="105">
        <f t="shared" si="6"/>
        <v>74.193548387096769</v>
      </c>
      <c r="I40" s="104">
        <v>5</v>
      </c>
      <c r="J40" s="105">
        <f t="shared" si="7"/>
        <v>8.064516129032258</v>
      </c>
      <c r="K40" s="106">
        <f t="shared" si="5"/>
        <v>82.258064516129025</v>
      </c>
    </row>
    <row r="41" spans="1:11" ht="15" customHeight="1" x14ac:dyDescent="0.25">
      <c r="A41" s="140">
        <v>9</v>
      </c>
      <c r="B41" s="115">
        <v>30470</v>
      </c>
      <c r="C41" s="117" t="s">
        <v>22</v>
      </c>
      <c r="D41" s="104">
        <v>49</v>
      </c>
      <c r="E41" s="104">
        <v>5</v>
      </c>
      <c r="F41" s="105">
        <f>E41*100/D41</f>
        <v>10.204081632653061</v>
      </c>
      <c r="G41" s="104">
        <v>39</v>
      </c>
      <c r="H41" s="105">
        <f t="shared" si="6"/>
        <v>79.591836734693871</v>
      </c>
      <c r="I41" s="104">
        <v>5</v>
      </c>
      <c r="J41" s="105">
        <f t="shared" si="7"/>
        <v>10.204081632653061</v>
      </c>
      <c r="K41" s="106">
        <f t="shared" si="5"/>
        <v>89.795918367346928</v>
      </c>
    </row>
    <row r="42" spans="1:11" ht="15" customHeight="1" x14ac:dyDescent="0.25">
      <c r="A42" s="116">
        <v>10</v>
      </c>
      <c r="B42" s="115">
        <v>30500</v>
      </c>
      <c r="C42" s="167" t="s">
        <v>23</v>
      </c>
      <c r="D42" s="104">
        <v>38</v>
      </c>
      <c r="E42" s="104"/>
      <c r="F42" s="105"/>
      <c r="G42" s="104">
        <v>19</v>
      </c>
      <c r="H42" s="105">
        <f t="shared" si="6"/>
        <v>50</v>
      </c>
      <c r="I42" s="104">
        <v>19</v>
      </c>
      <c r="J42" s="105">
        <f t="shared" si="7"/>
        <v>50</v>
      </c>
      <c r="K42" s="106">
        <f t="shared" si="5"/>
        <v>100</v>
      </c>
    </row>
    <row r="43" spans="1:11" ht="15" customHeight="1" x14ac:dyDescent="0.25">
      <c r="A43" s="116">
        <v>11</v>
      </c>
      <c r="B43" s="115">
        <v>30530</v>
      </c>
      <c r="C43" s="117" t="s">
        <v>24</v>
      </c>
      <c r="D43" s="104">
        <v>65</v>
      </c>
      <c r="E43" s="104">
        <v>2</v>
      </c>
      <c r="F43" s="105">
        <f>E43*100/D43</f>
        <v>3.0769230769230771</v>
      </c>
      <c r="G43" s="104">
        <v>46</v>
      </c>
      <c r="H43" s="105">
        <f t="shared" si="6"/>
        <v>70.769230769230774</v>
      </c>
      <c r="I43" s="104">
        <v>17</v>
      </c>
      <c r="J43" s="105">
        <f t="shared" si="7"/>
        <v>26.153846153846153</v>
      </c>
      <c r="K43" s="106">
        <f t="shared" si="5"/>
        <v>96.923076923076934</v>
      </c>
    </row>
    <row r="44" spans="1:11" ht="15" customHeight="1" x14ac:dyDescent="0.25">
      <c r="A44" s="116">
        <v>12</v>
      </c>
      <c r="B44" s="115">
        <v>30640</v>
      </c>
      <c r="C44" s="167" t="s">
        <v>25</v>
      </c>
      <c r="D44" s="104">
        <v>93</v>
      </c>
      <c r="E44" s="104"/>
      <c r="F44" s="105"/>
      <c r="G44" s="104">
        <v>34</v>
      </c>
      <c r="H44" s="105">
        <f t="shared" si="6"/>
        <v>36.55913978494624</v>
      </c>
      <c r="I44" s="104">
        <v>59</v>
      </c>
      <c r="J44" s="105">
        <f t="shared" si="7"/>
        <v>63.44086021505376</v>
      </c>
      <c r="K44" s="106">
        <f t="shared" si="5"/>
        <v>100</v>
      </c>
    </row>
    <row r="45" spans="1:11" ht="15" customHeight="1" x14ac:dyDescent="0.25">
      <c r="A45" s="116">
        <v>13</v>
      </c>
      <c r="B45" s="115">
        <v>30650</v>
      </c>
      <c r="C45" s="117" t="s">
        <v>26</v>
      </c>
      <c r="D45" s="104">
        <v>70</v>
      </c>
      <c r="E45" s="104">
        <v>6</v>
      </c>
      <c r="F45" s="105">
        <f>E45*100/D45</f>
        <v>8.5714285714285712</v>
      </c>
      <c r="G45" s="104">
        <v>54</v>
      </c>
      <c r="H45" s="105">
        <f t="shared" si="6"/>
        <v>77.142857142857139</v>
      </c>
      <c r="I45" s="104">
        <v>10</v>
      </c>
      <c r="J45" s="105">
        <f t="shared" si="7"/>
        <v>14.285714285714286</v>
      </c>
      <c r="K45" s="106">
        <f t="shared" si="5"/>
        <v>91.428571428571431</v>
      </c>
    </row>
    <row r="46" spans="1:11" ht="15" customHeight="1" x14ac:dyDescent="0.25">
      <c r="A46" s="116">
        <v>14</v>
      </c>
      <c r="B46" s="115">
        <v>30790</v>
      </c>
      <c r="C46" s="117" t="s">
        <v>27</v>
      </c>
      <c r="D46" s="104">
        <v>36</v>
      </c>
      <c r="E46" s="104">
        <v>3</v>
      </c>
      <c r="F46" s="105">
        <f>E46*100/D46</f>
        <v>8.3333333333333339</v>
      </c>
      <c r="G46" s="104">
        <v>10</v>
      </c>
      <c r="H46" s="105">
        <f t="shared" si="6"/>
        <v>27.777777777777779</v>
      </c>
      <c r="I46" s="104">
        <v>23</v>
      </c>
      <c r="J46" s="105">
        <f t="shared" si="7"/>
        <v>63.888888888888886</v>
      </c>
      <c r="K46" s="106">
        <f t="shared" si="5"/>
        <v>91.666666666666657</v>
      </c>
    </row>
    <row r="47" spans="1:11" ht="15" customHeight="1" x14ac:dyDescent="0.25">
      <c r="A47" s="116">
        <v>15</v>
      </c>
      <c r="B47" s="115">
        <v>30880</v>
      </c>
      <c r="C47" s="117" t="s">
        <v>28</v>
      </c>
      <c r="D47" s="104">
        <v>71</v>
      </c>
      <c r="E47" s="104">
        <v>1</v>
      </c>
      <c r="F47" s="105">
        <f>E47*100/D47</f>
        <v>1.408450704225352</v>
      </c>
      <c r="G47" s="104">
        <v>46</v>
      </c>
      <c r="H47" s="105">
        <f t="shared" si="6"/>
        <v>64.788732394366193</v>
      </c>
      <c r="I47" s="104">
        <v>24</v>
      </c>
      <c r="J47" s="105">
        <f t="shared" si="7"/>
        <v>33.802816901408448</v>
      </c>
      <c r="K47" s="106">
        <f t="shared" si="5"/>
        <v>98.591549295774641</v>
      </c>
    </row>
    <row r="48" spans="1:11" ht="15" customHeight="1" x14ac:dyDescent="0.25">
      <c r="A48" s="116">
        <v>16</v>
      </c>
      <c r="B48" s="115">
        <v>30890</v>
      </c>
      <c r="C48" s="167" t="s">
        <v>29</v>
      </c>
      <c r="D48" s="104">
        <v>63</v>
      </c>
      <c r="E48" s="104"/>
      <c r="F48" s="105"/>
      <c r="G48" s="104">
        <v>47</v>
      </c>
      <c r="H48" s="105">
        <f t="shared" si="6"/>
        <v>74.603174603174608</v>
      </c>
      <c r="I48" s="104">
        <v>16</v>
      </c>
      <c r="J48" s="105">
        <f t="shared" si="7"/>
        <v>25.396825396825395</v>
      </c>
      <c r="K48" s="106">
        <f t="shared" si="5"/>
        <v>100</v>
      </c>
    </row>
    <row r="49" spans="1:11" ht="15" customHeight="1" x14ac:dyDescent="0.25">
      <c r="A49" s="140">
        <v>17</v>
      </c>
      <c r="B49" s="115">
        <v>30940</v>
      </c>
      <c r="C49" s="167" t="s">
        <v>30</v>
      </c>
      <c r="D49" s="104">
        <v>81</v>
      </c>
      <c r="E49" s="104"/>
      <c r="F49" s="105"/>
      <c r="G49" s="104">
        <v>53</v>
      </c>
      <c r="H49" s="105">
        <f t="shared" si="6"/>
        <v>65.432098765432102</v>
      </c>
      <c r="I49" s="104">
        <v>28</v>
      </c>
      <c r="J49" s="105">
        <f t="shared" si="7"/>
        <v>34.567901234567898</v>
      </c>
      <c r="K49" s="106">
        <f t="shared" si="5"/>
        <v>100</v>
      </c>
    </row>
    <row r="50" spans="1:11" ht="15" customHeight="1" thickBot="1" x14ac:dyDescent="0.3">
      <c r="A50" s="116">
        <v>18</v>
      </c>
      <c r="B50" s="118">
        <v>31480</v>
      </c>
      <c r="C50" s="168" t="s">
        <v>31</v>
      </c>
      <c r="D50" s="119">
        <v>104</v>
      </c>
      <c r="E50" s="119"/>
      <c r="F50" s="120"/>
      <c r="G50" s="119">
        <v>47</v>
      </c>
      <c r="H50" s="120">
        <f t="shared" si="6"/>
        <v>45.192307692307693</v>
      </c>
      <c r="I50" s="119">
        <v>57</v>
      </c>
      <c r="J50" s="120">
        <f t="shared" si="7"/>
        <v>54.807692307692307</v>
      </c>
      <c r="K50" s="121">
        <f t="shared" si="5"/>
        <v>100</v>
      </c>
    </row>
    <row r="51" spans="1:11" ht="15" customHeight="1" thickBot="1" x14ac:dyDescent="0.3">
      <c r="A51" s="107"/>
      <c r="B51" s="124"/>
      <c r="C51" s="110" t="s">
        <v>117</v>
      </c>
      <c r="D51" s="124">
        <f>SUM(D52:D70)</f>
        <v>1460</v>
      </c>
      <c r="E51" s="124">
        <f>SUM(E52:E70)</f>
        <v>44</v>
      </c>
      <c r="F51" s="125">
        <f>E51*100/D51</f>
        <v>3.0136986301369864</v>
      </c>
      <c r="G51" s="124">
        <f>SUM(G52:G70)</f>
        <v>808</v>
      </c>
      <c r="H51" s="125">
        <f t="shared" si="6"/>
        <v>55.342465753424655</v>
      </c>
      <c r="I51" s="124">
        <f>SUM(I52:I70)</f>
        <v>608</v>
      </c>
      <c r="J51" s="125">
        <f t="shared" si="7"/>
        <v>41.643835616438359</v>
      </c>
      <c r="K51" s="126">
        <f>AVERAGE(K52:K70)</f>
        <v>96.241204637142516</v>
      </c>
    </row>
    <row r="52" spans="1:11" ht="15" customHeight="1" x14ac:dyDescent="0.25">
      <c r="A52" s="114">
        <v>1</v>
      </c>
      <c r="B52" s="141">
        <v>40010</v>
      </c>
      <c r="C52" s="142" t="s">
        <v>32</v>
      </c>
      <c r="D52" s="137">
        <v>155</v>
      </c>
      <c r="E52" s="137">
        <v>6</v>
      </c>
      <c r="F52" s="143">
        <f>E52*100/D52</f>
        <v>3.870967741935484</v>
      </c>
      <c r="G52" s="137">
        <v>76</v>
      </c>
      <c r="H52" s="143">
        <f t="shared" si="6"/>
        <v>49.032258064516128</v>
      </c>
      <c r="I52" s="137">
        <v>73</v>
      </c>
      <c r="J52" s="143">
        <f t="shared" si="7"/>
        <v>47.096774193548384</v>
      </c>
      <c r="K52" s="144">
        <f t="shared" ref="K52:K70" si="8">J52+H52</f>
        <v>96.129032258064512</v>
      </c>
    </row>
    <row r="53" spans="1:11" ht="15" customHeight="1" x14ac:dyDescent="0.25">
      <c r="A53" s="116">
        <v>2</v>
      </c>
      <c r="B53" s="115">
        <v>40030</v>
      </c>
      <c r="C53" s="167" t="s">
        <v>125</v>
      </c>
      <c r="D53" s="104">
        <v>60</v>
      </c>
      <c r="E53" s="104"/>
      <c r="F53" s="105"/>
      <c r="G53" s="104">
        <v>1</v>
      </c>
      <c r="H53" s="105">
        <f t="shared" si="6"/>
        <v>1.6666666666666667</v>
      </c>
      <c r="I53" s="104">
        <v>59</v>
      </c>
      <c r="J53" s="105">
        <f t="shared" si="7"/>
        <v>98.333333333333329</v>
      </c>
      <c r="K53" s="106">
        <f t="shared" si="8"/>
        <v>100</v>
      </c>
    </row>
    <row r="54" spans="1:11" ht="15" customHeight="1" x14ac:dyDescent="0.25">
      <c r="A54" s="116">
        <v>3</v>
      </c>
      <c r="B54" s="115">
        <v>40410</v>
      </c>
      <c r="C54" s="117" t="s">
        <v>94</v>
      </c>
      <c r="D54" s="104">
        <v>143</v>
      </c>
      <c r="E54" s="104">
        <v>3</v>
      </c>
      <c r="F54" s="105">
        <f>E54*100/D54</f>
        <v>2.0979020979020979</v>
      </c>
      <c r="G54" s="104">
        <v>83</v>
      </c>
      <c r="H54" s="105">
        <f t="shared" si="6"/>
        <v>58.04195804195804</v>
      </c>
      <c r="I54" s="104">
        <v>57</v>
      </c>
      <c r="J54" s="105">
        <f t="shared" si="7"/>
        <v>39.86013986013986</v>
      </c>
      <c r="K54" s="106">
        <f t="shared" si="8"/>
        <v>97.902097902097893</v>
      </c>
    </row>
    <row r="55" spans="1:11" ht="15" customHeight="1" x14ac:dyDescent="0.25">
      <c r="A55" s="116">
        <v>4</v>
      </c>
      <c r="B55" s="115">
        <v>40011</v>
      </c>
      <c r="C55" s="117" t="s">
        <v>97</v>
      </c>
      <c r="D55" s="104">
        <v>181</v>
      </c>
      <c r="E55" s="104">
        <v>3</v>
      </c>
      <c r="F55" s="105">
        <f>E55*100/D55</f>
        <v>1.6574585635359116</v>
      </c>
      <c r="G55" s="104">
        <v>105</v>
      </c>
      <c r="H55" s="105">
        <f t="shared" si="6"/>
        <v>58.011049723756905</v>
      </c>
      <c r="I55" s="104">
        <v>73</v>
      </c>
      <c r="J55" s="105">
        <f t="shared" si="7"/>
        <v>40.331491712707184</v>
      </c>
      <c r="K55" s="106">
        <f t="shared" si="8"/>
        <v>98.342541436464089</v>
      </c>
    </row>
    <row r="56" spans="1:11" ht="15" customHeight="1" x14ac:dyDescent="0.25">
      <c r="A56" s="116">
        <v>5</v>
      </c>
      <c r="B56" s="115">
        <v>40080</v>
      </c>
      <c r="C56" s="167" t="s">
        <v>110</v>
      </c>
      <c r="D56" s="104">
        <v>125</v>
      </c>
      <c r="E56" s="104"/>
      <c r="F56" s="105"/>
      <c r="G56" s="104">
        <v>61</v>
      </c>
      <c r="H56" s="105">
        <f t="shared" si="6"/>
        <v>48.8</v>
      </c>
      <c r="I56" s="104">
        <v>64</v>
      </c>
      <c r="J56" s="105">
        <f t="shared" si="7"/>
        <v>51.2</v>
      </c>
      <c r="K56" s="106">
        <f t="shared" si="8"/>
        <v>100</v>
      </c>
    </row>
    <row r="57" spans="1:11" ht="15" customHeight="1" x14ac:dyDescent="0.25">
      <c r="A57" s="116">
        <v>6</v>
      </c>
      <c r="B57" s="115">
        <v>40100</v>
      </c>
      <c r="C57" s="117" t="s">
        <v>34</v>
      </c>
      <c r="D57" s="104">
        <v>81</v>
      </c>
      <c r="E57" s="104">
        <v>1</v>
      </c>
      <c r="F57" s="105">
        <f>E57*100/D57</f>
        <v>1.2345679012345678</v>
      </c>
      <c r="G57" s="104">
        <v>45</v>
      </c>
      <c r="H57" s="105">
        <f t="shared" si="6"/>
        <v>55.555555555555557</v>
      </c>
      <c r="I57" s="104">
        <v>35</v>
      </c>
      <c r="J57" s="105">
        <f t="shared" si="7"/>
        <v>43.209876543209873</v>
      </c>
      <c r="K57" s="106">
        <f t="shared" si="8"/>
        <v>98.76543209876543</v>
      </c>
    </row>
    <row r="58" spans="1:11" ht="15" customHeight="1" x14ac:dyDescent="0.25">
      <c r="A58" s="116">
        <v>7</v>
      </c>
      <c r="B58" s="115">
        <v>40020</v>
      </c>
      <c r="C58" s="117" t="s">
        <v>126</v>
      </c>
      <c r="D58" s="104">
        <v>29</v>
      </c>
      <c r="E58" s="104">
        <v>1</v>
      </c>
      <c r="F58" s="105">
        <f>E58*100/D58</f>
        <v>3.4482758620689653</v>
      </c>
      <c r="G58" s="104">
        <v>16</v>
      </c>
      <c r="H58" s="105">
        <f t="shared" si="6"/>
        <v>55.172413793103445</v>
      </c>
      <c r="I58" s="104">
        <v>12</v>
      </c>
      <c r="J58" s="105">
        <f t="shared" si="7"/>
        <v>41.379310344827587</v>
      </c>
      <c r="K58" s="106">
        <f t="shared" si="8"/>
        <v>96.551724137931032</v>
      </c>
    </row>
    <row r="59" spans="1:11" ht="15" customHeight="1" x14ac:dyDescent="0.25">
      <c r="A59" s="116">
        <v>8</v>
      </c>
      <c r="B59" s="115">
        <v>40031</v>
      </c>
      <c r="C59" s="117" t="s">
        <v>33</v>
      </c>
      <c r="D59" s="104">
        <v>63</v>
      </c>
      <c r="E59" s="104">
        <v>2</v>
      </c>
      <c r="F59" s="105">
        <f>E59*100/D59</f>
        <v>3.1746031746031744</v>
      </c>
      <c r="G59" s="104">
        <v>49</v>
      </c>
      <c r="H59" s="105">
        <f t="shared" si="6"/>
        <v>77.777777777777771</v>
      </c>
      <c r="I59" s="104">
        <v>12</v>
      </c>
      <c r="J59" s="105">
        <f t="shared" si="7"/>
        <v>19.047619047619047</v>
      </c>
      <c r="K59" s="106">
        <f t="shared" si="8"/>
        <v>96.825396825396822</v>
      </c>
    </row>
    <row r="60" spans="1:11" ht="15" customHeight="1" x14ac:dyDescent="0.25">
      <c r="A60" s="116">
        <v>9</v>
      </c>
      <c r="B60" s="115">
        <v>40210</v>
      </c>
      <c r="C60" s="145" t="s">
        <v>36</v>
      </c>
      <c r="D60" s="104">
        <v>51</v>
      </c>
      <c r="E60" s="104">
        <v>19</v>
      </c>
      <c r="F60" s="105">
        <f>E60*100/D60</f>
        <v>37.254901960784316</v>
      </c>
      <c r="G60" s="104">
        <v>26</v>
      </c>
      <c r="H60" s="105">
        <f t="shared" si="6"/>
        <v>50.980392156862742</v>
      </c>
      <c r="I60" s="104">
        <v>6</v>
      </c>
      <c r="J60" s="105">
        <f t="shared" si="7"/>
        <v>11.764705882352942</v>
      </c>
      <c r="K60" s="106">
        <f t="shared" si="8"/>
        <v>62.745098039215684</v>
      </c>
    </row>
    <row r="61" spans="1:11" ht="15" customHeight="1" x14ac:dyDescent="0.25">
      <c r="A61" s="140">
        <v>10</v>
      </c>
      <c r="B61" s="115">
        <v>40300</v>
      </c>
      <c r="C61" s="117" t="s">
        <v>96</v>
      </c>
      <c r="D61" s="104">
        <v>25</v>
      </c>
      <c r="E61" s="104">
        <v>1</v>
      </c>
      <c r="F61" s="105">
        <f>E61*100/D61</f>
        <v>4</v>
      </c>
      <c r="G61" s="104">
        <v>16</v>
      </c>
      <c r="H61" s="105">
        <f t="shared" si="6"/>
        <v>64</v>
      </c>
      <c r="I61" s="104">
        <v>8</v>
      </c>
      <c r="J61" s="105">
        <f t="shared" si="7"/>
        <v>32</v>
      </c>
      <c r="K61" s="106">
        <f t="shared" si="8"/>
        <v>96</v>
      </c>
    </row>
    <row r="62" spans="1:11" ht="15" customHeight="1" x14ac:dyDescent="0.25">
      <c r="A62" s="116">
        <v>11</v>
      </c>
      <c r="B62" s="115">
        <v>40360</v>
      </c>
      <c r="C62" s="167" t="s">
        <v>37</v>
      </c>
      <c r="D62" s="104">
        <v>43</v>
      </c>
      <c r="E62" s="104"/>
      <c r="F62" s="105"/>
      <c r="G62" s="104">
        <v>35</v>
      </c>
      <c r="H62" s="105">
        <f t="shared" si="6"/>
        <v>81.395348837209298</v>
      </c>
      <c r="I62" s="104">
        <v>8</v>
      </c>
      <c r="J62" s="105">
        <f t="shared" si="7"/>
        <v>18.604651162790699</v>
      </c>
      <c r="K62" s="106">
        <f t="shared" si="8"/>
        <v>100</v>
      </c>
    </row>
    <row r="63" spans="1:11" ht="15" customHeight="1" x14ac:dyDescent="0.25">
      <c r="A63" s="116">
        <v>12</v>
      </c>
      <c r="B63" s="115">
        <v>40390</v>
      </c>
      <c r="C63" s="167" t="s">
        <v>95</v>
      </c>
      <c r="D63" s="104">
        <v>44</v>
      </c>
      <c r="E63" s="104"/>
      <c r="F63" s="105"/>
      <c r="G63" s="104">
        <v>40</v>
      </c>
      <c r="H63" s="105">
        <f t="shared" si="6"/>
        <v>90.909090909090907</v>
      </c>
      <c r="I63" s="104">
        <v>4</v>
      </c>
      <c r="J63" s="105">
        <f t="shared" si="7"/>
        <v>9.0909090909090917</v>
      </c>
      <c r="K63" s="106">
        <f t="shared" si="8"/>
        <v>100</v>
      </c>
    </row>
    <row r="64" spans="1:11" ht="15" customHeight="1" x14ac:dyDescent="0.25">
      <c r="A64" s="116">
        <v>13</v>
      </c>
      <c r="B64" s="115">
        <v>40720</v>
      </c>
      <c r="C64" s="117" t="s">
        <v>121</v>
      </c>
      <c r="D64" s="104">
        <v>72</v>
      </c>
      <c r="E64" s="104">
        <v>2</v>
      </c>
      <c r="F64" s="105">
        <f>E64*100/D64</f>
        <v>2.7777777777777777</v>
      </c>
      <c r="G64" s="104">
        <v>36</v>
      </c>
      <c r="H64" s="105">
        <f t="shared" si="6"/>
        <v>50</v>
      </c>
      <c r="I64" s="104">
        <v>34</v>
      </c>
      <c r="J64" s="105">
        <f t="shared" si="7"/>
        <v>47.222222222222221</v>
      </c>
      <c r="K64" s="106">
        <f t="shared" si="8"/>
        <v>97.222222222222229</v>
      </c>
    </row>
    <row r="65" spans="1:11" ht="15" customHeight="1" x14ac:dyDescent="0.25">
      <c r="A65" s="116">
        <v>14</v>
      </c>
      <c r="B65" s="115">
        <v>40730</v>
      </c>
      <c r="C65" s="117" t="s">
        <v>93</v>
      </c>
      <c r="D65" s="104">
        <v>20</v>
      </c>
      <c r="E65" s="104">
        <v>1</v>
      </c>
      <c r="F65" s="105">
        <f>E65*100/D65</f>
        <v>5</v>
      </c>
      <c r="G65" s="104">
        <v>16</v>
      </c>
      <c r="H65" s="105">
        <f t="shared" si="6"/>
        <v>80</v>
      </c>
      <c r="I65" s="104">
        <v>3</v>
      </c>
      <c r="J65" s="105">
        <f t="shared" si="7"/>
        <v>15</v>
      </c>
      <c r="K65" s="106">
        <f t="shared" si="8"/>
        <v>95</v>
      </c>
    </row>
    <row r="66" spans="1:11" ht="15" customHeight="1" x14ac:dyDescent="0.25">
      <c r="A66" s="116">
        <v>15</v>
      </c>
      <c r="B66" s="115">
        <v>40820</v>
      </c>
      <c r="C66" s="167" t="s">
        <v>92</v>
      </c>
      <c r="D66" s="104">
        <v>71</v>
      </c>
      <c r="E66" s="104"/>
      <c r="F66" s="105"/>
      <c r="G66" s="104">
        <v>48</v>
      </c>
      <c r="H66" s="105">
        <f t="shared" si="6"/>
        <v>67.605633802816897</v>
      </c>
      <c r="I66" s="104">
        <v>23</v>
      </c>
      <c r="J66" s="105">
        <f t="shared" si="7"/>
        <v>32.394366197183096</v>
      </c>
      <c r="K66" s="106">
        <f t="shared" si="8"/>
        <v>100</v>
      </c>
    </row>
    <row r="67" spans="1:11" ht="15" customHeight="1" x14ac:dyDescent="0.25">
      <c r="A67" s="116">
        <v>16</v>
      </c>
      <c r="B67" s="115">
        <v>40840</v>
      </c>
      <c r="C67" s="167" t="s">
        <v>38</v>
      </c>
      <c r="D67" s="104">
        <v>54</v>
      </c>
      <c r="E67" s="104"/>
      <c r="F67" s="105"/>
      <c r="G67" s="104">
        <v>18</v>
      </c>
      <c r="H67" s="105">
        <f t="shared" si="6"/>
        <v>33.333333333333336</v>
      </c>
      <c r="I67" s="104">
        <v>36</v>
      </c>
      <c r="J67" s="105">
        <f t="shared" si="7"/>
        <v>66.666666666666671</v>
      </c>
      <c r="K67" s="106">
        <f t="shared" si="8"/>
        <v>100</v>
      </c>
    </row>
    <row r="68" spans="1:11" ht="15" customHeight="1" x14ac:dyDescent="0.25">
      <c r="A68" s="140">
        <v>17</v>
      </c>
      <c r="B68" s="115">
        <v>40950</v>
      </c>
      <c r="C68" s="117" t="s">
        <v>39</v>
      </c>
      <c r="D68" s="104">
        <v>80</v>
      </c>
      <c r="E68" s="104">
        <v>2</v>
      </c>
      <c r="F68" s="105">
        <f>E68*100/D68</f>
        <v>2.5</v>
      </c>
      <c r="G68" s="104">
        <v>36</v>
      </c>
      <c r="H68" s="105">
        <f t="shared" si="6"/>
        <v>45</v>
      </c>
      <c r="I68" s="104">
        <v>42</v>
      </c>
      <c r="J68" s="105">
        <f t="shared" si="7"/>
        <v>52.5</v>
      </c>
      <c r="K68" s="106">
        <f t="shared" si="8"/>
        <v>97.5</v>
      </c>
    </row>
    <row r="69" spans="1:11" ht="15" customHeight="1" x14ac:dyDescent="0.25">
      <c r="A69" s="116">
        <v>18</v>
      </c>
      <c r="B69" s="115">
        <v>40990</v>
      </c>
      <c r="C69" s="117" t="s">
        <v>40</v>
      </c>
      <c r="D69" s="104">
        <v>105</v>
      </c>
      <c r="E69" s="104">
        <v>1</v>
      </c>
      <c r="F69" s="105">
        <f>E69*100/D69</f>
        <v>0.95238095238095233</v>
      </c>
      <c r="G69" s="104">
        <v>64</v>
      </c>
      <c r="H69" s="105">
        <f t="shared" si="6"/>
        <v>60.952380952380949</v>
      </c>
      <c r="I69" s="104">
        <v>40</v>
      </c>
      <c r="J69" s="105">
        <f t="shared" si="7"/>
        <v>38.095238095238095</v>
      </c>
      <c r="K69" s="106">
        <f t="shared" si="8"/>
        <v>99.047619047619037</v>
      </c>
    </row>
    <row r="70" spans="1:11" ht="15" customHeight="1" thickBot="1" x14ac:dyDescent="0.3">
      <c r="A70" s="131">
        <v>19</v>
      </c>
      <c r="B70" s="132">
        <v>40133</v>
      </c>
      <c r="C70" s="133" t="s">
        <v>35</v>
      </c>
      <c r="D70" s="134">
        <v>58</v>
      </c>
      <c r="E70" s="134">
        <v>2</v>
      </c>
      <c r="F70" s="135">
        <f>E70*100/D70</f>
        <v>3.4482758620689653</v>
      </c>
      <c r="G70" s="134">
        <v>37</v>
      </c>
      <c r="H70" s="135">
        <f t="shared" ref="H70:H101" si="9">G70*100/D70</f>
        <v>63.793103448275865</v>
      </c>
      <c r="I70" s="134">
        <v>19</v>
      </c>
      <c r="J70" s="135">
        <f t="shared" ref="J70:J101" si="10">I70*100/D70</f>
        <v>32.758620689655174</v>
      </c>
      <c r="K70" s="136">
        <f t="shared" si="8"/>
        <v>96.551724137931046</v>
      </c>
    </row>
    <row r="71" spans="1:11" ht="15" customHeight="1" thickBot="1" x14ac:dyDescent="0.3">
      <c r="A71" s="107"/>
      <c r="B71" s="124"/>
      <c r="C71" s="110" t="s">
        <v>118</v>
      </c>
      <c r="D71" s="124">
        <f>SUM(D72:D86)</f>
        <v>1174</v>
      </c>
      <c r="E71" s="124">
        <f>SUM(E72:E86)</f>
        <v>35</v>
      </c>
      <c r="F71" s="125">
        <f>E71*100/D71</f>
        <v>2.9812606473594547</v>
      </c>
      <c r="G71" s="124">
        <f>SUM(G72:G86)</f>
        <v>638</v>
      </c>
      <c r="H71" s="125">
        <f t="shared" si="9"/>
        <v>54.344122657580918</v>
      </c>
      <c r="I71" s="124">
        <f>SUM(I72:I86)</f>
        <v>501</v>
      </c>
      <c r="J71" s="125">
        <f t="shared" si="10"/>
        <v>42.674616695059626</v>
      </c>
      <c r="K71" s="126">
        <f>AVERAGE(K72:K86)</f>
        <v>96.830508557035273</v>
      </c>
    </row>
    <row r="72" spans="1:11" ht="15" customHeight="1" x14ac:dyDescent="0.25">
      <c r="A72" s="116">
        <v>1</v>
      </c>
      <c r="B72" s="102">
        <v>50040</v>
      </c>
      <c r="C72" s="159" t="s">
        <v>90</v>
      </c>
      <c r="D72" s="104">
        <v>73</v>
      </c>
      <c r="E72" s="104"/>
      <c r="F72" s="105"/>
      <c r="G72" s="104">
        <v>12</v>
      </c>
      <c r="H72" s="105">
        <f t="shared" si="9"/>
        <v>16.438356164383563</v>
      </c>
      <c r="I72" s="104">
        <v>61</v>
      </c>
      <c r="J72" s="105">
        <f t="shared" si="10"/>
        <v>83.561643835616437</v>
      </c>
      <c r="K72" s="106">
        <f t="shared" ref="K72:K86" si="11">J72+H72</f>
        <v>100</v>
      </c>
    </row>
    <row r="73" spans="1:11" ht="15" customHeight="1" x14ac:dyDescent="0.25">
      <c r="A73" s="116">
        <v>2</v>
      </c>
      <c r="B73" s="102">
        <v>50003</v>
      </c>
      <c r="C73" s="117" t="s">
        <v>111</v>
      </c>
      <c r="D73" s="104">
        <v>103</v>
      </c>
      <c r="E73" s="104">
        <v>3</v>
      </c>
      <c r="F73" s="105">
        <f>E73*100/D73</f>
        <v>2.912621359223301</v>
      </c>
      <c r="G73" s="104">
        <v>64</v>
      </c>
      <c r="H73" s="105">
        <f t="shared" si="9"/>
        <v>62.135922330097088</v>
      </c>
      <c r="I73" s="104">
        <v>36</v>
      </c>
      <c r="J73" s="105">
        <f t="shared" si="10"/>
        <v>34.95145631067961</v>
      </c>
      <c r="K73" s="106">
        <f t="shared" si="11"/>
        <v>97.087378640776706</v>
      </c>
    </row>
    <row r="74" spans="1:11" ht="15" customHeight="1" x14ac:dyDescent="0.25">
      <c r="A74" s="116">
        <v>3</v>
      </c>
      <c r="B74" s="102">
        <v>50060</v>
      </c>
      <c r="C74" s="159" t="s">
        <v>41</v>
      </c>
      <c r="D74" s="104">
        <v>52</v>
      </c>
      <c r="E74" s="104"/>
      <c r="F74" s="105"/>
      <c r="G74" s="104">
        <v>21</v>
      </c>
      <c r="H74" s="105">
        <f t="shared" si="9"/>
        <v>40.384615384615387</v>
      </c>
      <c r="I74" s="104">
        <v>31</v>
      </c>
      <c r="J74" s="105">
        <f t="shared" si="10"/>
        <v>59.615384615384613</v>
      </c>
      <c r="K74" s="106">
        <f t="shared" si="11"/>
        <v>100</v>
      </c>
    </row>
    <row r="75" spans="1:11" ht="15" customHeight="1" x14ac:dyDescent="0.25">
      <c r="A75" s="116">
        <v>4</v>
      </c>
      <c r="B75" s="146">
        <v>50170</v>
      </c>
      <c r="C75" s="103" t="s">
        <v>87</v>
      </c>
      <c r="D75" s="104">
        <v>41</v>
      </c>
      <c r="E75" s="104">
        <v>7</v>
      </c>
      <c r="F75" s="105">
        <f>E75*100/D75</f>
        <v>17.073170731707318</v>
      </c>
      <c r="G75" s="104">
        <v>26</v>
      </c>
      <c r="H75" s="105">
        <f t="shared" si="9"/>
        <v>63.414634146341463</v>
      </c>
      <c r="I75" s="104">
        <v>8</v>
      </c>
      <c r="J75" s="105">
        <f t="shared" si="10"/>
        <v>19.512195121951219</v>
      </c>
      <c r="K75" s="106">
        <f t="shared" si="11"/>
        <v>82.926829268292678</v>
      </c>
    </row>
    <row r="76" spans="1:11" ht="15" customHeight="1" x14ac:dyDescent="0.25">
      <c r="A76" s="116">
        <v>5</v>
      </c>
      <c r="B76" s="115">
        <v>50230</v>
      </c>
      <c r="C76" s="159" t="s">
        <v>88</v>
      </c>
      <c r="D76" s="104">
        <v>67</v>
      </c>
      <c r="E76" s="104"/>
      <c r="F76" s="105"/>
      <c r="G76" s="104">
        <v>23</v>
      </c>
      <c r="H76" s="105">
        <f t="shared" si="9"/>
        <v>34.328358208955223</v>
      </c>
      <c r="I76" s="104">
        <v>44</v>
      </c>
      <c r="J76" s="105">
        <f t="shared" si="10"/>
        <v>65.671641791044777</v>
      </c>
      <c r="K76" s="106">
        <f t="shared" si="11"/>
        <v>100</v>
      </c>
    </row>
    <row r="77" spans="1:11" ht="15" customHeight="1" x14ac:dyDescent="0.25">
      <c r="A77" s="140">
        <v>6</v>
      </c>
      <c r="B77" s="115">
        <v>50340</v>
      </c>
      <c r="C77" s="103" t="s">
        <v>86</v>
      </c>
      <c r="D77" s="104">
        <v>90</v>
      </c>
      <c r="E77" s="104">
        <v>5</v>
      </c>
      <c r="F77" s="105">
        <f>E77*100/D77</f>
        <v>5.5555555555555554</v>
      </c>
      <c r="G77" s="104">
        <v>64</v>
      </c>
      <c r="H77" s="105">
        <f t="shared" si="9"/>
        <v>71.111111111111114</v>
      </c>
      <c r="I77" s="104">
        <v>21</v>
      </c>
      <c r="J77" s="105">
        <f t="shared" si="10"/>
        <v>23.333333333333332</v>
      </c>
      <c r="K77" s="106">
        <f t="shared" si="11"/>
        <v>94.444444444444443</v>
      </c>
    </row>
    <row r="78" spans="1:11" ht="15" customHeight="1" x14ac:dyDescent="0.25">
      <c r="A78" s="116">
        <v>7</v>
      </c>
      <c r="B78" s="115">
        <v>50420</v>
      </c>
      <c r="C78" s="159" t="s">
        <v>85</v>
      </c>
      <c r="D78" s="104">
        <v>97</v>
      </c>
      <c r="E78" s="104"/>
      <c r="F78" s="105"/>
      <c r="G78" s="104">
        <v>34</v>
      </c>
      <c r="H78" s="105">
        <f t="shared" si="9"/>
        <v>35.051546391752581</v>
      </c>
      <c r="I78" s="104">
        <v>63</v>
      </c>
      <c r="J78" s="105">
        <f t="shared" si="10"/>
        <v>64.948453608247419</v>
      </c>
      <c r="K78" s="106">
        <f t="shared" si="11"/>
        <v>100</v>
      </c>
    </row>
    <row r="79" spans="1:11" ht="15" customHeight="1" x14ac:dyDescent="0.25">
      <c r="A79" s="116">
        <v>8</v>
      </c>
      <c r="B79" s="115">
        <v>50450</v>
      </c>
      <c r="C79" s="215" t="s">
        <v>84</v>
      </c>
      <c r="D79" s="104">
        <v>98</v>
      </c>
      <c r="E79" s="104">
        <v>13</v>
      </c>
      <c r="F79" s="105">
        <f>E79*100/D79</f>
        <v>13.26530612244898</v>
      </c>
      <c r="G79" s="104">
        <v>57</v>
      </c>
      <c r="H79" s="105">
        <f t="shared" si="9"/>
        <v>58.163265306122447</v>
      </c>
      <c r="I79" s="104">
        <v>28</v>
      </c>
      <c r="J79" s="105">
        <f t="shared" si="10"/>
        <v>28.571428571428573</v>
      </c>
      <c r="K79" s="106">
        <f t="shared" si="11"/>
        <v>86.734693877551024</v>
      </c>
    </row>
    <row r="80" spans="1:11" ht="15" customHeight="1" x14ac:dyDescent="0.25">
      <c r="A80" s="116">
        <v>9</v>
      </c>
      <c r="B80" s="115">
        <v>50620</v>
      </c>
      <c r="C80" s="159" t="s">
        <v>83</v>
      </c>
      <c r="D80" s="104">
        <v>80</v>
      </c>
      <c r="E80" s="104"/>
      <c r="F80" s="105"/>
      <c r="G80" s="104">
        <v>48</v>
      </c>
      <c r="H80" s="105">
        <f t="shared" si="9"/>
        <v>60</v>
      </c>
      <c r="I80" s="104">
        <v>32</v>
      </c>
      <c r="J80" s="105">
        <f t="shared" si="10"/>
        <v>40</v>
      </c>
      <c r="K80" s="106">
        <f t="shared" si="11"/>
        <v>100</v>
      </c>
    </row>
    <row r="81" spans="1:11" ht="15" customHeight="1" x14ac:dyDescent="0.25">
      <c r="A81" s="116">
        <v>10</v>
      </c>
      <c r="B81" s="115">
        <v>50760</v>
      </c>
      <c r="C81" s="159" t="s">
        <v>82</v>
      </c>
      <c r="D81" s="104">
        <v>99</v>
      </c>
      <c r="E81" s="104"/>
      <c r="F81" s="105"/>
      <c r="G81" s="104">
        <v>65</v>
      </c>
      <c r="H81" s="105">
        <f t="shared" si="9"/>
        <v>65.656565656565661</v>
      </c>
      <c r="I81" s="104">
        <v>34</v>
      </c>
      <c r="J81" s="105">
        <f t="shared" si="10"/>
        <v>34.343434343434346</v>
      </c>
      <c r="K81" s="106">
        <f t="shared" si="11"/>
        <v>100</v>
      </c>
    </row>
    <row r="82" spans="1:11" ht="15" customHeight="1" x14ac:dyDescent="0.25">
      <c r="A82" s="116">
        <v>11</v>
      </c>
      <c r="B82" s="115">
        <v>50780</v>
      </c>
      <c r="C82" s="103" t="s">
        <v>81</v>
      </c>
      <c r="D82" s="104">
        <v>109</v>
      </c>
      <c r="E82" s="104">
        <v>3</v>
      </c>
      <c r="F82" s="105">
        <f>E82*100/D82</f>
        <v>2.7522935779816513</v>
      </c>
      <c r="G82" s="104">
        <v>63</v>
      </c>
      <c r="H82" s="105">
        <f t="shared" si="9"/>
        <v>57.798165137614681</v>
      </c>
      <c r="I82" s="104">
        <v>43</v>
      </c>
      <c r="J82" s="105">
        <f t="shared" si="10"/>
        <v>39.449541284403672</v>
      </c>
      <c r="K82" s="106">
        <f t="shared" si="11"/>
        <v>97.247706422018354</v>
      </c>
    </row>
    <row r="83" spans="1:11" ht="15" customHeight="1" x14ac:dyDescent="0.25">
      <c r="A83" s="116">
        <v>12</v>
      </c>
      <c r="B83" s="147">
        <v>50001</v>
      </c>
      <c r="C83" s="166" t="s">
        <v>91</v>
      </c>
      <c r="D83" s="128">
        <v>66</v>
      </c>
      <c r="E83" s="128"/>
      <c r="F83" s="129"/>
      <c r="G83" s="128">
        <v>46</v>
      </c>
      <c r="H83" s="129">
        <f t="shared" si="9"/>
        <v>69.696969696969703</v>
      </c>
      <c r="I83" s="128">
        <v>20</v>
      </c>
      <c r="J83" s="129">
        <f t="shared" si="10"/>
        <v>30.303030303030305</v>
      </c>
      <c r="K83" s="130">
        <f t="shared" si="11"/>
        <v>100</v>
      </c>
    </row>
    <row r="84" spans="1:11" ht="15" customHeight="1" x14ac:dyDescent="0.25">
      <c r="A84" s="116">
        <v>13</v>
      </c>
      <c r="B84" s="115">
        <v>50930</v>
      </c>
      <c r="C84" s="159" t="s">
        <v>80</v>
      </c>
      <c r="D84" s="104">
        <v>51</v>
      </c>
      <c r="E84" s="104"/>
      <c r="F84" s="105"/>
      <c r="G84" s="104">
        <v>18</v>
      </c>
      <c r="H84" s="105">
        <f t="shared" si="9"/>
        <v>35.294117647058826</v>
      </c>
      <c r="I84" s="104">
        <v>33</v>
      </c>
      <c r="J84" s="105">
        <f t="shared" si="10"/>
        <v>64.705882352941174</v>
      </c>
      <c r="K84" s="106">
        <f t="shared" si="11"/>
        <v>100</v>
      </c>
    </row>
    <row r="85" spans="1:11" ht="15" customHeight="1" x14ac:dyDescent="0.25">
      <c r="A85" s="116">
        <v>14</v>
      </c>
      <c r="B85" s="115">
        <v>50970</v>
      </c>
      <c r="C85" s="103" t="s">
        <v>79</v>
      </c>
      <c r="D85" s="104">
        <v>51</v>
      </c>
      <c r="E85" s="104">
        <v>2</v>
      </c>
      <c r="F85" s="105">
        <f>E85*100/D85</f>
        <v>3.9215686274509802</v>
      </c>
      <c r="G85" s="104">
        <v>36</v>
      </c>
      <c r="H85" s="105">
        <f t="shared" si="9"/>
        <v>70.588235294117652</v>
      </c>
      <c r="I85" s="104">
        <v>13</v>
      </c>
      <c r="J85" s="105">
        <f t="shared" si="10"/>
        <v>25.490196078431371</v>
      </c>
      <c r="K85" s="106">
        <f t="shared" si="11"/>
        <v>96.078431372549019</v>
      </c>
    </row>
    <row r="86" spans="1:11" ht="15" customHeight="1" thickBot="1" x14ac:dyDescent="0.3">
      <c r="A86" s="122">
        <v>15</v>
      </c>
      <c r="B86" s="118">
        <v>51370</v>
      </c>
      <c r="C86" s="148" t="s">
        <v>78</v>
      </c>
      <c r="D86" s="119">
        <v>97</v>
      </c>
      <c r="E86" s="119">
        <v>2</v>
      </c>
      <c r="F86" s="120">
        <f>E86*100/D86</f>
        <v>2.0618556701030926</v>
      </c>
      <c r="G86" s="119">
        <v>61</v>
      </c>
      <c r="H86" s="120">
        <f t="shared" si="9"/>
        <v>62.886597938144327</v>
      </c>
      <c r="I86" s="119">
        <v>34</v>
      </c>
      <c r="J86" s="120">
        <f t="shared" si="10"/>
        <v>35.051546391752581</v>
      </c>
      <c r="K86" s="121">
        <f t="shared" si="11"/>
        <v>97.938144329896915</v>
      </c>
    </row>
    <row r="87" spans="1:11" ht="15" customHeight="1" thickBot="1" x14ac:dyDescent="0.3">
      <c r="A87" s="107"/>
      <c r="B87" s="124"/>
      <c r="C87" s="112" t="s">
        <v>119</v>
      </c>
      <c r="D87" s="124">
        <f>SUM(D88:D117)</f>
        <v>3228</v>
      </c>
      <c r="E87" s="124">
        <f>SUM(E88:E117)</f>
        <v>111</v>
      </c>
      <c r="F87" s="125">
        <f>E87*100/D87</f>
        <v>3.4386617100371746</v>
      </c>
      <c r="G87" s="124">
        <f>SUM(G88:G117)</f>
        <v>1807</v>
      </c>
      <c r="H87" s="125">
        <f t="shared" si="9"/>
        <v>55.978934324659235</v>
      </c>
      <c r="I87" s="124">
        <f>SUM(I88:I117)</f>
        <v>1310</v>
      </c>
      <c r="J87" s="125">
        <f t="shared" si="10"/>
        <v>40.582403965303591</v>
      </c>
      <c r="K87" s="126">
        <f>AVERAGE(K88:K117)</f>
        <v>94.306435696272359</v>
      </c>
    </row>
    <row r="88" spans="1:11" ht="15" customHeight="1" x14ac:dyDescent="0.25">
      <c r="A88" s="116">
        <v>1</v>
      </c>
      <c r="B88" s="115">
        <v>60010</v>
      </c>
      <c r="C88" s="159" t="s">
        <v>43</v>
      </c>
      <c r="D88" s="104">
        <v>80</v>
      </c>
      <c r="E88" s="104"/>
      <c r="F88" s="105"/>
      <c r="G88" s="104">
        <v>40</v>
      </c>
      <c r="H88" s="105">
        <f t="shared" si="9"/>
        <v>50</v>
      </c>
      <c r="I88" s="104">
        <v>40</v>
      </c>
      <c r="J88" s="105">
        <f t="shared" si="10"/>
        <v>50</v>
      </c>
      <c r="K88" s="106">
        <f t="shared" ref="K88:K116" si="12">J88+H88</f>
        <v>100</v>
      </c>
    </row>
    <row r="89" spans="1:11" ht="15" customHeight="1" x14ac:dyDescent="0.25">
      <c r="A89" s="116">
        <v>2</v>
      </c>
      <c r="B89" s="115">
        <v>60020</v>
      </c>
      <c r="C89" s="103" t="s">
        <v>44</v>
      </c>
      <c r="D89" s="104">
        <v>48</v>
      </c>
      <c r="E89" s="104">
        <v>8</v>
      </c>
      <c r="F89" s="105">
        <f>E89*100/D89</f>
        <v>16.666666666666668</v>
      </c>
      <c r="G89" s="104">
        <v>38</v>
      </c>
      <c r="H89" s="105">
        <f t="shared" si="9"/>
        <v>79.166666666666671</v>
      </c>
      <c r="I89" s="104">
        <v>2</v>
      </c>
      <c r="J89" s="105">
        <f t="shared" si="10"/>
        <v>4.166666666666667</v>
      </c>
      <c r="K89" s="106">
        <f t="shared" si="12"/>
        <v>83.333333333333343</v>
      </c>
    </row>
    <row r="90" spans="1:11" ht="15" customHeight="1" x14ac:dyDescent="0.25">
      <c r="A90" s="116">
        <v>3</v>
      </c>
      <c r="B90" s="115">
        <v>60050</v>
      </c>
      <c r="C90" s="159" t="s">
        <v>45</v>
      </c>
      <c r="D90" s="104">
        <v>101</v>
      </c>
      <c r="E90" s="104"/>
      <c r="F90" s="105"/>
      <c r="G90" s="104">
        <v>68</v>
      </c>
      <c r="H90" s="105">
        <f t="shared" si="9"/>
        <v>67.32673267326733</v>
      </c>
      <c r="I90" s="104">
        <v>33</v>
      </c>
      <c r="J90" s="105">
        <f t="shared" si="10"/>
        <v>32.67326732673267</v>
      </c>
      <c r="K90" s="106">
        <f t="shared" si="12"/>
        <v>100</v>
      </c>
    </row>
    <row r="91" spans="1:11" ht="15" customHeight="1" x14ac:dyDescent="0.25">
      <c r="A91" s="116">
        <v>4</v>
      </c>
      <c r="B91" s="115">
        <v>60070</v>
      </c>
      <c r="C91" s="159" t="s">
        <v>46</v>
      </c>
      <c r="D91" s="104">
        <v>107</v>
      </c>
      <c r="E91" s="104"/>
      <c r="F91" s="105"/>
      <c r="G91" s="104">
        <v>33</v>
      </c>
      <c r="H91" s="105">
        <f t="shared" si="9"/>
        <v>30.841121495327101</v>
      </c>
      <c r="I91" s="104">
        <v>74</v>
      </c>
      <c r="J91" s="105">
        <f t="shared" si="10"/>
        <v>69.158878504672899</v>
      </c>
      <c r="K91" s="106">
        <f t="shared" si="12"/>
        <v>100</v>
      </c>
    </row>
    <row r="92" spans="1:11" ht="15" customHeight="1" x14ac:dyDescent="0.25">
      <c r="A92" s="116">
        <v>5</v>
      </c>
      <c r="B92" s="115">
        <v>60180</v>
      </c>
      <c r="C92" s="103" t="s">
        <v>47</v>
      </c>
      <c r="D92" s="104">
        <v>157</v>
      </c>
      <c r="E92" s="104">
        <v>2</v>
      </c>
      <c r="F92" s="105">
        <f>E92*100/D92</f>
        <v>1.2738853503184713</v>
      </c>
      <c r="G92" s="104">
        <v>98</v>
      </c>
      <c r="H92" s="105">
        <f t="shared" si="9"/>
        <v>62.420382165605098</v>
      </c>
      <c r="I92" s="104">
        <v>57</v>
      </c>
      <c r="J92" s="105">
        <f t="shared" si="10"/>
        <v>36.305732484076437</v>
      </c>
      <c r="K92" s="106">
        <f t="shared" si="12"/>
        <v>98.726114649681534</v>
      </c>
    </row>
    <row r="93" spans="1:11" ht="15" customHeight="1" x14ac:dyDescent="0.25">
      <c r="A93" s="116">
        <v>6</v>
      </c>
      <c r="B93" s="115">
        <v>60220</v>
      </c>
      <c r="C93" s="103" t="s">
        <v>48</v>
      </c>
      <c r="D93" s="104">
        <v>71</v>
      </c>
      <c r="E93" s="104">
        <v>13</v>
      </c>
      <c r="F93" s="105">
        <f>E93*100/D93</f>
        <v>18.309859154929576</v>
      </c>
      <c r="G93" s="104">
        <v>34</v>
      </c>
      <c r="H93" s="105">
        <f t="shared" si="9"/>
        <v>47.887323943661968</v>
      </c>
      <c r="I93" s="104">
        <v>24</v>
      </c>
      <c r="J93" s="105">
        <f t="shared" si="10"/>
        <v>33.802816901408448</v>
      </c>
      <c r="K93" s="106">
        <f t="shared" si="12"/>
        <v>81.690140845070417</v>
      </c>
    </row>
    <row r="94" spans="1:11" ht="15" customHeight="1" x14ac:dyDescent="0.25">
      <c r="A94" s="116">
        <v>7</v>
      </c>
      <c r="B94" s="115">
        <v>60240</v>
      </c>
      <c r="C94" s="159" t="s">
        <v>49</v>
      </c>
      <c r="D94" s="104">
        <v>152</v>
      </c>
      <c r="E94" s="104"/>
      <c r="F94" s="105"/>
      <c r="G94" s="104">
        <v>86</v>
      </c>
      <c r="H94" s="105">
        <f t="shared" si="9"/>
        <v>56.578947368421055</v>
      </c>
      <c r="I94" s="104">
        <v>66</v>
      </c>
      <c r="J94" s="105">
        <f t="shared" si="10"/>
        <v>43.421052631578945</v>
      </c>
      <c r="K94" s="106">
        <f t="shared" si="12"/>
        <v>100</v>
      </c>
    </row>
    <row r="95" spans="1:11" ht="15" customHeight="1" x14ac:dyDescent="0.25">
      <c r="A95" s="116">
        <v>8</v>
      </c>
      <c r="B95" s="115">
        <v>60560</v>
      </c>
      <c r="C95" s="159" t="s">
        <v>50</v>
      </c>
      <c r="D95" s="104">
        <v>53</v>
      </c>
      <c r="E95" s="104"/>
      <c r="F95" s="105"/>
      <c r="G95" s="104">
        <v>40</v>
      </c>
      <c r="H95" s="105">
        <f t="shared" si="9"/>
        <v>75.471698113207552</v>
      </c>
      <c r="I95" s="104">
        <v>13</v>
      </c>
      <c r="J95" s="105">
        <f t="shared" si="10"/>
        <v>24.528301886792452</v>
      </c>
      <c r="K95" s="106">
        <f t="shared" si="12"/>
        <v>100</v>
      </c>
    </row>
    <row r="96" spans="1:11" ht="15" customHeight="1" x14ac:dyDescent="0.25">
      <c r="A96" s="116">
        <v>9</v>
      </c>
      <c r="B96" s="115">
        <v>60660</v>
      </c>
      <c r="C96" s="149" t="s">
        <v>51</v>
      </c>
      <c r="D96" s="104">
        <v>26</v>
      </c>
      <c r="E96" s="104">
        <v>8</v>
      </c>
      <c r="F96" s="105">
        <f t="shared" ref="F96:F102" si="13">E96*100/D96</f>
        <v>30.76923076923077</v>
      </c>
      <c r="G96" s="104">
        <v>13</v>
      </c>
      <c r="H96" s="105">
        <f t="shared" si="9"/>
        <v>50</v>
      </c>
      <c r="I96" s="104">
        <v>5</v>
      </c>
      <c r="J96" s="105">
        <f t="shared" si="10"/>
        <v>19.23076923076923</v>
      </c>
      <c r="K96" s="106">
        <f t="shared" si="12"/>
        <v>69.230769230769226</v>
      </c>
    </row>
    <row r="97" spans="1:11" ht="15" customHeight="1" x14ac:dyDescent="0.25">
      <c r="A97" s="116">
        <v>10</v>
      </c>
      <c r="B97" s="127">
        <v>60001</v>
      </c>
      <c r="C97" s="216" t="s">
        <v>42</v>
      </c>
      <c r="D97" s="128">
        <v>76</v>
      </c>
      <c r="E97" s="128">
        <v>12</v>
      </c>
      <c r="F97" s="129">
        <f t="shared" si="13"/>
        <v>15.789473684210526</v>
      </c>
      <c r="G97" s="128">
        <v>50</v>
      </c>
      <c r="H97" s="129">
        <f t="shared" si="9"/>
        <v>65.78947368421052</v>
      </c>
      <c r="I97" s="128">
        <v>14</v>
      </c>
      <c r="J97" s="129">
        <f t="shared" si="10"/>
        <v>18.421052631578949</v>
      </c>
      <c r="K97" s="130">
        <f t="shared" si="12"/>
        <v>84.210526315789465</v>
      </c>
    </row>
    <row r="98" spans="1:11" ht="15" customHeight="1" x14ac:dyDescent="0.25">
      <c r="A98" s="140">
        <v>11</v>
      </c>
      <c r="B98" s="115">
        <v>60701</v>
      </c>
      <c r="C98" s="149" t="s">
        <v>52</v>
      </c>
      <c r="D98" s="104">
        <v>55</v>
      </c>
      <c r="E98" s="104">
        <v>18</v>
      </c>
      <c r="F98" s="105">
        <f t="shared" si="13"/>
        <v>32.727272727272727</v>
      </c>
      <c r="G98" s="104">
        <v>29</v>
      </c>
      <c r="H98" s="105">
        <f t="shared" si="9"/>
        <v>52.727272727272727</v>
      </c>
      <c r="I98" s="104">
        <v>8</v>
      </c>
      <c r="J98" s="105">
        <f t="shared" si="10"/>
        <v>14.545454545454545</v>
      </c>
      <c r="K98" s="106">
        <f t="shared" si="12"/>
        <v>67.272727272727266</v>
      </c>
    </row>
    <row r="99" spans="1:11" ht="15" customHeight="1" x14ac:dyDescent="0.25">
      <c r="A99" s="116">
        <v>12</v>
      </c>
      <c r="B99" s="115">
        <v>60850</v>
      </c>
      <c r="C99" s="103" t="s">
        <v>53</v>
      </c>
      <c r="D99" s="104">
        <v>101</v>
      </c>
      <c r="E99" s="104">
        <v>1</v>
      </c>
      <c r="F99" s="105">
        <f t="shared" si="13"/>
        <v>0.99009900990099009</v>
      </c>
      <c r="G99" s="104">
        <v>78</v>
      </c>
      <c r="H99" s="105">
        <f t="shared" si="9"/>
        <v>77.227722772277232</v>
      </c>
      <c r="I99" s="104">
        <v>22</v>
      </c>
      <c r="J99" s="105">
        <f t="shared" si="10"/>
        <v>21.782178217821784</v>
      </c>
      <c r="K99" s="106">
        <f t="shared" si="12"/>
        <v>99.009900990099013</v>
      </c>
    </row>
    <row r="100" spans="1:11" ht="15" customHeight="1" x14ac:dyDescent="0.25">
      <c r="A100" s="122">
        <v>13</v>
      </c>
      <c r="B100" s="115">
        <v>60910</v>
      </c>
      <c r="C100" s="103" t="s">
        <v>54</v>
      </c>
      <c r="D100" s="104">
        <v>73</v>
      </c>
      <c r="E100" s="104">
        <v>3</v>
      </c>
      <c r="F100" s="105">
        <f t="shared" si="13"/>
        <v>4.1095890410958908</v>
      </c>
      <c r="G100" s="104">
        <v>56</v>
      </c>
      <c r="H100" s="105">
        <f t="shared" si="9"/>
        <v>76.712328767123282</v>
      </c>
      <c r="I100" s="104">
        <v>14</v>
      </c>
      <c r="J100" s="105">
        <f t="shared" si="10"/>
        <v>19.17808219178082</v>
      </c>
      <c r="K100" s="106">
        <f t="shared" si="12"/>
        <v>95.890410958904098</v>
      </c>
    </row>
    <row r="101" spans="1:11" ht="15" customHeight="1" x14ac:dyDescent="0.25">
      <c r="A101" s="150">
        <v>14</v>
      </c>
      <c r="B101" s="115">
        <v>60980</v>
      </c>
      <c r="C101" s="103" t="s">
        <v>55</v>
      </c>
      <c r="D101" s="104">
        <v>60</v>
      </c>
      <c r="E101" s="104">
        <v>2</v>
      </c>
      <c r="F101" s="105">
        <f t="shared" si="13"/>
        <v>3.3333333333333335</v>
      </c>
      <c r="G101" s="104">
        <v>33</v>
      </c>
      <c r="H101" s="105">
        <f t="shared" si="9"/>
        <v>55</v>
      </c>
      <c r="I101" s="104">
        <v>25</v>
      </c>
      <c r="J101" s="105">
        <f t="shared" si="10"/>
        <v>41.666666666666664</v>
      </c>
      <c r="K101" s="106">
        <f t="shared" si="12"/>
        <v>96.666666666666657</v>
      </c>
    </row>
    <row r="102" spans="1:11" ht="15" customHeight="1" x14ac:dyDescent="0.25">
      <c r="A102" s="116">
        <v>15</v>
      </c>
      <c r="B102" s="115">
        <v>61080</v>
      </c>
      <c r="C102" s="103" t="s">
        <v>56</v>
      </c>
      <c r="D102" s="104">
        <v>67</v>
      </c>
      <c r="E102" s="104">
        <v>1</v>
      </c>
      <c r="F102" s="105">
        <f t="shared" si="13"/>
        <v>1.4925373134328359</v>
      </c>
      <c r="G102" s="104">
        <v>21</v>
      </c>
      <c r="H102" s="105">
        <f t="shared" ref="H102:H116" si="14">G102*100/D102</f>
        <v>31.343283582089551</v>
      </c>
      <c r="I102" s="104">
        <v>45</v>
      </c>
      <c r="J102" s="105">
        <f t="shared" ref="J102:J116" si="15">I102*100/D102</f>
        <v>67.164179104477611</v>
      </c>
      <c r="K102" s="106">
        <f t="shared" si="12"/>
        <v>98.507462686567166</v>
      </c>
    </row>
    <row r="103" spans="1:11" ht="15" customHeight="1" x14ac:dyDescent="0.25">
      <c r="A103" s="116">
        <v>16</v>
      </c>
      <c r="B103" s="115">
        <v>61150</v>
      </c>
      <c r="C103" s="159" t="s">
        <v>57</v>
      </c>
      <c r="D103" s="104">
        <v>83</v>
      </c>
      <c r="E103" s="104"/>
      <c r="F103" s="105"/>
      <c r="G103" s="104">
        <v>49</v>
      </c>
      <c r="H103" s="105">
        <f t="shared" si="14"/>
        <v>59.036144578313255</v>
      </c>
      <c r="I103" s="104">
        <v>34</v>
      </c>
      <c r="J103" s="105">
        <f t="shared" si="15"/>
        <v>40.963855421686745</v>
      </c>
      <c r="K103" s="106">
        <f t="shared" si="12"/>
        <v>100</v>
      </c>
    </row>
    <row r="104" spans="1:11" ht="15" customHeight="1" x14ac:dyDescent="0.25">
      <c r="A104" s="116">
        <v>17</v>
      </c>
      <c r="B104" s="115">
        <v>61210</v>
      </c>
      <c r="C104" s="103" t="s">
        <v>58</v>
      </c>
      <c r="D104" s="104">
        <v>71</v>
      </c>
      <c r="E104" s="104">
        <v>8</v>
      </c>
      <c r="F104" s="105">
        <f>E104*100/D104</f>
        <v>11.267605633802816</v>
      </c>
      <c r="G104" s="104">
        <v>48</v>
      </c>
      <c r="H104" s="105">
        <f t="shared" si="14"/>
        <v>67.605633802816897</v>
      </c>
      <c r="I104" s="104">
        <v>15</v>
      </c>
      <c r="J104" s="105">
        <f t="shared" si="15"/>
        <v>21.12676056338028</v>
      </c>
      <c r="K104" s="106">
        <f t="shared" si="12"/>
        <v>88.732394366197184</v>
      </c>
    </row>
    <row r="105" spans="1:11" ht="15" customHeight="1" x14ac:dyDescent="0.25">
      <c r="A105" s="116">
        <v>18</v>
      </c>
      <c r="B105" s="115">
        <v>61290</v>
      </c>
      <c r="C105" s="103" t="s">
        <v>59</v>
      </c>
      <c r="D105" s="104">
        <v>81</v>
      </c>
      <c r="E105" s="104">
        <v>7</v>
      </c>
      <c r="F105" s="105">
        <f>E105*100/D105</f>
        <v>8.6419753086419746</v>
      </c>
      <c r="G105" s="104">
        <v>45</v>
      </c>
      <c r="H105" s="105">
        <f t="shared" si="14"/>
        <v>55.555555555555557</v>
      </c>
      <c r="I105" s="104">
        <v>29</v>
      </c>
      <c r="J105" s="105">
        <f t="shared" si="15"/>
        <v>35.802469135802468</v>
      </c>
      <c r="K105" s="106">
        <f t="shared" si="12"/>
        <v>91.358024691358025</v>
      </c>
    </row>
    <row r="106" spans="1:11" ht="15" customHeight="1" x14ac:dyDescent="0.25">
      <c r="A106" s="116">
        <v>19</v>
      </c>
      <c r="B106" s="115">
        <v>61340</v>
      </c>
      <c r="C106" s="159" t="s">
        <v>60</v>
      </c>
      <c r="D106" s="104">
        <v>93</v>
      </c>
      <c r="E106" s="104"/>
      <c r="F106" s="105"/>
      <c r="G106" s="104">
        <v>43</v>
      </c>
      <c r="H106" s="105">
        <f t="shared" si="14"/>
        <v>46.236559139784944</v>
      </c>
      <c r="I106" s="104">
        <v>50</v>
      </c>
      <c r="J106" s="105">
        <f t="shared" si="15"/>
        <v>53.763440860215056</v>
      </c>
      <c r="K106" s="106">
        <f t="shared" si="12"/>
        <v>100</v>
      </c>
    </row>
    <row r="107" spans="1:11" ht="15" customHeight="1" x14ac:dyDescent="0.25">
      <c r="A107" s="116">
        <v>20</v>
      </c>
      <c r="B107" s="115">
        <v>61390</v>
      </c>
      <c r="C107" s="103" t="s">
        <v>61</v>
      </c>
      <c r="D107" s="104">
        <v>88</v>
      </c>
      <c r="E107" s="104">
        <v>1</v>
      </c>
      <c r="F107" s="105">
        <f t="shared" ref="F107:F116" si="16">E107*100/D107</f>
        <v>1.1363636363636365</v>
      </c>
      <c r="G107" s="104">
        <v>70</v>
      </c>
      <c r="H107" s="105">
        <f t="shared" si="14"/>
        <v>79.545454545454547</v>
      </c>
      <c r="I107" s="104">
        <v>17</v>
      </c>
      <c r="J107" s="105">
        <f t="shared" si="15"/>
        <v>19.318181818181817</v>
      </c>
      <c r="K107" s="106">
        <f t="shared" si="12"/>
        <v>98.86363636363636</v>
      </c>
    </row>
    <row r="108" spans="1:11" ht="15" customHeight="1" x14ac:dyDescent="0.25">
      <c r="A108" s="140">
        <v>21</v>
      </c>
      <c r="B108" s="115">
        <v>61410</v>
      </c>
      <c r="C108" s="103" t="s">
        <v>62</v>
      </c>
      <c r="D108" s="104">
        <v>90</v>
      </c>
      <c r="E108" s="104">
        <v>2</v>
      </c>
      <c r="F108" s="105">
        <f t="shared" si="16"/>
        <v>2.2222222222222223</v>
      </c>
      <c r="G108" s="104">
        <v>64</v>
      </c>
      <c r="H108" s="105">
        <f t="shared" si="14"/>
        <v>71.111111111111114</v>
      </c>
      <c r="I108" s="104">
        <v>24</v>
      </c>
      <c r="J108" s="105">
        <f t="shared" si="15"/>
        <v>26.666666666666668</v>
      </c>
      <c r="K108" s="106">
        <f t="shared" si="12"/>
        <v>97.777777777777786</v>
      </c>
    </row>
    <row r="109" spans="1:11" ht="15" customHeight="1" x14ac:dyDescent="0.25">
      <c r="A109" s="116">
        <v>22</v>
      </c>
      <c r="B109" s="115">
        <v>61430</v>
      </c>
      <c r="C109" s="103" t="s">
        <v>128</v>
      </c>
      <c r="D109" s="104">
        <v>201</v>
      </c>
      <c r="E109" s="104">
        <v>4</v>
      </c>
      <c r="F109" s="105">
        <f t="shared" si="16"/>
        <v>1.9900497512437811</v>
      </c>
      <c r="G109" s="104">
        <v>100</v>
      </c>
      <c r="H109" s="105">
        <f t="shared" si="14"/>
        <v>49.75124378109453</v>
      </c>
      <c r="I109" s="104">
        <v>97</v>
      </c>
      <c r="J109" s="105">
        <f t="shared" si="15"/>
        <v>48.258706467661689</v>
      </c>
      <c r="K109" s="106">
        <f t="shared" si="12"/>
        <v>98.009950248756212</v>
      </c>
    </row>
    <row r="110" spans="1:11" ht="15" customHeight="1" x14ac:dyDescent="0.25">
      <c r="A110" s="116">
        <v>23</v>
      </c>
      <c r="B110" s="115">
        <v>61440</v>
      </c>
      <c r="C110" s="103" t="s">
        <v>63</v>
      </c>
      <c r="D110" s="104">
        <v>213</v>
      </c>
      <c r="E110" s="104">
        <v>1</v>
      </c>
      <c r="F110" s="105">
        <f t="shared" si="16"/>
        <v>0.46948356807511737</v>
      </c>
      <c r="G110" s="104">
        <v>138</v>
      </c>
      <c r="H110" s="105">
        <f t="shared" si="14"/>
        <v>64.788732394366193</v>
      </c>
      <c r="I110" s="104">
        <v>74</v>
      </c>
      <c r="J110" s="105">
        <f t="shared" si="15"/>
        <v>34.741784037558688</v>
      </c>
      <c r="K110" s="106">
        <f t="shared" si="12"/>
        <v>99.53051643192488</v>
      </c>
    </row>
    <row r="111" spans="1:11" ht="15" customHeight="1" x14ac:dyDescent="0.25">
      <c r="A111" s="116">
        <v>24</v>
      </c>
      <c r="B111" s="115">
        <v>61450</v>
      </c>
      <c r="C111" s="103" t="s">
        <v>129</v>
      </c>
      <c r="D111" s="104">
        <v>121</v>
      </c>
      <c r="E111" s="104">
        <v>4</v>
      </c>
      <c r="F111" s="105">
        <f t="shared" si="16"/>
        <v>3.3057851239669422</v>
      </c>
      <c r="G111" s="104">
        <v>76</v>
      </c>
      <c r="H111" s="105">
        <f t="shared" si="14"/>
        <v>62.809917355371901</v>
      </c>
      <c r="I111" s="104">
        <v>41</v>
      </c>
      <c r="J111" s="105">
        <f t="shared" si="15"/>
        <v>33.884297520661157</v>
      </c>
      <c r="K111" s="106">
        <f t="shared" si="12"/>
        <v>96.694214876033058</v>
      </c>
    </row>
    <row r="112" spans="1:11" ht="15" customHeight="1" x14ac:dyDescent="0.25">
      <c r="A112" s="116">
        <v>25</v>
      </c>
      <c r="B112" s="115">
        <v>61470</v>
      </c>
      <c r="C112" s="103" t="s">
        <v>64</v>
      </c>
      <c r="D112" s="104">
        <v>92</v>
      </c>
      <c r="E112" s="104">
        <v>5</v>
      </c>
      <c r="F112" s="105">
        <f t="shared" si="16"/>
        <v>5.4347826086956523</v>
      </c>
      <c r="G112" s="104">
        <v>62</v>
      </c>
      <c r="H112" s="105">
        <f t="shared" si="14"/>
        <v>67.391304347826093</v>
      </c>
      <c r="I112" s="104">
        <v>25</v>
      </c>
      <c r="J112" s="105">
        <f t="shared" si="15"/>
        <v>27.173913043478262</v>
      </c>
      <c r="K112" s="106">
        <f t="shared" si="12"/>
        <v>94.565217391304358</v>
      </c>
    </row>
    <row r="113" spans="1:11" ht="15" customHeight="1" x14ac:dyDescent="0.25">
      <c r="A113" s="116">
        <v>26</v>
      </c>
      <c r="B113" s="115">
        <v>61490</v>
      </c>
      <c r="C113" s="103" t="s">
        <v>130</v>
      </c>
      <c r="D113" s="104">
        <v>216</v>
      </c>
      <c r="E113" s="104">
        <v>2</v>
      </c>
      <c r="F113" s="105">
        <f t="shared" si="16"/>
        <v>0.92592592592592593</v>
      </c>
      <c r="G113" s="104">
        <v>93</v>
      </c>
      <c r="H113" s="105">
        <f t="shared" si="14"/>
        <v>43.055555555555557</v>
      </c>
      <c r="I113" s="104">
        <v>121</v>
      </c>
      <c r="J113" s="105">
        <f t="shared" si="15"/>
        <v>56.018518518518519</v>
      </c>
      <c r="K113" s="106">
        <f t="shared" si="12"/>
        <v>99.074074074074076</v>
      </c>
    </row>
    <row r="114" spans="1:11" x14ac:dyDescent="0.25">
      <c r="A114" s="116">
        <v>27</v>
      </c>
      <c r="B114" s="115">
        <v>61500</v>
      </c>
      <c r="C114" s="103" t="s">
        <v>131</v>
      </c>
      <c r="D114" s="104">
        <v>205</v>
      </c>
      <c r="E114" s="104">
        <v>6</v>
      </c>
      <c r="F114" s="105">
        <f t="shared" si="16"/>
        <v>2.9268292682926829</v>
      </c>
      <c r="G114" s="104">
        <v>89</v>
      </c>
      <c r="H114" s="105">
        <f t="shared" si="14"/>
        <v>43.414634146341463</v>
      </c>
      <c r="I114" s="104">
        <v>110</v>
      </c>
      <c r="J114" s="105">
        <f t="shared" si="15"/>
        <v>53.658536585365852</v>
      </c>
      <c r="K114" s="106">
        <f t="shared" si="12"/>
        <v>97.073170731707307</v>
      </c>
    </row>
    <row r="115" spans="1:11" x14ac:dyDescent="0.25">
      <c r="A115" s="116">
        <v>28</v>
      </c>
      <c r="B115" s="115">
        <v>61510</v>
      </c>
      <c r="C115" s="103" t="s">
        <v>65</v>
      </c>
      <c r="D115" s="104">
        <v>217</v>
      </c>
      <c r="E115" s="104">
        <v>1</v>
      </c>
      <c r="F115" s="105">
        <f t="shared" si="16"/>
        <v>0.46082949308755761</v>
      </c>
      <c r="G115" s="104">
        <v>82</v>
      </c>
      <c r="H115" s="105">
        <f t="shared" si="14"/>
        <v>37.788018433179722</v>
      </c>
      <c r="I115" s="104">
        <v>134</v>
      </c>
      <c r="J115" s="105">
        <f t="shared" si="15"/>
        <v>61.751152073732719</v>
      </c>
      <c r="K115" s="106">
        <f t="shared" si="12"/>
        <v>99.539170506912441</v>
      </c>
    </row>
    <row r="116" spans="1:11" s="161" customFormat="1" x14ac:dyDescent="0.25">
      <c r="A116" s="174">
        <v>29</v>
      </c>
      <c r="B116" s="175">
        <v>61520</v>
      </c>
      <c r="C116" s="176" t="s">
        <v>127</v>
      </c>
      <c r="D116" s="177">
        <v>230</v>
      </c>
      <c r="E116" s="177">
        <v>2</v>
      </c>
      <c r="F116" s="178">
        <f t="shared" si="16"/>
        <v>0.86956521739130432</v>
      </c>
      <c r="G116" s="177">
        <v>131</v>
      </c>
      <c r="H116" s="178">
        <f t="shared" si="14"/>
        <v>56.956521739130437</v>
      </c>
      <c r="I116" s="177">
        <v>97</v>
      </c>
      <c r="J116" s="178">
        <f t="shared" si="15"/>
        <v>42.173913043478258</v>
      </c>
      <c r="K116" s="179">
        <f t="shared" si="12"/>
        <v>99.130434782608688</v>
      </c>
    </row>
    <row r="117" spans="1:11" ht="15.75" thickBot="1" x14ac:dyDescent="0.3">
      <c r="A117" s="131">
        <v>30</v>
      </c>
      <c r="B117" s="169">
        <v>61540</v>
      </c>
      <c r="C117" s="170" t="s">
        <v>141</v>
      </c>
      <c r="D117" s="171"/>
      <c r="E117" s="180"/>
      <c r="F117" s="181"/>
      <c r="G117" s="171"/>
      <c r="H117" s="172"/>
      <c r="I117" s="171"/>
      <c r="J117" s="172"/>
      <c r="K117" s="173"/>
    </row>
    <row r="118" spans="1:11" ht="15.75" thickBot="1" x14ac:dyDescent="0.3">
      <c r="A118" s="107"/>
      <c r="B118" s="124"/>
      <c r="C118" s="112" t="s">
        <v>120</v>
      </c>
      <c r="D118" s="124">
        <f>SUM(D119:D128)</f>
        <v>679</v>
      </c>
      <c r="E118" s="124">
        <f>SUM(E119:E128)</f>
        <v>12</v>
      </c>
      <c r="F118" s="125">
        <f>E118*100/D118</f>
        <v>1.7673048600883652</v>
      </c>
      <c r="G118" s="124">
        <f>SUM(G119:G128)</f>
        <v>350</v>
      </c>
      <c r="H118" s="125">
        <f>G118*100/D118</f>
        <v>51.546391752577321</v>
      </c>
      <c r="I118" s="124">
        <f>SUM(I119:I128)</f>
        <v>299</v>
      </c>
      <c r="J118" s="125">
        <f t="shared" ref="J118:J128" si="17">I118*100/D118</f>
        <v>44.035346097201767</v>
      </c>
      <c r="K118" s="126">
        <f>AVERAGE(K119:K128)</f>
        <v>92.645161873103049</v>
      </c>
    </row>
    <row r="119" spans="1:11" x14ac:dyDescent="0.25">
      <c r="A119" s="114">
        <v>1</v>
      </c>
      <c r="B119" s="141">
        <v>70020</v>
      </c>
      <c r="C119" s="160" t="s">
        <v>66</v>
      </c>
      <c r="D119" s="137">
        <v>82</v>
      </c>
      <c r="E119" s="137"/>
      <c r="F119" s="143"/>
      <c r="G119" s="137">
        <v>3</v>
      </c>
      <c r="H119" s="143">
        <f>G119*100/D119</f>
        <v>3.6585365853658538</v>
      </c>
      <c r="I119" s="137">
        <v>79</v>
      </c>
      <c r="J119" s="143">
        <f t="shared" si="17"/>
        <v>96.341463414634148</v>
      </c>
      <c r="K119" s="144">
        <f t="shared" ref="K119:K128" si="18">J119+H119</f>
        <v>100</v>
      </c>
    </row>
    <row r="120" spans="1:11" x14ac:dyDescent="0.25">
      <c r="A120" s="116">
        <v>2</v>
      </c>
      <c r="B120" s="115">
        <v>70050</v>
      </c>
      <c r="C120" s="103" t="s">
        <v>134</v>
      </c>
      <c r="D120" s="104">
        <v>48</v>
      </c>
      <c r="E120" s="104">
        <v>1</v>
      </c>
      <c r="F120" s="105">
        <f>E120*100/D120</f>
        <v>2.0833333333333335</v>
      </c>
      <c r="G120" s="104">
        <v>33</v>
      </c>
      <c r="H120" s="105">
        <f>G120*100/D120</f>
        <v>68.75</v>
      </c>
      <c r="I120" s="104">
        <v>14</v>
      </c>
      <c r="J120" s="105">
        <f t="shared" si="17"/>
        <v>29.166666666666668</v>
      </c>
      <c r="K120" s="106">
        <f t="shared" si="18"/>
        <v>97.916666666666671</v>
      </c>
    </row>
    <row r="121" spans="1:11" x14ac:dyDescent="0.25">
      <c r="A121" s="116">
        <v>3</v>
      </c>
      <c r="B121" s="115">
        <v>70110</v>
      </c>
      <c r="C121" s="159" t="s">
        <v>68</v>
      </c>
      <c r="D121" s="104">
        <v>68</v>
      </c>
      <c r="E121" s="104"/>
      <c r="F121" s="105"/>
      <c r="G121" s="104">
        <v>36</v>
      </c>
      <c r="H121" s="105">
        <f>G121*100/D121</f>
        <v>52.941176470588232</v>
      </c>
      <c r="I121" s="104">
        <v>32</v>
      </c>
      <c r="J121" s="105">
        <f t="shared" si="17"/>
        <v>47.058823529411768</v>
      </c>
      <c r="K121" s="106">
        <f t="shared" si="18"/>
        <v>100</v>
      </c>
    </row>
    <row r="122" spans="1:11" x14ac:dyDescent="0.25">
      <c r="A122" s="116">
        <v>4</v>
      </c>
      <c r="B122" s="115">
        <v>70021</v>
      </c>
      <c r="C122" s="159" t="s">
        <v>67</v>
      </c>
      <c r="D122" s="104">
        <v>44</v>
      </c>
      <c r="E122" s="104"/>
      <c r="F122" s="105"/>
      <c r="G122" s="104"/>
      <c r="H122" s="105"/>
      <c r="I122" s="104">
        <v>44</v>
      </c>
      <c r="J122" s="105">
        <f t="shared" si="17"/>
        <v>100</v>
      </c>
      <c r="K122" s="106">
        <f t="shared" si="18"/>
        <v>100</v>
      </c>
    </row>
    <row r="123" spans="1:11" x14ac:dyDescent="0.25">
      <c r="A123" s="140">
        <v>5</v>
      </c>
      <c r="B123" s="115">
        <v>70040</v>
      </c>
      <c r="C123" s="159" t="s">
        <v>75</v>
      </c>
      <c r="D123" s="104">
        <v>21</v>
      </c>
      <c r="E123" s="104"/>
      <c r="F123" s="105"/>
      <c r="G123" s="104">
        <v>17</v>
      </c>
      <c r="H123" s="105">
        <f t="shared" ref="H123:H128" si="19">G123*100/D123</f>
        <v>80.952380952380949</v>
      </c>
      <c r="I123" s="104">
        <v>4</v>
      </c>
      <c r="J123" s="105">
        <f t="shared" si="17"/>
        <v>19.047619047619047</v>
      </c>
      <c r="K123" s="106">
        <f t="shared" si="18"/>
        <v>100</v>
      </c>
    </row>
    <row r="124" spans="1:11" x14ac:dyDescent="0.25">
      <c r="A124" s="151">
        <v>6</v>
      </c>
      <c r="B124" s="115">
        <v>70100</v>
      </c>
      <c r="C124" s="159" t="s">
        <v>122</v>
      </c>
      <c r="D124" s="104">
        <v>81</v>
      </c>
      <c r="E124" s="104"/>
      <c r="F124" s="105"/>
      <c r="G124" s="104">
        <v>46</v>
      </c>
      <c r="H124" s="105">
        <f t="shared" si="19"/>
        <v>56.790123456790127</v>
      </c>
      <c r="I124" s="104">
        <v>35</v>
      </c>
      <c r="J124" s="105">
        <f t="shared" si="17"/>
        <v>43.209876543209873</v>
      </c>
      <c r="K124" s="106">
        <f t="shared" si="18"/>
        <v>100</v>
      </c>
    </row>
    <row r="125" spans="1:11" ht="15" customHeight="1" x14ac:dyDescent="0.25">
      <c r="A125" s="151">
        <v>7</v>
      </c>
      <c r="B125" s="115">
        <v>70140</v>
      </c>
      <c r="C125" s="217" t="s">
        <v>135</v>
      </c>
      <c r="D125" s="104">
        <v>37</v>
      </c>
      <c r="E125" s="104"/>
      <c r="F125" s="105"/>
      <c r="G125" s="104">
        <v>16</v>
      </c>
      <c r="H125" s="105">
        <f t="shared" si="19"/>
        <v>43.243243243243242</v>
      </c>
      <c r="I125" s="104">
        <v>3</v>
      </c>
      <c r="J125" s="105">
        <f t="shared" si="17"/>
        <v>8.1081081081081088</v>
      </c>
      <c r="K125" s="106">
        <f t="shared" si="18"/>
        <v>51.351351351351354</v>
      </c>
    </row>
    <row r="126" spans="1:11" x14ac:dyDescent="0.25">
      <c r="A126" s="151">
        <v>8</v>
      </c>
      <c r="B126" s="115">
        <v>70270</v>
      </c>
      <c r="C126" s="103" t="s">
        <v>69</v>
      </c>
      <c r="D126" s="104">
        <v>51</v>
      </c>
      <c r="E126" s="104">
        <v>7</v>
      </c>
      <c r="F126" s="105">
        <f>E126*100/D126</f>
        <v>13.725490196078431</v>
      </c>
      <c r="G126" s="104">
        <v>31</v>
      </c>
      <c r="H126" s="105">
        <f t="shared" si="19"/>
        <v>60.784313725490193</v>
      </c>
      <c r="I126" s="104">
        <v>13</v>
      </c>
      <c r="J126" s="105">
        <f t="shared" si="17"/>
        <v>25.490196078431371</v>
      </c>
      <c r="K126" s="106">
        <f t="shared" si="18"/>
        <v>86.274509803921561</v>
      </c>
    </row>
    <row r="127" spans="1:11" x14ac:dyDescent="0.25">
      <c r="A127" s="152">
        <v>9</v>
      </c>
      <c r="B127" s="115">
        <v>70510</v>
      </c>
      <c r="C127" s="103" t="s">
        <v>70</v>
      </c>
      <c r="D127" s="104">
        <v>44</v>
      </c>
      <c r="E127" s="104">
        <v>4</v>
      </c>
      <c r="F127" s="105">
        <f>E127*100/D127</f>
        <v>9.0909090909090917</v>
      </c>
      <c r="G127" s="104">
        <v>34</v>
      </c>
      <c r="H127" s="105">
        <f t="shared" si="19"/>
        <v>77.272727272727266</v>
      </c>
      <c r="I127" s="104">
        <v>6</v>
      </c>
      <c r="J127" s="105">
        <f t="shared" si="17"/>
        <v>13.636363636363637</v>
      </c>
      <c r="K127" s="106">
        <f t="shared" si="18"/>
        <v>90.909090909090907</v>
      </c>
    </row>
    <row r="128" spans="1:11" ht="15" customHeight="1" thickBot="1" x14ac:dyDescent="0.3">
      <c r="A128" s="153">
        <v>10</v>
      </c>
      <c r="B128" s="132">
        <v>10880</v>
      </c>
      <c r="C128" s="158" t="s">
        <v>136</v>
      </c>
      <c r="D128" s="134">
        <v>203</v>
      </c>
      <c r="E128" s="134"/>
      <c r="F128" s="135"/>
      <c r="G128" s="134">
        <v>134</v>
      </c>
      <c r="H128" s="135">
        <f t="shared" si="19"/>
        <v>66.009852216748769</v>
      </c>
      <c r="I128" s="134">
        <v>69</v>
      </c>
      <c r="J128" s="135">
        <f t="shared" si="17"/>
        <v>33.990147783251231</v>
      </c>
      <c r="K128" s="136">
        <f t="shared" si="18"/>
        <v>100</v>
      </c>
    </row>
    <row r="129" spans="1:11" ht="15" customHeight="1" x14ac:dyDescent="0.25">
      <c r="A129" s="89"/>
      <c r="B129" s="154"/>
      <c r="C129" s="88"/>
      <c r="D129" s="89"/>
      <c r="E129" s="155"/>
      <c r="F129" s="155"/>
      <c r="G129" s="155"/>
      <c r="H129" s="155"/>
      <c r="I129" s="155"/>
      <c r="J129" s="156" t="s">
        <v>108</v>
      </c>
      <c r="K129" s="157">
        <f>AVERAGE(K7,K9:K17,K19:K31,K33:K50,K52:K70,K72:K86,K88:K117,K119:K128)</f>
        <v>95.785166085603876</v>
      </c>
    </row>
    <row r="130" spans="1:11" x14ac:dyDescent="0.25">
      <c r="K130" s="20"/>
    </row>
    <row r="131" spans="1:11" x14ac:dyDescent="0.25">
      <c r="J131" s="87"/>
    </row>
    <row r="133" spans="1:11" x14ac:dyDescent="0.25">
      <c r="F133" s="87"/>
    </row>
  </sheetData>
  <mergeCells count="6">
    <mergeCell ref="E4:K4"/>
    <mergeCell ref="C2:D2"/>
    <mergeCell ref="A4:A5"/>
    <mergeCell ref="B4:B5"/>
    <mergeCell ref="C4:C5"/>
    <mergeCell ref="D4:D5"/>
  </mergeCells>
  <conditionalFormatting sqref="K6:K129">
    <cfRule type="cellIs" dxfId="45" priority="8" operator="equal">
      <formula>$K$129</formula>
    </cfRule>
    <cfRule type="containsBlanks" dxfId="44" priority="9">
      <formula>LEN(TRIM(K6))=0</formula>
    </cfRule>
    <cfRule type="cellIs" dxfId="43" priority="10" operator="lessThan">
      <formula>75</formula>
    </cfRule>
    <cfRule type="cellIs" dxfId="42" priority="11" operator="between">
      <formula>$K$129</formula>
      <formula>75</formula>
    </cfRule>
    <cfRule type="cellIs" dxfId="41" priority="12" operator="between">
      <formula>98</formula>
      <formula>$K$129</formula>
    </cfRule>
    <cfRule type="cellIs" dxfId="40" priority="13" operator="between">
      <formula>100</formula>
      <formula>98</formula>
    </cfRule>
  </conditionalFormatting>
  <conditionalFormatting sqref="F6:F116 F118:F128">
    <cfRule type="cellIs" dxfId="39" priority="4" operator="equal">
      <formula>0</formula>
    </cfRule>
    <cfRule type="cellIs" dxfId="35" priority="6" operator="between">
      <formula>0.1</formula>
      <formula>10</formula>
    </cfRule>
    <cfRule type="cellIs" dxfId="38" priority="7" operator="greaterThanOrEqual">
      <formula>10</formula>
    </cfRule>
  </conditionalFormatting>
  <conditionalFormatting sqref="E7:E116 E118:E128">
    <cfRule type="cellIs" dxfId="37" priority="1" operator="equal">
      <formula>0</formula>
    </cfRule>
    <cfRule type="cellIs" dxfId="36" priority="2" operator="greaterThanOrEqual">
      <formula>10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4" customWidth="1"/>
    <col min="2" max="2" width="9.7109375" style="4" customWidth="1"/>
    <col min="3" max="3" width="31.7109375" style="4" customWidth="1"/>
    <col min="4" max="4" width="7.7109375" style="4" customWidth="1"/>
    <col min="5" max="5" width="8.7109375" style="4" customWidth="1"/>
    <col min="6" max="6" width="7.7109375" style="4" customWidth="1"/>
    <col min="7" max="7" width="8.7109375" style="4" customWidth="1"/>
    <col min="8" max="8" width="8.5703125" style="4" customWidth="1"/>
    <col min="9" max="9" width="8.7109375" style="4" customWidth="1"/>
    <col min="10" max="10" width="7.7109375" style="4" customWidth="1"/>
    <col min="11" max="11" width="9.7109375" style="4" customWidth="1"/>
    <col min="12" max="12" width="7.7109375" style="4" customWidth="1"/>
    <col min="13" max="16384" width="9.140625" style="4"/>
  </cols>
  <sheetData>
    <row r="1" spans="1:14" ht="18" customHeight="1" x14ac:dyDescent="0.25">
      <c r="M1" s="192"/>
      <c r="N1" s="162" t="s">
        <v>137</v>
      </c>
    </row>
    <row r="2" spans="1:14" ht="18" customHeight="1" x14ac:dyDescent="0.25">
      <c r="C2" s="197" t="s">
        <v>109</v>
      </c>
      <c r="D2" s="197"/>
      <c r="E2" s="5"/>
      <c r="F2" s="73"/>
      <c r="G2" s="5"/>
      <c r="H2" s="5"/>
      <c r="I2" s="5"/>
      <c r="J2" s="5"/>
      <c r="K2" s="3">
        <v>2019</v>
      </c>
      <c r="L2" s="5"/>
      <c r="M2" s="164"/>
      <c r="N2" s="162" t="s">
        <v>138</v>
      </c>
    </row>
    <row r="3" spans="1:14" ht="18" customHeight="1" thickBo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93"/>
      <c r="N3" s="162" t="s">
        <v>139</v>
      </c>
    </row>
    <row r="4" spans="1:14" ht="18" customHeight="1" x14ac:dyDescent="0.25">
      <c r="A4" s="207" t="s">
        <v>0</v>
      </c>
      <c r="B4" s="205" t="s">
        <v>76</v>
      </c>
      <c r="C4" s="205" t="s">
        <v>77</v>
      </c>
      <c r="D4" s="205" t="s">
        <v>112</v>
      </c>
      <c r="E4" s="202" t="s">
        <v>105</v>
      </c>
      <c r="F4" s="203"/>
      <c r="G4" s="203"/>
      <c r="H4" s="203"/>
      <c r="I4" s="203"/>
      <c r="J4" s="203"/>
      <c r="K4" s="204"/>
      <c r="L4" s="5"/>
      <c r="M4" s="163"/>
      <c r="N4" s="162" t="s">
        <v>140</v>
      </c>
    </row>
    <row r="5" spans="1:14" ht="42.75" customHeight="1" thickBot="1" x14ac:dyDescent="0.3">
      <c r="A5" s="208"/>
      <c r="B5" s="206"/>
      <c r="C5" s="206"/>
      <c r="D5" s="206"/>
      <c r="E5" s="28" t="s">
        <v>106</v>
      </c>
      <c r="F5" s="28" t="s">
        <v>1</v>
      </c>
      <c r="G5" s="27" t="s">
        <v>2</v>
      </c>
      <c r="H5" s="27" t="s">
        <v>1</v>
      </c>
      <c r="I5" s="25" t="s">
        <v>3</v>
      </c>
      <c r="J5" s="27" t="s">
        <v>1</v>
      </c>
      <c r="K5" s="26" t="s">
        <v>107</v>
      </c>
    </row>
    <row r="6" spans="1:14" ht="15" customHeight="1" thickBot="1" x14ac:dyDescent="0.3">
      <c r="A6" s="33"/>
      <c r="B6" s="34"/>
      <c r="C6" s="34" t="s">
        <v>113</v>
      </c>
      <c r="D6" s="34">
        <f>D7+D8+D18+D32+D52+D72+D88+D119</f>
        <v>11344</v>
      </c>
      <c r="E6" s="34">
        <f>E7+E8+E18+E32+E52+E72+E88+E119</f>
        <v>436</v>
      </c>
      <c r="F6" s="76">
        <f t="shared" ref="F6" si="0">E6*100/D6</f>
        <v>3.843441466854725</v>
      </c>
      <c r="G6" s="69">
        <f>G7+G8+G18+G32+G52+G72+G88+G119</f>
        <v>6744</v>
      </c>
      <c r="H6" s="77">
        <f>G6*100/D6</f>
        <v>59.449929478138223</v>
      </c>
      <c r="I6" s="70">
        <f>I7+I8+I18+I32+I52+I72+I88+I119</f>
        <v>4164</v>
      </c>
      <c r="J6" s="77">
        <f t="shared" ref="J6" si="1">I6*100/D6</f>
        <v>36.706629055007049</v>
      </c>
      <c r="K6" s="78">
        <v>96.3</v>
      </c>
    </row>
    <row r="7" spans="1:14" ht="15" customHeight="1" thickBot="1" x14ac:dyDescent="0.3">
      <c r="A7" s="37">
        <v>1</v>
      </c>
      <c r="B7" s="21">
        <v>50050</v>
      </c>
      <c r="C7" s="2" t="s">
        <v>89</v>
      </c>
      <c r="D7" s="46">
        <f>E7+G7+I7</f>
        <v>84</v>
      </c>
      <c r="E7" s="46">
        <v>5</v>
      </c>
      <c r="F7" s="47">
        <f>E7*100/D7</f>
        <v>5.9523809523809526</v>
      </c>
      <c r="G7" s="46">
        <v>60</v>
      </c>
      <c r="H7" s="47">
        <f>G7*100/D7</f>
        <v>71.428571428571431</v>
      </c>
      <c r="I7" s="46">
        <v>19</v>
      </c>
      <c r="J7" s="47">
        <f>I7*100/D7</f>
        <v>22.61904761904762</v>
      </c>
      <c r="K7" s="48">
        <f>H7+J7</f>
        <v>94.047619047619051</v>
      </c>
    </row>
    <row r="8" spans="1:14" ht="15" customHeight="1" thickBot="1" x14ac:dyDescent="0.3">
      <c r="A8" s="35"/>
      <c r="B8" s="36"/>
      <c r="C8" s="36" t="s">
        <v>114</v>
      </c>
      <c r="D8" s="36">
        <f>SUM(D9:D17)</f>
        <v>801</v>
      </c>
      <c r="E8" s="36">
        <f>SUM(E9:E17)</f>
        <v>21</v>
      </c>
      <c r="F8" s="72">
        <f t="shared" ref="F8:F17" si="2">E8*100/D8</f>
        <v>2.6217228464419478</v>
      </c>
      <c r="G8" s="32">
        <f>SUM(G9:G17)</f>
        <v>421</v>
      </c>
      <c r="H8" s="30">
        <f t="shared" ref="H8:H17" si="3">G8*100/D8</f>
        <v>52.559300873907617</v>
      </c>
      <c r="I8" s="29">
        <f>SUM(I9:I17)</f>
        <v>359</v>
      </c>
      <c r="J8" s="30">
        <f>I8*100/D8</f>
        <v>44.818976279650435</v>
      </c>
      <c r="K8" s="71">
        <f>AVERAGE(K9:K17)</f>
        <v>97.530660128610691</v>
      </c>
    </row>
    <row r="9" spans="1:14" ht="15" customHeight="1" x14ac:dyDescent="0.25">
      <c r="A9" s="11">
        <v>1</v>
      </c>
      <c r="B9" s="49">
        <v>10003</v>
      </c>
      <c r="C9" s="182" t="s">
        <v>72</v>
      </c>
      <c r="D9" s="46">
        <f t="shared" ref="D9:D17" si="4">E9+G9+I9</f>
        <v>66</v>
      </c>
      <c r="E9" s="46"/>
      <c r="F9" s="47"/>
      <c r="G9" s="46">
        <v>28</v>
      </c>
      <c r="H9" s="47">
        <f t="shared" si="3"/>
        <v>42.424242424242422</v>
      </c>
      <c r="I9" s="46">
        <v>38</v>
      </c>
      <c r="J9" s="47">
        <f t="shared" ref="J9:J17" si="5">I9*100/D9</f>
        <v>57.575757575757578</v>
      </c>
      <c r="K9" s="48">
        <f t="shared" ref="K9:K17" si="6">H9+J9</f>
        <v>100</v>
      </c>
    </row>
    <row r="10" spans="1:14" ht="15" customHeight="1" x14ac:dyDescent="0.25">
      <c r="A10" s="12">
        <v>2</v>
      </c>
      <c r="B10" s="49">
        <v>10002</v>
      </c>
      <c r="C10" s="7" t="s">
        <v>4</v>
      </c>
      <c r="D10" s="46">
        <f t="shared" si="4"/>
        <v>98</v>
      </c>
      <c r="E10" s="46">
        <v>3</v>
      </c>
      <c r="F10" s="47">
        <f t="shared" si="2"/>
        <v>3.0612244897959182</v>
      </c>
      <c r="G10" s="46">
        <v>57</v>
      </c>
      <c r="H10" s="47">
        <f t="shared" si="3"/>
        <v>58.163265306122447</v>
      </c>
      <c r="I10" s="46">
        <v>38</v>
      </c>
      <c r="J10" s="47">
        <f t="shared" si="5"/>
        <v>38.775510204081634</v>
      </c>
      <c r="K10" s="48">
        <f t="shared" si="6"/>
        <v>96.938775510204081</v>
      </c>
    </row>
    <row r="11" spans="1:14" ht="15" customHeight="1" x14ac:dyDescent="0.25">
      <c r="A11" s="12">
        <v>3</v>
      </c>
      <c r="B11" s="49">
        <v>10090</v>
      </c>
      <c r="C11" s="7" t="s">
        <v>73</v>
      </c>
      <c r="D11" s="46">
        <f t="shared" si="4"/>
        <v>143</v>
      </c>
      <c r="E11" s="46">
        <v>6</v>
      </c>
      <c r="F11" s="47">
        <f t="shared" si="2"/>
        <v>4.1958041958041958</v>
      </c>
      <c r="G11" s="46">
        <v>94</v>
      </c>
      <c r="H11" s="47">
        <f t="shared" si="3"/>
        <v>65.734265734265733</v>
      </c>
      <c r="I11" s="46">
        <v>43</v>
      </c>
      <c r="J11" s="47">
        <f t="shared" si="5"/>
        <v>30.06993006993007</v>
      </c>
      <c r="K11" s="48">
        <f t="shared" si="6"/>
        <v>95.8041958041958</v>
      </c>
    </row>
    <row r="12" spans="1:14" ht="15" customHeight="1" x14ac:dyDescent="0.25">
      <c r="A12" s="12">
        <v>4</v>
      </c>
      <c r="B12" s="50">
        <v>10004</v>
      </c>
      <c r="C12" s="183" t="s">
        <v>5</v>
      </c>
      <c r="D12" s="51">
        <f t="shared" si="4"/>
        <v>112</v>
      </c>
      <c r="E12" s="51"/>
      <c r="F12" s="52"/>
      <c r="G12" s="51">
        <v>27</v>
      </c>
      <c r="H12" s="52">
        <f t="shared" si="3"/>
        <v>24.107142857142858</v>
      </c>
      <c r="I12" s="51">
        <v>85</v>
      </c>
      <c r="J12" s="52">
        <f t="shared" si="5"/>
        <v>75.892857142857139</v>
      </c>
      <c r="K12" s="53">
        <f t="shared" si="6"/>
        <v>100</v>
      </c>
    </row>
    <row r="13" spans="1:14" ht="15" customHeight="1" x14ac:dyDescent="0.25">
      <c r="A13" s="12">
        <v>5</v>
      </c>
      <c r="B13" s="49">
        <v>10001</v>
      </c>
      <c r="C13" s="182" t="s">
        <v>71</v>
      </c>
      <c r="D13" s="46">
        <f t="shared" si="4"/>
        <v>50</v>
      </c>
      <c r="E13" s="46"/>
      <c r="F13" s="47"/>
      <c r="G13" s="46">
        <v>18</v>
      </c>
      <c r="H13" s="47">
        <f t="shared" si="3"/>
        <v>36</v>
      </c>
      <c r="I13" s="46">
        <v>32</v>
      </c>
      <c r="J13" s="47">
        <f t="shared" si="5"/>
        <v>64</v>
      </c>
      <c r="K13" s="48">
        <f t="shared" si="6"/>
        <v>100</v>
      </c>
    </row>
    <row r="14" spans="1:14" ht="15" customHeight="1" x14ac:dyDescent="0.25">
      <c r="A14" s="12">
        <v>6</v>
      </c>
      <c r="B14" s="49">
        <v>10120</v>
      </c>
      <c r="C14" s="182" t="s">
        <v>74</v>
      </c>
      <c r="D14" s="46">
        <f t="shared" si="4"/>
        <v>77</v>
      </c>
      <c r="E14" s="46"/>
      <c r="F14" s="47"/>
      <c r="G14" s="46">
        <v>40</v>
      </c>
      <c r="H14" s="47">
        <f t="shared" si="3"/>
        <v>51.948051948051948</v>
      </c>
      <c r="I14" s="46">
        <v>37</v>
      </c>
      <c r="J14" s="47">
        <f t="shared" si="5"/>
        <v>48.051948051948052</v>
      </c>
      <c r="K14" s="48">
        <f t="shared" si="6"/>
        <v>100</v>
      </c>
    </row>
    <row r="15" spans="1:14" ht="15" customHeight="1" x14ac:dyDescent="0.25">
      <c r="A15" s="12">
        <v>7</v>
      </c>
      <c r="B15" s="49">
        <v>10190</v>
      </c>
      <c r="C15" s="7" t="s">
        <v>6</v>
      </c>
      <c r="D15" s="46">
        <f t="shared" si="4"/>
        <v>99</v>
      </c>
      <c r="E15" s="46">
        <v>1</v>
      </c>
      <c r="F15" s="47">
        <f t="shared" si="2"/>
        <v>1.0101010101010102</v>
      </c>
      <c r="G15" s="46">
        <v>58</v>
      </c>
      <c r="H15" s="47">
        <f t="shared" si="3"/>
        <v>58.585858585858588</v>
      </c>
      <c r="I15" s="46">
        <v>40</v>
      </c>
      <c r="J15" s="47">
        <f t="shared" si="5"/>
        <v>40.404040404040401</v>
      </c>
      <c r="K15" s="48">
        <f t="shared" si="6"/>
        <v>98.98989898989899</v>
      </c>
    </row>
    <row r="16" spans="1:14" ht="15" customHeight="1" x14ac:dyDescent="0.25">
      <c r="A16" s="12">
        <v>8</v>
      </c>
      <c r="B16" s="49">
        <v>10320</v>
      </c>
      <c r="C16" s="209" t="s">
        <v>7</v>
      </c>
      <c r="D16" s="46">
        <f t="shared" si="4"/>
        <v>79</v>
      </c>
      <c r="E16" s="46">
        <v>10</v>
      </c>
      <c r="F16" s="47">
        <f t="shared" si="2"/>
        <v>12.658227848101266</v>
      </c>
      <c r="G16" s="46">
        <v>54</v>
      </c>
      <c r="H16" s="47">
        <f t="shared" si="3"/>
        <v>68.35443037974683</v>
      </c>
      <c r="I16" s="46">
        <v>15</v>
      </c>
      <c r="J16" s="47">
        <f t="shared" si="5"/>
        <v>18.9873417721519</v>
      </c>
      <c r="K16" s="48">
        <f t="shared" si="6"/>
        <v>87.341772151898738</v>
      </c>
    </row>
    <row r="17" spans="1:12" ht="15" customHeight="1" thickBot="1" x14ac:dyDescent="0.3">
      <c r="A17" s="14">
        <v>9</v>
      </c>
      <c r="B17" s="50">
        <v>10860</v>
      </c>
      <c r="C17" s="17" t="s">
        <v>123</v>
      </c>
      <c r="D17" s="51">
        <f t="shared" si="4"/>
        <v>77</v>
      </c>
      <c r="E17" s="51">
        <v>1</v>
      </c>
      <c r="F17" s="52">
        <f t="shared" si="2"/>
        <v>1.2987012987012987</v>
      </c>
      <c r="G17" s="51">
        <v>45</v>
      </c>
      <c r="H17" s="52">
        <f t="shared" si="3"/>
        <v>58.441558441558442</v>
      </c>
      <c r="I17" s="51">
        <v>31</v>
      </c>
      <c r="J17" s="52">
        <f t="shared" si="5"/>
        <v>40.259740259740262</v>
      </c>
      <c r="K17" s="53">
        <f t="shared" si="6"/>
        <v>98.701298701298697</v>
      </c>
    </row>
    <row r="18" spans="1:12" ht="15" customHeight="1" thickBot="1" x14ac:dyDescent="0.3">
      <c r="A18" s="45"/>
      <c r="B18" s="41"/>
      <c r="C18" s="41" t="s">
        <v>115</v>
      </c>
      <c r="D18" s="41">
        <f>SUM(D19:D31)</f>
        <v>1133</v>
      </c>
      <c r="E18" s="41">
        <f>SUM(E19:E31)</f>
        <v>34</v>
      </c>
      <c r="F18" s="43">
        <f t="shared" ref="F18:F31" si="7">E18*100/D18</f>
        <v>3.0008826125330978</v>
      </c>
      <c r="G18" s="41">
        <f>SUM(G19:G31)</f>
        <v>735</v>
      </c>
      <c r="H18" s="43">
        <f>G18*100/D18</f>
        <v>64.872021182700792</v>
      </c>
      <c r="I18" s="41">
        <f>SUM(I19:I31)</f>
        <v>364</v>
      </c>
      <c r="J18" s="43">
        <f t="shared" ref="J18:J82" si="8">I18*100/D18</f>
        <v>32.127096204766104</v>
      </c>
      <c r="K18" s="44">
        <f>AVERAGE(K19:K31)</f>
        <v>96.505673028288058</v>
      </c>
      <c r="L18" s="22"/>
    </row>
    <row r="19" spans="1:12" ht="15" customHeight="1" x14ac:dyDescent="0.25">
      <c r="A19" s="12">
        <v>1</v>
      </c>
      <c r="B19" s="54">
        <v>20040</v>
      </c>
      <c r="C19" s="184" t="s">
        <v>8</v>
      </c>
      <c r="D19" s="55">
        <f t="shared" ref="D19:D31" si="9">E19+G19+I19</f>
        <v>89</v>
      </c>
      <c r="E19" s="55"/>
      <c r="F19" s="56"/>
      <c r="G19" s="55">
        <v>53</v>
      </c>
      <c r="H19" s="56">
        <f t="shared" ref="H19:H31" si="10">G19*100/D19</f>
        <v>59.550561797752806</v>
      </c>
      <c r="I19" s="55">
        <v>36</v>
      </c>
      <c r="J19" s="56">
        <f t="shared" si="8"/>
        <v>40.449438202247194</v>
      </c>
      <c r="K19" s="57">
        <f t="shared" ref="K19:K31" si="11">H19+J19</f>
        <v>100</v>
      </c>
    </row>
    <row r="20" spans="1:12" ht="15" customHeight="1" x14ac:dyDescent="0.25">
      <c r="A20" s="12">
        <v>2</v>
      </c>
      <c r="B20" s="49">
        <v>20061</v>
      </c>
      <c r="C20" s="7" t="s">
        <v>9</v>
      </c>
      <c r="D20" s="46">
        <f t="shared" si="9"/>
        <v>50</v>
      </c>
      <c r="E20" s="46">
        <v>3</v>
      </c>
      <c r="F20" s="47">
        <f t="shared" si="7"/>
        <v>6</v>
      </c>
      <c r="G20" s="46">
        <v>35</v>
      </c>
      <c r="H20" s="47">
        <f t="shared" si="10"/>
        <v>70</v>
      </c>
      <c r="I20" s="46">
        <v>12</v>
      </c>
      <c r="J20" s="47">
        <f t="shared" si="8"/>
        <v>24</v>
      </c>
      <c r="K20" s="48">
        <f t="shared" si="11"/>
        <v>94</v>
      </c>
    </row>
    <row r="21" spans="1:12" ht="15" customHeight="1" x14ac:dyDescent="0.25">
      <c r="A21" s="12">
        <v>3</v>
      </c>
      <c r="B21" s="49">
        <v>21020</v>
      </c>
      <c r="C21" s="7" t="s">
        <v>16</v>
      </c>
      <c r="D21" s="46">
        <f t="shared" si="9"/>
        <v>102</v>
      </c>
      <c r="E21" s="46">
        <v>1</v>
      </c>
      <c r="F21" s="47">
        <f t="shared" si="7"/>
        <v>0.98039215686274506</v>
      </c>
      <c r="G21" s="46">
        <v>50</v>
      </c>
      <c r="H21" s="47">
        <f t="shared" si="10"/>
        <v>49.019607843137258</v>
      </c>
      <c r="I21" s="46">
        <v>51</v>
      </c>
      <c r="J21" s="47">
        <f t="shared" si="8"/>
        <v>50</v>
      </c>
      <c r="K21" s="48">
        <f t="shared" si="11"/>
        <v>99.019607843137265</v>
      </c>
    </row>
    <row r="22" spans="1:12" ht="15" customHeight="1" x14ac:dyDescent="0.25">
      <c r="A22" s="12">
        <v>4</v>
      </c>
      <c r="B22" s="49">
        <v>20060</v>
      </c>
      <c r="C22" s="7" t="s">
        <v>104</v>
      </c>
      <c r="D22" s="46">
        <f t="shared" si="9"/>
        <v>150</v>
      </c>
      <c r="E22" s="46">
        <v>1</v>
      </c>
      <c r="F22" s="47">
        <f t="shared" si="7"/>
        <v>0.66666666666666663</v>
      </c>
      <c r="G22" s="46">
        <v>86</v>
      </c>
      <c r="H22" s="47">
        <f t="shared" si="10"/>
        <v>57.333333333333336</v>
      </c>
      <c r="I22" s="46">
        <v>63</v>
      </c>
      <c r="J22" s="47">
        <f t="shared" si="8"/>
        <v>42</v>
      </c>
      <c r="K22" s="48">
        <f t="shared" si="11"/>
        <v>99.333333333333343</v>
      </c>
    </row>
    <row r="23" spans="1:12" ht="15" customHeight="1" x14ac:dyDescent="0.25">
      <c r="A23" s="12">
        <v>5</v>
      </c>
      <c r="B23" s="49">
        <v>20400</v>
      </c>
      <c r="C23" s="7" t="s">
        <v>102</v>
      </c>
      <c r="D23" s="46">
        <f t="shared" si="9"/>
        <v>132</v>
      </c>
      <c r="E23" s="46">
        <v>6</v>
      </c>
      <c r="F23" s="47">
        <f t="shared" si="7"/>
        <v>4.5454545454545459</v>
      </c>
      <c r="G23" s="46">
        <v>73</v>
      </c>
      <c r="H23" s="47">
        <f t="shared" si="10"/>
        <v>55.303030303030305</v>
      </c>
      <c r="I23" s="46">
        <v>53</v>
      </c>
      <c r="J23" s="47">
        <f t="shared" si="8"/>
        <v>40.151515151515149</v>
      </c>
      <c r="K23" s="48">
        <f t="shared" si="11"/>
        <v>95.454545454545453</v>
      </c>
    </row>
    <row r="24" spans="1:12" ht="15" customHeight="1" x14ac:dyDescent="0.25">
      <c r="A24" s="12">
        <v>6</v>
      </c>
      <c r="B24" s="49">
        <v>20080</v>
      </c>
      <c r="C24" s="7" t="s">
        <v>103</v>
      </c>
      <c r="D24" s="46">
        <f t="shared" si="9"/>
        <v>100</v>
      </c>
      <c r="E24" s="46">
        <v>5</v>
      </c>
      <c r="F24" s="47">
        <f t="shared" si="7"/>
        <v>5</v>
      </c>
      <c r="G24" s="46">
        <v>78</v>
      </c>
      <c r="H24" s="47">
        <f t="shared" si="10"/>
        <v>78</v>
      </c>
      <c r="I24" s="46">
        <v>17</v>
      </c>
      <c r="J24" s="47">
        <f t="shared" si="8"/>
        <v>17</v>
      </c>
      <c r="K24" s="48">
        <f t="shared" si="11"/>
        <v>95</v>
      </c>
    </row>
    <row r="25" spans="1:12" ht="15" customHeight="1" x14ac:dyDescent="0.25">
      <c r="A25" s="12">
        <v>7</v>
      </c>
      <c r="B25" s="49">
        <v>20460</v>
      </c>
      <c r="C25" s="7" t="s">
        <v>10</v>
      </c>
      <c r="D25" s="46">
        <f t="shared" si="9"/>
        <v>83</v>
      </c>
      <c r="E25" s="46">
        <v>1</v>
      </c>
      <c r="F25" s="47">
        <f t="shared" si="7"/>
        <v>1.2048192771084338</v>
      </c>
      <c r="G25" s="46">
        <v>59</v>
      </c>
      <c r="H25" s="47">
        <f t="shared" si="10"/>
        <v>71.084337349397586</v>
      </c>
      <c r="I25" s="46">
        <v>23</v>
      </c>
      <c r="J25" s="47">
        <f t="shared" si="8"/>
        <v>27.710843373493976</v>
      </c>
      <c r="K25" s="48">
        <f t="shared" si="11"/>
        <v>98.795180722891558</v>
      </c>
    </row>
    <row r="26" spans="1:12" ht="15" customHeight="1" x14ac:dyDescent="0.25">
      <c r="A26" s="12">
        <v>8</v>
      </c>
      <c r="B26" s="49">
        <v>20490</v>
      </c>
      <c r="C26" s="7" t="s">
        <v>11</v>
      </c>
      <c r="D26" s="46">
        <f t="shared" si="9"/>
        <v>43</v>
      </c>
      <c r="E26" s="46">
        <v>1</v>
      </c>
      <c r="F26" s="47">
        <f t="shared" si="7"/>
        <v>2.3255813953488373</v>
      </c>
      <c r="G26" s="46">
        <v>35</v>
      </c>
      <c r="H26" s="47">
        <f t="shared" si="10"/>
        <v>81.395348837209298</v>
      </c>
      <c r="I26" s="46">
        <v>7</v>
      </c>
      <c r="J26" s="47">
        <f t="shared" si="8"/>
        <v>16.279069767441861</v>
      </c>
      <c r="K26" s="48">
        <f t="shared" si="11"/>
        <v>97.674418604651152</v>
      </c>
    </row>
    <row r="27" spans="1:12" ht="15" customHeight="1" x14ac:dyDescent="0.25">
      <c r="A27" s="12">
        <v>9</v>
      </c>
      <c r="B27" s="49">
        <v>20550</v>
      </c>
      <c r="C27" s="7" t="s">
        <v>12</v>
      </c>
      <c r="D27" s="46">
        <f t="shared" si="9"/>
        <v>52</v>
      </c>
      <c r="E27" s="46">
        <v>7</v>
      </c>
      <c r="F27" s="47">
        <f t="shared" si="7"/>
        <v>13.461538461538462</v>
      </c>
      <c r="G27" s="46">
        <v>32</v>
      </c>
      <c r="H27" s="47">
        <f t="shared" si="10"/>
        <v>61.53846153846154</v>
      </c>
      <c r="I27" s="46">
        <v>13</v>
      </c>
      <c r="J27" s="47">
        <f t="shared" si="8"/>
        <v>25</v>
      </c>
      <c r="K27" s="48">
        <f t="shared" si="11"/>
        <v>86.538461538461547</v>
      </c>
    </row>
    <row r="28" spans="1:12" ht="15" customHeight="1" x14ac:dyDescent="0.25">
      <c r="A28" s="12">
        <v>10</v>
      </c>
      <c r="B28" s="49">
        <v>20630</v>
      </c>
      <c r="C28" s="7" t="s">
        <v>13</v>
      </c>
      <c r="D28" s="46">
        <f t="shared" si="9"/>
        <v>87</v>
      </c>
      <c r="E28" s="46">
        <v>3</v>
      </c>
      <c r="F28" s="47">
        <f t="shared" si="7"/>
        <v>3.4482758620689653</v>
      </c>
      <c r="G28" s="46">
        <v>56</v>
      </c>
      <c r="H28" s="47">
        <f t="shared" si="10"/>
        <v>64.367816091954026</v>
      </c>
      <c r="I28" s="46">
        <v>28</v>
      </c>
      <c r="J28" s="47">
        <f t="shared" si="8"/>
        <v>32.183908045977013</v>
      </c>
      <c r="K28" s="48">
        <f t="shared" si="11"/>
        <v>96.551724137931046</v>
      </c>
    </row>
    <row r="29" spans="1:12" ht="15" customHeight="1" x14ac:dyDescent="0.25">
      <c r="A29" s="12">
        <v>11</v>
      </c>
      <c r="B29" s="49">
        <v>20810</v>
      </c>
      <c r="C29" s="182" t="s">
        <v>14</v>
      </c>
      <c r="D29" s="46">
        <f t="shared" si="9"/>
        <v>91</v>
      </c>
      <c r="E29" s="46"/>
      <c r="F29" s="47"/>
      <c r="G29" s="46">
        <v>67</v>
      </c>
      <c r="H29" s="47">
        <f t="shared" si="10"/>
        <v>73.626373626373621</v>
      </c>
      <c r="I29" s="46">
        <v>24</v>
      </c>
      <c r="J29" s="47">
        <f t="shared" si="8"/>
        <v>26.373626373626372</v>
      </c>
      <c r="K29" s="48">
        <f t="shared" si="11"/>
        <v>100</v>
      </c>
    </row>
    <row r="30" spans="1:12" ht="15" customHeight="1" x14ac:dyDescent="0.25">
      <c r="A30" s="12">
        <v>12</v>
      </c>
      <c r="B30" s="49">
        <v>20900</v>
      </c>
      <c r="C30" s="7" t="s">
        <v>15</v>
      </c>
      <c r="D30" s="46">
        <f t="shared" si="9"/>
        <v>78</v>
      </c>
      <c r="E30" s="46">
        <v>3</v>
      </c>
      <c r="F30" s="47">
        <f t="shared" si="7"/>
        <v>3.8461538461538463</v>
      </c>
      <c r="G30" s="46">
        <v>56</v>
      </c>
      <c r="H30" s="47">
        <f t="shared" si="10"/>
        <v>71.794871794871796</v>
      </c>
      <c r="I30" s="46">
        <v>19</v>
      </c>
      <c r="J30" s="47">
        <f t="shared" si="8"/>
        <v>24.358974358974358</v>
      </c>
      <c r="K30" s="48">
        <f t="shared" si="11"/>
        <v>96.15384615384616</v>
      </c>
    </row>
    <row r="31" spans="1:12" ht="15" customHeight="1" thickBot="1" x14ac:dyDescent="0.3">
      <c r="A31" s="13">
        <v>13</v>
      </c>
      <c r="B31" s="58">
        <v>21350</v>
      </c>
      <c r="C31" s="8" t="s">
        <v>17</v>
      </c>
      <c r="D31" s="59">
        <f t="shared" si="9"/>
        <v>76</v>
      </c>
      <c r="E31" s="59">
        <v>3</v>
      </c>
      <c r="F31" s="60">
        <f t="shared" si="7"/>
        <v>3.9473684210526314</v>
      </c>
      <c r="G31" s="59">
        <v>55</v>
      </c>
      <c r="H31" s="60">
        <f t="shared" si="10"/>
        <v>72.368421052631575</v>
      </c>
      <c r="I31" s="59">
        <v>18</v>
      </c>
      <c r="J31" s="60">
        <f t="shared" si="8"/>
        <v>23.684210526315791</v>
      </c>
      <c r="K31" s="61">
        <f t="shared" si="11"/>
        <v>96.05263157894737</v>
      </c>
    </row>
    <row r="32" spans="1:12" ht="15" customHeight="1" thickBot="1" x14ac:dyDescent="0.3">
      <c r="A32" s="40"/>
      <c r="B32" s="41"/>
      <c r="C32" s="32" t="s">
        <v>116</v>
      </c>
      <c r="D32" s="42">
        <f>SUM(D33:D51)</f>
        <v>1654</v>
      </c>
      <c r="E32" s="42">
        <f>SUM(E33:E51)</f>
        <v>91</v>
      </c>
      <c r="F32" s="43">
        <f t="shared" ref="F32:F49" si="12">E32*100/D32</f>
        <v>5.5018137847642077</v>
      </c>
      <c r="G32" s="42">
        <f>SUM(G33:G51)</f>
        <v>1004</v>
      </c>
      <c r="H32" s="43">
        <f>G32*100/D32</f>
        <v>60.701330108827086</v>
      </c>
      <c r="I32" s="42">
        <f>SUM(I33:I51)</f>
        <v>559</v>
      </c>
      <c r="J32" s="43">
        <f t="shared" si="8"/>
        <v>33.796856106408704</v>
      </c>
      <c r="K32" s="44">
        <f>AVERAGE(K33:K51)</f>
        <v>92.815674759826237</v>
      </c>
    </row>
    <row r="33" spans="1:11" ht="15" customHeight="1" x14ac:dyDescent="0.25">
      <c r="A33" s="12">
        <v>1</v>
      </c>
      <c r="B33" s="49">
        <v>30070</v>
      </c>
      <c r="C33" s="182" t="s">
        <v>100</v>
      </c>
      <c r="D33" s="63">
        <f t="shared" ref="D33:D51" si="13">E33+G33+I33</f>
        <v>90</v>
      </c>
      <c r="E33" s="74"/>
      <c r="F33" s="47"/>
      <c r="G33" s="46">
        <v>74</v>
      </c>
      <c r="H33" s="47">
        <f t="shared" ref="H33:H51" si="14">G33*100/D33</f>
        <v>82.222222222222229</v>
      </c>
      <c r="I33" s="46">
        <v>16</v>
      </c>
      <c r="J33" s="47">
        <f t="shared" si="8"/>
        <v>17.777777777777779</v>
      </c>
      <c r="K33" s="48">
        <f t="shared" ref="K33:K51" si="15">H33+J33</f>
        <v>100</v>
      </c>
    </row>
    <row r="34" spans="1:11" ht="15" customHeight="1" x14ac:dyDescent="0.25">
      <c r="A34" s="12">
        <v>2</v>
      </c>
      <c r="B34" s="49">
        <v>30480</v>
      </c>
      <c r="C34" s="182" t="s">
        <v>124</v>
      </c>
      <c r="D34" s="75">
        <f t="shared" si="13"/>
        <v>135</v>
      </c>
      <c r="E34" s="75"/>
      <c r="F34" s="47"/>
      <c r="G34" s="46">
        <v>86</v>
      </c>
      <c r="H34" s="47">
        <f t="shared" si="14"/>
        <v>63.703703703703702</v>
      </c>
      <c r="I34" s="46">
        <v>49</v>
      </c>
      <c r="J34" s="47">
        <f t="shared" si="8"/>
        <v>36.296296296296298</v>
      </c>
      <c r="K34" s="48">
        <f t="shared" si="15"/>
        <v>100</v>
      </c>
    </row>
    <row r="35" spans="1:11" ht="15" customHeight="1" x14ac:dyDescent="0.25">
      <c r="A35" s="12">
        <v>3</v>
      </c>
      <c r="B35" s="49">
        <v>30460</v>
      </c>
      <c r="C35" s="7" t="s">
        <v>99</v>
      </c>
      <c r="D35" s="75">
        <f t="shared" si="13"/>
        <v>112</v>
      </c>
      <c r="E35" s="75">
        <v>7</v>
      </c>
      <c r="F35" s="47">
        <f t="shared" si="12"/>
        <v>6.25</v>
      </c>
      <c r="G35" s="46">
        <v>73</v>
      </c>
      <c r="H35" s="47">
        <f t="shared" si="14"/>
        <v>65.178571428571431</v>
      </c>
      <c r="I35" s="46">
        <v>32</v>
      </c>
      <c r="J35" s="47">
        <f t="shared" si="8"/>
        <v>28.571428571428573</v>
      </c>
      <c r="K35" s="48">
        <f t="shared" si="15"/>
        <v>93.75</v>
      </c>
    </row>
    <row r="36" spans="1:11" ht="15" customHeight="1" x14ac:dyDescent="0.25">
      <c r="A36" s="12">
        <v>4</v>
      </c>
      <c r="B36" s="54">
        <v>30030</v>
      </c>
      <c r="C36" s="184" t="s">
        <v>101</v>
      </c>
      <c r="D36" s="46">
        <f t="shared" si="13"/>
        <v>111</v>
      </c>
      <c r="E36" s="46"/>
      <c r="F36" s="56"/>
      <c r="G36" s="55">
        <v>75</v>
      </c>
      <c r="H36" s="56">
        <f t="shared" si="14"/>
        <v>67.567567567567565</v>
      </c>
      <c r="I36" s="55">
        <v>36</v>
      </c>
      <c r="J36" s="56">
        <f t="shared" si="8"/>
        <v>32.432432432432435</v>
      </c>
      <c r="K36" s="57">
        <f t="shared" si="15"/>
        <v>100</v>
      </c>
    </row>
    <row r="37" spans="1:11" ht="15" customHeight="1" x14ac:dyDescent="0.25">
      <c r="A37" s="12">
        <v>5</v>
      </c>
      <c r="B37" s="49">
        <v>31000</v>
      </c>
      <c r="C37" s="7" t="s">
        <v>98</v>
      </c>
      <c r="D37" s="46">
        <f t="shared" si="13"/>
        <v>100</v>
      </c>
      <c r="E37" s="74">
        <v>4</v>
      </c>
      <c r="F37" s="47">
        <f t="shared" si="12"/>
        <v>4</v>
      </c>
      <c r="G37" s="46">
        <v>64</v>
      </c>
      <c r="H37" s="47">
        <f t="shared" si="14"/>
        <v>64</v>
      </c>
      <c r="I37" s="46">
        <v>32</v>
      </c>
      <c r="J37" s="47">
        <f t="shared" si="8"/>
        <v>32</v>
      </c>
      <c r="K37" s="48">
        <f t="shared" si="15"/>
        <v>96</v>
      </c>
    </row>
    <row r="38" spans="1:11" ht="15" customHeight="1" x14ac:dyDescent="0.25">
      <c r="A38" s="12">
        <v>6</v>
      </c>
      <c r="B38" s="49">
        <v>30130</v>
      </c>
      <c r="C38" s="165" t="s">
        <v>18</v>
      </c>
      <c r="D38" s="46">
        <f t="shared" si="13"/>
        <v>52</v>
      </c>
      <c r="E38" s="74">
        <v>25</v>
      </c>
      <c r="F38" s="47">
        <f t="shared" si="12"/>
        <v>48.07692307692308</v>
      </c>
      <c r="G38" s="46">
        <v>27</v>
      </c>
      <c r="H38" s="47">
        <f t="shared" si="14"/>
        <v>51.92307692307692</v>
      </c>
      <c r="I38" s="46"/>
      <c r="J38" s="47"/>
      <c r="K38" s="48">
        <f t="shared" si="15"/>
        <v>51.92307692307692</v>
      </c>
    </row>
    <row r="39" spans="1:11" ht="15" customHeight="1" x14ac:dyDescent="0.25">
      <c r="A39" s="12">
        <v>7</v>
      </c>
      <c r="B39" s="49">
        <v>30160</v>
      </c>
      <c r="C39" s="7" t="s">
        <v>19</v>
      </c>
      <c r="D39" s="46">
        <f t="shared" si="13"/>
        <v>84</v>
      </c>
      <c r="E39" s="46">
        <v>9</v>
      </c>
      <c r="F39" s="47">
        <f t="shared" si="12"/>
        <v>10.714285714285714</v>
      </c>
      <c r="G39" s="46">
        <v>67</v>
      </c>
      <c r="H39" s="47">
        <f t="shared" si="14"/>
        <v>79.761904761904759</v>
      </c>
      <c r="I39" s="46">
        <v>8</v>
      </c>
      <c r="J39" s="47">
        <f t="shared" si="8"/>
        <v>9.5238095238095237</v>
      </c>
      <c r="K39" s="48">
        <f t="shared" si="15"/>
        <v>89.285714285714278</v>
      </c>
    </row>
    <row r="40" spans="1:11" ht="15" customHeight="1" x14ac:dyDescent="0.25">
      <c r="A40" s="12">
        <v>8</v>
      </c>
      <c r="B40" s="49">
        <v>30310</v>
      </c>
      <c r="C40" s="182" t="s">
        <v>20</v>
      </c>
      <c r="D40" s="46">
        <f t="shared" si="13"/>
        <v>74</v>
      </c>
      <c r="E40" s="46"/>
      <c r="F40" s="47"/>
      <c r="G40" s="46">
        <v>53</v>
      </c>
      <c r="H40" s="47">
        <f t="shared" ref="H40" si="16">G40*100/D40</f>
        <v>71.621621621621628</v>
      </c>
      <c r="I40" s="46">
        <v>21</v>
      </c>
      <c r="J40" s="47">
        <f t="shared" ref="J40" si="17">I40*100/D40</f>
        <v>28.378378378378379</v>
      </c>
      <c r="K40" s="48">
        <f t="shared" ref="K40" si="18">H40+J40</f>
        <v>100</v>
      </c>
    </row>
    <row r="41" spans="1:11" ht="15" customHeight="1" x14ac:dyDescent="0.25">
      <c r="A41" s="12">
        <v>9</v>
      </c>
      <c r="B41" s="49">
        <v>30440</v>
      </c>
      <c r="C41" s="7" t="s">
        <v>21</v>
      </c>
      <c r="D41" s="46">
        <f t="shared" si="13"/>
        <v>85</v>
      </c>
      <c r="E41" s="46">
        <v>8</v>
      </c>
      <c r="F41" s="47">
        <f t="shared" si="12"/>
        <v>9.4117647058823533</v>
      </c>
      <c r="G41" s="46">
        <v>56</v>
      </c>
      <c r="H41" s="47">
        <f t="shared" si="14"/>
        <v>65.882352941176464</v>
      </c>
      <c r="I41" s="46">
        <v>21</v>
      </c>
      <c r="J41" s="47">
        <f t="shared" si="8"/>
        <v>24.705882352941178</v>
      </c>
      <c r="K41" s="48">
        <f t="shared" si="15"/>
        <v>90.588235294117638</v>
      </c>
    </row>
    <row r="42" spans="1:11" ht="15" customHeight="1" x14ac:dyDescent="0.25">
      <c r="A42" s="16">
        <v>10</v>
      </c>
      <c r="B42" s="49">
        <v>30470</v>
      </c>
      <c r="C42" s="7" t="s">
        <v>22</v>
      </c>
      <c r="D42" s="46">
        <f t="shared" si="13"/>
        <v>65</v>
      </c>
      <c r="E42" s="46">
        <v>1</v>
      </c>
      <c r="F42" s="47">
        <f t="shared" si="12"/>
        <v>1.5384615384615385</v>
      </c>
      <c r="G42" s="46">
        <v>25</v>
      </c>
      <c r="H42" s="47">
        <f t="shared" si="14"/>
        <v>38.46153846153846</v>
      </c>
      <c r="I42" s="46">
        <v>39</v>
      </c>
      <c r="J42" s="47">
        <f t="shared" si="8"/>
        <v>60</v>
      </c>
      <c r="K42" s="48">
        <f t="shared" si="15"/>
        <v>98.461538461538453</v>
      </c>
    </row>
    <row r="43" spans="1:11" ht="15" customHeight="1" x14ac:dyDescent="0.25">
      <c r="A43" s="12">
        <v>11</v>
      </c>
      <c r="B43" s="49">
        <v>30500</v>
      </c>
      <c r="C43" s="182" t="s">
        <v>23</v>
      </c>
      <c r="D43" s="46">
        <f t="shared" si="13"/>
        <v>38</v>
      </c>
      <c r="E43" s="46"/>
      <c r="F43" s="47"/>
      <c r="G43" s="46">
        <v>23</v>
      </c>
      <c r="H43" s="47">
        <f t="shared" si="14"/>
        <v>60.526315789473685</v>
      </c>
      <c r="I43" s="46">
        <v>15</v>
      </c>
      <c r="J43" s="47">
        <f t="shared" si="8"/>
        <v>39.473684210526315</v>
      </c>
      <c r="K43" s="48">
        <f t="shared" si="15"/>
        <v>100</v>
      </c>
    </row>
    <row r="44" spans="1:11" ht="15" customHeight="1" x14ac:dyDescent="0.25">
      <c r="A44" s="12">
        <v>12</v>
      </c>
      <c r="B44" s="49">
        <v>30530</v>
      </c>
      <c r="C44" s="209" t="s">
        <v>24</v>
      </c>
      <c r="D44" s="46">
        <f t="shared" si="13"/>
        <v>85</v>
      </c>
      <c r="E44" s="46">
        <v>13</v>
      </c>
      <c r="F44" s="47">
        <f t="shared" si="12"/>
        <v>15.294117647058824</v>
      </c>
      <c r="G44" s="46">
        <v>61</v>
      </c>
      <c r="H44" s="47">
        <f t="shared" si="14"/>
        <v>71.764705882352942</v>
      </c>
      <c r="I44" s="46">
        <v>11</v>
      </c>
      <c r="J44" s="47">
        <f t="shared" si="8"/>
        <v>12.941176470588236</v>
      </c>
      <c r="K44" s="48">
        <f t="shared" si="15"/>
        <v>84.705882352941174</v>
      </c>
    </row>
    <row r="45" spans="1:11" ht="15" customHeight="1" x14ac:dyDescent="0.25">
      <c r="A45" s="12">
        <v>13</v>
      </c>
      <c r="B45" s="49">
        <v>30640</v>
      </c>
      <c r="C45" s="7" t="s">
        <v>25</v>
      </c>
      <c r="D45" s="46">
        <f t="shared" si="13"/>
        <v>98</v>
      </c>
      <c r="E45" s="46">
        <v>2</v>
      </c>
      <c r="F45" s="47">
        <f t="shared" si="12"/>
        <v>2.0408163265306123</v>
      </c>
      <c r="G45" s="46">
        <v>51</v>
      </c>
      <c r="H45" s="47">
        <f t="shared" si="14"/>
        <v>52.04081632653061</v>
      </c>
      <c r="I45" s="46">
        <v>45</v>
      </c>
      <c r="J45" s="47">
        <f t="shared" si="8"/>
        <v>45.918367346938773</v>
      </c>
      <c r="K45" s="48">
        <f t="shared" si="15"/>
        <v>97.959183673469383</v>
      </c>
    </row>
    <row r="46" spans="1:11" ht="15" customHeight="1" x14ac:dyDescent="0.25">
      <c r="A46" s="12">
        <v>14</v>
      </c>
      <c r="B46" s="49">
        <v>30650</v>
      </c>
      <c r="C46" s="7" t="s">
        <v>26</v>
      </c>
      <c r="D46" s="46">
        <f t="shared" si="13"/>
        <v>113</v>
      </c>
      <c r="E46" s="46">
        <v>2</v>
      </c>
      <c r="F46" s="47">
        <f t="shared" si="12"/>
        <v>1.7699115044247788</v>
      </c>
      <c r="G46" s="46">
        <v>49</v>
      </c>
      <c r="H46" s="47">
        <f t="shared" si="14"/>
        <v>43.362831858407077</v>
      </c>
      <c r="I46" s="46">
        <v>62</v>
      </c>
      <c r="J46" s="47">
        <f t="shared" si="8"/>
        <v>54.86725663716814</v>
      </c>
      <c r="K46" s="48">
        <f t="shared" si="15"/>
        <v>98.230088495575217</v>
      </c>
    </row>
    <row r="47" spans="1:11" ht="15" customHeight="1" x14ac:dyDescent="0.25">
      <c r="A47" s="12">
        <v>15</v>
      </c>
      <c r="B47" s="49">
        <v>30790</v>
      </c>
      <c r="C47" s="165" t="s">
        <v>27</v>
      </c>
      <c r="D47" s="46">
        <f t="shared" si="13"/>
        <v>51</v>
      </c>
      <c r="E47" s="46">
        <v>17</v>
      </c>
      <c r="F47" s="47">
        <f t="shared" si="12"/>
        <v>33.333333333333336</v>
      </c>
      <c r="G47" s="46">
        <v>30</v>
      </c>
      <c r="H47" s="47">
        <f t="shared" si="14"/>
        <v>58.823529411764703</v>
      </c>
      <c r="I47" s="46">
        <v>4</v>
      </c>
      <c r="J47" s="47">
        <f t="shared" si="8"/>
        <v>7.8431372549019605</v>
      </c>
      <c r="K47" s="48">
        <f t="shared" si="15"/>
        <v>66.666666666666657</v>
      </c>
    </row>
    <row r="48" spans="1:11" ht="15" customHeight="1" x14ac:dyDescent="0.25">
      <c r="A48" s="12">
        <v>16</v>
      </c>
      <c r="B48" s="49">
        <v>30880</v>
      </c>
      <c r="C48" s="7" t="s">
        <v>28</v>
      </c>
      <c r="D48" s="46">
        <f t="shared" si="13"/>
        <v>73</v>
      </c>
      <c r="E48" s="46">
        <v>1</v>
      </c>
      <c r="F48" s="47">
        <f t="shared" si="12"/>
        <v>1.3698630136986301</v>
      </c>
      <c r="G48" s="46">
        <v>52</v>
      </c>
      <c r="H48" s="47">
        <f t="shared" si="14"/>
        <v>71.232876712328761</v>
      </c>
      <c r="I48" s="46">
        <v>20</v>
      </c>
      <c r="J48" s="47">
        <f t="shared" si="8"/>
        <v>27.397260273972602</v>
      </c>
      <c r="K48" s="48">
        <f t="shared" si="15"/>
        <v>98.630136986301366</v>
      </c>
    </row>
    <row r="49" spans="1:11" ht="15" customHeight="1" x14ac:dyDescent="0.25">
      <c r="A49" s="12">
        <v>17</v>
      </c>
      <c r="B49" s="49">
        <v>30890</v>
      </c>
      <c r="C49" s="7" t="s">
        <v>29</v>
      </c>
      <c r="D49" s="46">
        <f t="shared" si="13"/>
        <v>74</v>
      </c>
      <c r="E49" s="46">
        <v>2</v>
      </c>
      <c r="F49" s="47">
        <f t="shared" si="12"/>
        <v>2.7027027027027026</v>
      </c>
      <c r="G49" s="46">
        <v>49</v>
      </c>
      <c r="H49" s="47">
        <f t="shared" si="14"/>
        <v>66.21621621621621</v>
      </c>
      <c r="I49" s="46">
        <v>23</v>
      </c>
      <c r="J49" s="47">
        <f t="shared" si="8"/>
        <v>31.081081081081081</v>
      </c>
      <c r="K49" s="48">
        <f t="shared" si="15"/>
        <v>97.297297297297291</v>
      </c>
    </row>
    <row r="50" spans="1:11" ht="15" customHeight="1" x14ac:dyDescent="0.25">
      <c r="A50" s="16">
        <v>18</v>
      </c>
      <c r="B50" s="49">
        <v>30940</v>
      </c>
      <c r="C50" s="182" t="s">
        <v>30</v>
      </c>
      <c r="D50" s="46">
        <f t="shared" si="13"/>
        <v>104</v>
      </c>
      <c r="E50" s="46"/>
      <c r="F50" s="47"/>
      <c r="G50" s="46">
        <v>27</v>
      </c>
      <c r="H50" s="47">
        <f t="shared" si="14"/>
        <v>25.96153846153846</v>
      </c>
      <c r="I50" s="46">
        <v>77</v>
      </c>
      <c r="J50" s="47">
        <f t="shared" si="8"/>
        <v>74.038461538461533</v>
      </c>
      <c r="K50" s="48">
        <f t="shared" si="15"/>
        <v>100</v>
      </c>
    </row>
    <row r="51" spans="1:11" ht="15" customHeight="1" thickBot="1" x14ac:dyDescent="0.3">
      <c r="A51" s="12">
        <v>19</v>
      </c>
      <c r="B51" s="50">
        <v>31480</v>
      </c>
      <c r="C51" s="183" t="s">
        <v>31</v>
      </c>
      <c r="D51" s="51">
        <f t="shared" si="13"/>
        <v>110</v>
      </c>
      <c r="E51" s="51"/>
      <c r="F51" s="52"/>
      <c r="G51" s="51">
        <v>62</v>
      </c>
      <c r="H51" s="52">
        <f t="shared" si="14"/>
        <v>56.363636363636367</v>
      </c>
      <c r="I51" s="51">
        <v>48</v>
      </c>
      <c r="J51" s="52">
        <f t="shared" si="8"/>
        <v>43.636363636363633</v>
      </c>
      <c r="K51" s="53">
        <f t="shared" si="15"/>
        <v>100</v>
      </c>
    </row>
    <row r="52" spans="1:11" ht="15" customHeight="1" thickBot="1" x14ac:dyDescent="0.3">
      <c r="A52" s="40"/>
      <c r="B52" s="41"/>
      <c r="C52" s="32" t="s">
        <v>117</v>
      </c>
      <c r="D52" s="42">
        <f>SUM(D53:D71)</f>
        <v>1694</v>
      </c>
      <c r="E52" s="42">
        <f>SUM(E53:E71)</f>
        <v>44</v>
      </c>
      <c r="F52" s="43">
        <f t="shared" ref="F52:F115" si="19">E52*100/D52</f>
        <v>2.5974025974025974</v>
      </c>
      <c r="G52" s="42">
        <f>SUM(G53:G71)</f>
        <v>1021</v>
      </c>
      <c r="H52" s="43">
        <f t="shared" ref="H52:H71" si="20">G52*100/D52</f>
        <v>60.271546635183</v>
      </c>
      <c r="I52" s="42">
        <f>SUM(I53:I71)</f>
        <v>629</v>
      </c>
      <c r="J52" s="43">
        <f t="shared" si="8"/>
        <v>37.131050767414401</v>
      </c>
      <c r="K52" s="44">
        <f>AVERAGE(K53:K71)</f>
        <v>96.014980782270726</v>
      </c>
    </row>
    <row r="53" spans="1:11" ht="15" customHeight="1" x14ac:dyDescent="0.25">
      <c r="A53" s="11">
        <v>1</v>
      </c>
      <c r="B53" s="62">
        <v>40010</v>
      </c>
      <c r="C53" s="10" t="s">
        <v>32</v>
      </c>
      <c r="D53" s="63">
        <f t="shared" ref="D53:D71" si="21">E53+G53+I53</f>
        <v>179</v>
      </c>
      <c r="E53" s="63">
        <v>2</v>
      </c>
      <c r="F53" s="64">
        <f t="shared" si="19"/>
        <v>1.1173184357541899</v>
      </c>
      <c r="G53" s="63">
        <v>95</v>
      </c>
      <c r="H53" s="64">
        <f t="shared" si="20"/>
        <v>53.072625698324025</v>
      </c>
      <c r="I53" s="63">
        <v>82</v>
      </c>
      <c r="J53" s="64">
        <f t="shared" si="8"/>
        <v>45.81005586592179</v>
      </c>
      <c r="K53" s="65">
        <f t="shared" ref="K53:K71" si="22">H53+J53</f>
        <v>98.882681564245814</v>
      </c>
    </row>
    <row r="54" spans="1:11" ht="15" customHeight="1" x14ac:dyDescent="0.25">
      <c r="A54" s="12">
        <v>2</v>
      </c>
      <c r="B54" s="49">
        <v>40030</v>
      </c>
      <c r="C54" s="182" t="s">
        <v>125</v>
      </c>
      <c r="D54" s="46">
        <f t="shared" si="21"/>
        <v>50</v>
      </c>
      <c r="E54" s="46"/>
      <c r="F54" s="47"/>
      <c r="G54" s="46">
        <v>11</v>
      </c>
      <c r="H54" s="47">
        <f t="shared" si="20"/>
        <v>22</v>
      </c>
      <c r="I54" s="46">
        <v>39</v>
      </c>
      <c r="J54" s="47">
        <f t="shared" si="8"/>
        <v>78</v>
      </c>
      <c r="K54" s="48">
        <f t="shared" si="22"/>
        <v>100</v>
      </c>
    </row>
    <row r="55" spans="1:11" ht="15" customHeight="1" x14ac:dyDescent="0.25">
      <c r="A55" s="12">
        <v>3</v>
      </c>
      <c r="B55" s="49">
        <v>40410</v>
      </c>
      <c r="C55" s="7" t="s">
        <v>94</v>
      </c>
      <c r="D55" s="46">
        <f t="shared" si="21"/>
        <v>184</v>
      </c>
      <c r="E55" s="46">
        <v>2</v>
      </c>
      <c r="F55" s="47">
        <f t="shared" si="19"/>
        <v>1.0869565217391304</v>
      </c>
      <c r="G55" s="46">
        <v>92</v>
      </c>
      <c r="H55" s="47">
        <f t="shared" si="20"/>
        <v>50</v>
      </c>
      <c r="I55" s="46">
        <v>90</v>
      </c>
      <c r="J55" s="47">
        <f t="shared" si="8"/>
        <v>48.913043478260867</v>
      </c>
      <c r="K55" s="48">
        <f t="shared" si="22"/>
        <v>98.913043478260875</v>
      </c>
    </row>
    <row r="56" spans="1:11" ht="15" customHeight="1" x14ac:dyDescent="0.25">
      <c r="A56" s="12">
        <v>4</v>
      </c>
      <c r="B56" s="49">
        <v>40011</v>
      </c>
      <c r="C56" s="7" t="s">
        <v>97</v>
      </c>
      <c r="D56" s="46">
        <f t="shared" si="21"/>
        <v>222</v>
      </c>
      <c r="E56" s="46">
        <v>8</v>
      </c>
      <c r="F56" s="47">
        <f t="shared" si="19"/>
        <v>3.6036036036036037</v>
      </c>
      <c r="G56" s="46">
        <v>143</v>
      </c>
      <c r="H56" s="47">
        <f t="shared" si="20"/>
        <v>64.414414414414409</v>
      </c>
      <c r="I56" s="46">
        <v>71</v>
      </c>
      <c r="J56" s="47">
        <f t="shared" si="8"/>
        <v>31.981981981981981</v>
      </c>
      <c r="K56" s="48">
        <f t="shared" si="22"/>
        <v>96.396396396396398</v>
      </c>
    </row>
    <row r="57" spans="1:11" ht="15" customHeight="1" x14ac:dyDescent="0.25">
      <c r="A57" s="12">
        <v>5</v>
      </c>
      <c r="B57" s="49">
        <v>40080</v>
      </c>
      <c r="C57" s="182" t="s">
        <v>110</v>
      </c>
      <c r="D57" s="46">
        <f t="shared" si="21"/>
        <v>127</v>
      </c>
      <c r="E57" s="46"/>
      <c r="F57" s="47"/>
      <c r="G57" s="46">
        <v>73</v>
      </c>
      <c r="H57" s="47">
        <f t="shared" si="20"/>
        <v>57.480314960629919</v>
      </c>
      <c r="I57" s="46">
        <v>54</v>
      </c>
      <c r="J57" s="47">
        <f t="shared" si="8"/>
        <v>42.519685039370081</v>
      </c>
      <c r="K57" s="48">
        <f t="shared" si="22"/>
        <v>100</v>
      </c>
    </row>
    <row r="58" spans="1:11" ht="15" customHeight="1" x14ac:dyDescent="0.25">
      <c r="A58" s="12">
        <v>6</v>
      </c>
      <c r="B58" s="49">
        <v>40100</v>
      </c>
      <c r="C58" s="7" t="s">
        <v>34</v>
      </c>
      <c r="D58" s="46">
        <f t="shared" si="21"/>
        <v>75</v>
      </c>
      <c r="E58" s="46">
        <v>2</v>
      </c>
      <c r="F58" s="47">
        <f t="shared" si="19"/>
        <v>2.6666666666666665</v>
      </c>
      <c r="G58" s="46">
        <v>54</v>
      </c>
      <c r="H58" s="47">
        <f t="shared" si="20"/>
        <v>72</v>
      </c>
      <c r="I58" s="46">
        <v>19</v>
      </c>
      <c r="J58" s="47">
        <f t="shared" si="8"/>
        <v>25.333333333333332</v>
      </c>
      <c r="K58" s="48">
        <f t="shared" si="22"/>
        <v>97.333333333333329</v>
      </c>
    </row>
    <row r="59" spans="1:11" ht="15" customHeight="1" x14ac:dyDescent="0.25">
      <c r="A59" s="12">
        <v>7</v>
      </c>
      <c r="B59" s="49">
        <v>40020</v>
      </c>
      <c r="C59" s="182" t="s">
        <v>126</v>
      </c>
      <c r="D59" s="46">
        <f t="shared" si="21"/>
        <v>32</v>
      </c>
      <c r="E59" s="46"/>
      <c r="F59" s="47"/>
      <c r="G59" s="46">
        <v>16</v>
      </c>
      <c r="H59" s="47">
        <f t="shared" si="20"/>
        <v>50</v>
      </c>
      <c r="I59" s="46">
        <v>16</v>
      </c>
      <c r="J59" s="47">
        <f t="shared" si="8"/>
        <v>50</v>
      </c>
      <c r="K59" s="48">
        <f t="shared" si="22"/>
        <v>100</v>
      </c>
    </row>
    <row r="60" spans="1:11" ht="15" customHeight="1" x14ac:dyDescent="0.25">
      <c r="A60" s="12">
        <v>8</v>
      </c>
      <c r="B60" s="49">
        <v>40031</v>
      </c>
      <c r="C60" s="7" t="s">
        <v>33</v>
      </c>
      <c r="D60" s="46">
        <f t="shared" si="21"/>
        <v>116</v>
      </c>
      <c r="E60" s="46">
        <v>2</v>
      </c>
      <c r="F60" s="47">
        <f t="shared" si="19"/>
        <v>1.7241379310344827</v>
      </c>
      <c r="G60" s="46">
        <v>86</v>
      </c>
      <c r="H60" s="47">
        <f t="shared" si="20"/>
        <v>74.137931034482762</v>
      </c>
      <c r="I60" s="46">
        <v>28</v>
      </c>
      <c r="J60" s="47">
        <f t="shared" si="8"/>
        <v>24.137931034482758</v>
      </c>
      <c r="K60" s="48">
        <f t="shared" si="22"/>
        <v>98.275862068965523</v>
      </c>
    </row>
    <row r="61" spans="1:11" ht="15" customHeight="1" x14ac:dyDescent="0.25">
      <c r="A61" s="12">
        <v>9</v>
      </c>
      <c r="B61" s="49">
        <v>40210</v>
      </c>
      <c r="C61" s="7" t="s">
        <v>36</v>
      </c>
      <c r="D61" s="46">
        <f t="shared" si="21"/>
        <v>49</v>
      </c>
      <c r="E61" s="46">
        <v>5</v>
      </c>
      <c r="F61" s="47">
        <f t="shared" si="19"/>
        <v>10.204081632653061</v>
      </c>
      <c r="G61" s="46">
        <v>25</v>
      </c>
      <c r="H61" s="47">
        <f t="shared" si="20"/>
        <v>51.020408163265309</v>
      </c>
      <c r="I61" s="46">
        <v>19</v>
      </c>
      <c r="J61" s="47">
        <f t="shared" si="8"/>
        <v>38.775510204081634</v>
      </c>
      <c r="K61" s="48">
        <f t="shared" si="22"/>
        <v>89.795918367346943</v>
      </c>
    </row>
    <row r="62" spans="1:11" ht="15" customHeight="1" x14ac:dyDescent="0.25">
      <c r="A62" s="16">
        <v>10</v>
      </c>
      <c r="B62" s="49">
        <v>40300</v>
      </c>
      <c r="C62" s="182" t="s">
        <v>96</v>
      </c>
      <c r="D62" s="46">
        <f t="shared" si="21"/>
        <v>25</v>
      </c>
      <c r="E62" s="46"/>
      <c r="F62" s="47"/>
      <c r="G62" s="46">
        <v>22</v>
      </c>
      <c r="H62" s="47">
        <f t="shared" si="20"/>
        <v>88</v>
      </c>
      <c r="I62" s="46">
        <v>3</v>
      </c>
      <c r="J62" s="47">
        <f t="shared" si="8"/>
        <v>12</v>
      </c>
      <c r="K62" s="48">
        <f t="shared" si="22"/>
        <v>100</v>
      </c>
    </row>
    <row r="63" spans="1:11" ht="15" customHeight="1" x14ac:dyDescent="0.25">
      <c r="A63" s="12">
        <v>11</v>
      </c>
      <c r="B63" s="49">
        <v>40360</v>
      </c>
      <c r="C63" s="182" t="s">
        <v>37</v>
      </c>
      <c r="D63" s="46">
        <f t="shared" si="21"/>
        <v>73</v>
      </c>
      <c r="E63" s="46"/>
      <c r="F63" s="47"/>
      <c r="G63" s="46">
        <v>44</v>
      </c>
      <c r="H63" s="47">
        <f t="shared" si="20"/>
        <v>60.273972602739725</v>
      </c>
      <c r="I63" s="46">
        <v>29</v>
      </c>
      <c r="J63" s="47">
        <f t="shared" si="8"/>
        <v>39.726027397260275</v>
      </c>
      <c r="K63" s="48">
        <f t="shared" si="22"/>
        <v>100</v>
      </c>
    </row>
    <row r="64" spans="1:11" ht="15" customHeight="1" x14ac:dyDescent="0.25">
      <c r="A64" s="12">
        <v>12</v>
      </c>
      <c r="B64" s="49">
        <v>40390</v>
      </c>
      <c r="C64" s="7" t="s">
        <v>95</v>
      </c>
      <c r="D64" s="46">
        <f t="shared" si="21"/>
        <v>59</v>
      </c>
      <c r="E64" s="46">
        <v>3</v>
      </c>
      <c r="F64" s="47">
        <f t="shared" si="19"/>
        <v>5.0847457627118642</v>
      </c>
      <c r="G64" s="46">
        <v>46</v>
      </c>
      <c r="H64" s="47">
        <f t="shared" si="20"/>
        <v>77.966101694915253</v>
      </c>
      <c r="I64" s="46">
        <v>10</v>
      </c>
      <c r="J64" s="47">
        <f t="shared" si="8"/>
        <v>16.949152542372882</v>
      </c>
      <c r="K64" s="48">
        <f t="shared" si="22"/>
        <v>94.915254237288138</v>
      </c>
    </row>
    <row r="65" spans="1:11" ht="15" customHeight="1" x14ac:dyDescent="0.25">
      <c r="A65" s="12">
        <v>13</v>
      </c>
      <c r="B65" s="49">
        <v>40720</v>
      </c>
      <c r="C65" s="7" t="s">
        <v>121</v>
      </c>
      <c r="D65" s="46">
        <f t="shared" si="21"/>
        <v>84</v>
      </c>
      <c r="E65" s="46">
        <v>1</v>
      </c>
      <c r="F65" s="47">
        <f t="shared" si="19"/>
        <v>1.1904761904761905</v>
      </c>
      <c r="G65" s="46">
        <v>52</v>
      </c>
      <c r="H65" s="47">
        <f t="shared" si="20"/>
        <v>61.904761904761905</v>
      </c>
      <c r="I65" s="46">
        <v>31</v>
      </c>
      <c r="J65" s="47">
        <f t="shared" si="8"/>
        <v>36.904761904761905</v>
      </c>
      <c r="K65" s="48">
        <f t="shared" si="22"/>
        <v>98.80952380952381</v>
      </c>
    </row>
    <row r="66" spans="1:11" ht="15" customHeight="1" x14ac:dyDescent="0.25">
      <c r="A66" s="12">
        <v>14</v>
      </c>
      <c r="B66" s="49">
        <v>40730</v>
      </c>
      <c r="C66" s="7" t="s">
        <v>93</v>
      </c>
      <c r="D66" s="46">
        <f t="shared" si="21"/>
        <v>21</v>
      </c>
      <c r="E66" s="46">
        <v>6</v>
      </c>
      <c r="F66" s="47">
        <f t="shared" si="19"/>
        <v>28.571428571428573</v>
      </c>
      <c r="G66" s="46">
        <v>15</v>
      </c>
      <c r="H66" s="47">
        <f t="shared" si="20"/>
        <v>71.428571428571431</v>
      </c>
      <c r="I66" s="46"/>
      <c r="J66" s="47"/>
      <c r="K66" s="48">
        <f t="shared" si="22"/>
        <v>71.428571428571431</v>
      </c>
    </row>
    <row r="67" spans="1:11" ht="15" customHeight="1" x14ac:dyDescent="0.25">
      <c r="A67" s="12">
        <v>15</v>
      </c>
      <c r="B67" s="49">
        <v>40820</v>
      </c>
      <c r="C67" s="182" t="s">
        <v>92</v>
      </c>
      <c r="D67" s="46">
        <f t="shared" si="21"/>
        <v>73</v>
      </c>
      <c r="E67" s="46"/>
      <c r="F67" s="47"/>
      <c r="G67" s="46">
        <v>25</v>
      </c>
      <c r="H67" s="47">
        <f t="shared" si="20"/>
        <v>34.246575342465754</v>
      </c>
      <c r="I67" s="46">
        <v>48</v>
      </c>
      <c r="J67" s="47">
        <f t="shared" si="8"/>
        <v>65.753424657534254</v>
      </c>
      <c r="K67" s="48">
        <f t="shared" si="22"/>
        <v>100</v>
      </c>
    </row>
    <row r="68" spans="1:11" ht="15" customHeight="1" x14ac:dyDescent="0.25">
      <c r="A68" s="12">
        <v>16</v>
      </c>
      <c r="B68" s="49">
        <v>40840</v>
      </c>
      <c r="C68" s="209" t="s">
        <v>38</v>
      </c>
      <c r="D68" s="46">
        <f t="shared" si="21"/>
        <v>62</v>
      </c>
      <c r="E68" s="46">
        <v>12</v>
      </c>
      <c r="F68" s="47">
        <f t="shared" si="19"/>
        <v>19.35483870967742</v>
      </c>
      <c r="G68" s="46">
        <v>45</v>
      </c>
      <c r="H68" s="47">
        <f t="shared" si="20"/>
        <v>72.58064516129032</v>
      </c>
      <c r="I68" s="46">
        <v>5</v>
      </c>
      <c r="J68" s="47">
        <f t="shared" si="8"/>
        <v>8.064516129032258</v>
      </c>
      <c r="K68" s="48">
        <f t="shared" si="22"/>
        <v>80.645161290322577</v>
      </c>
    </row>
    <row r="69" spans="1:11" ht="15" customHeight="1" x14ac:dyDescent="0.25">
      <c r="A69" s="16">
        <v>17</v>
      </c>
      <c r="B69" s="49">
        <v>40950</v>
      </c>
      <c r="C69" s="7" t="s">
        <v>39</v>
      </c>
      <c r="D69" s="46">
        <f t="shared" si="21"/>
        <v>90</v>
      </c>
      <c r="E69" s="46">
        <v>1</v>
      </c>
      <c r="F69" s="47">
        <f t="shared" si="19"/>
        <v>1.1111111111111112</v>
      </c>
      <c r="G69" s="46">
        <v>59</v>
      </c>
      <c r="H69" s="47">
        <f t="shared" si="20"/>
        <v>65.555555555555557</v>
      </c>
      <c r="I69" s="46">
        <v>30</v>
      </c>
      <c r="J69" s="47">
        <f t="shared" si="8"/>
        <v>33.333333333333336</v>
      </c>
      <c r="K69" s="48">
        <f t="shared" si="22"/>
        <v>98.888888888888886</v>
      </c>
    </row>
    <row r="70" spans="1:11" ht="15" customHeight="1" x14ac:dyDescent="0.25">
      <c r="A70" s="12">
        <v>18</v>
      </c>
      <c r="B70" s="49">
        <v>40990</v>
      </c>
      <c r="C70" s="182" t="s">
        <v>40</v>
      </c>
      <c r="D70" s="46">
        <f t="shared" si="21"/>
        <v>104</v>
      </c>
      <c r="E70" s="46"/>
      <c r="F70" s="47"/>
      <c r="G70" s="46">
        <v>64</v>
      </c>
      <c r="H70" s="47">
        <f t="shared" si="20"/>
        <v>61.53846153846154</v>
      </c>
      <c r="I70" s="46">
        <v>40</v>
      </c>
      <c r="J70" s="47">
        <f t="shared" si="8"/>
        <v>38.46153846153846</v>
      </c>
      <c r="K70" s="48">
        <f t="shared" si="22"/>
        <v>100</v>
      </c>
    </row>
    <row r="71" spans="1:11" ht="15" customHeight="1" thickBot="1" x14ac:dyDescent="0.3">
      <c r="A71" s="13">
        <v>19</v>
      </c>
      <c r="B71" s="58">
        <v>40133</v>
      </c>
      <c r="C71" s="185" t="s">
        <v>35</v>
      </c>
      <c r="D71" s="59">
        <f t="shared" si="21"/>
        <v>69</v>
      </c>
      <c r="E71" s="59"/>
      <c r="F71" s="60"/>
      <c r="G71" s="59">
        <v>54</v>
      </c>
      <c r="H71" s="60">
        <f t="shared" si="20"/>
        <v>78.260869565217391</v>
      </c>
      <c r="I71" s="59">
        <v>15</v>
      </c>
      <c r="J71" s="60">
        <f t="shared" si="8"/>
        <v>21.739130434782609</v>
      </c>
      <c r="K71" s="61">
        <f t="shared" si="22"/>
        <v>100</v>
      </c>
    </row>
    <row r="72" spans="1:11" ht="15" customHeight="1" thickBot="1" x14ac:dyDescent="0.3">
      <c r="A72" s="40"/>
      <c r="B72" s="41"/>
      <c r="C72" s="32" t="s">
        <v>118</v>
      </c>
      <c r="D72" s="42">
        <f>SUM(D73:D87)</f>
        <v>1408</v>
      </c>
      <c r="E72" s="42">
        <f>SUM(E73:E87)</f>
        <v>45</v>
      </c>
      <c r="F72" s="43">
        <f t="shared" si="19"/>
        <v>3.1960227272727271</v>
      </c>
      <c r="G72" s="42">
        <f>SUM(G73:G87)</f>
        <v>830</v>
      </c>
      <c r="H72" s="43">
        <f t="shared" ref="H72:H87" si="23">G72*100/D72</f>
        <v>58.948863636363633</v>
      </c>
      <c r="I72" s="42">
        <f>SUM(I73:I87)</f>
        <v>533</v>
      </c>
      <c r="J72" s="43">
        <f t="shared" si="8"/>
        <v>37.855113636363633</v>
      </c>
      <c r="K72" s="44">
        <f>AVERAGE(K73:K87)</f>
        <v>96.951415686622042</v>
      </c>
    </row>
    <row r="73" spans="1:11" ht="15" customHeight="1" x14ac:dyDescent="0.25">
      <c r="A73" s="12">
        <v>1</v>
      </c>
      <c r="B73" s="21">
        <v>50040</v>
      </c>
      <c r="C73" s="186" t="s">
        <v>90</v>
      </c>
      <c r="D73" s="46">
        <f t="shared" ref="D73:D87" si="24">E73+G73+I73</f>
        <v>102</v>
      </c>
      <c r="E73" s="46"/>
      <c r="F73" s="47"/>
      <c r="G73" s="46">
        <v>41</v>
      </c>
      <c r="H73" s="47">
        <f t="shared" si="23"/>
        <v>40.196078431372548</v>
      </c>
      <c r="I73" s="46">
        <v>61</v>
      </c>
      <c r="J73" s="47">
        <f t="shared" si="8"/>
        <v>59.803921568627452</v>
      </c>
      <c r="K73" s="48">
        <f t="shared" ref="K73:K87" si="25">H73+J73</f>
        <v>100</v>
      </c>
    </row>
    <row r="74" spans="1:11" ht="15" customHeight="1" x14ac:dyDescent="0.25">
      <c r="A74" s="12">
        <v>2</v>
      </c>
      <c r="B74" s="21">
        <v>50003</v>
      </c>
      <c r="C74" s="187" t="s">
        <v>111</v>
      </c>
      <c r="D74" s="46">
        <f t="shared" si="24"/>
        <v>124</v>
      </c>
      <c r="E74" s="46"/>
      <c r="F74" s="47"/>
      <c r="G74" s="46">
        <v>65</v>
      </c>
      <c r="H74" s="47">
        <f t="shared" si="23"/>
        <v>52.41935483870968</v>
      </c>
      <c r="I74" s="46">
        <v>59</v>
      </c>
      <c r="J74" s="47">
        <f t="shared" si="8"/>
        <v>47.58064516129032</v>
      </c>
      <c r="K74" s="48">
        <f t="shared" si="25"/>
        <v>100</v>
      </c>
    </row>
    <row r="75" spans="1:11" ht="15" customHeight="1" x14ac:dyDescent="0.25">
      <c r="A75" s="12">
        <v>3</v>
      </c>
      <c r="B75" s="21">
        <v>50060</v>
      </c>
      <c r="C75" s="186" t="s">
        <v>41</v>
      </c>
      <c r="D75" s="46">
        <f t="shared" si="24"/>
        <v>76</v>
      </c>
      <c r="E75" s="46"/>
      <c r="F75" s="47"/>
      <c r="G75" s="46">
        <v>26</v>
      </c>
      <c r="H75" s="47">
        <f t="shared" si="23"/>
        <v>34.210526315789473</v>
      </c>
      <c r="I75" s="46">
        <v>50</v>
      </c>
      <c r="J75" s="47">
        <f t="shared" si="8"/>
        <v>65.78947368421052</v>
      </c>
      <c r="K75" s="48">
        <f t="shared" si="25"/>
        <v>100</v>
      </c>
    </row>
    <row r="76" spans="1:11" ht="15" customHeight="1" x14ac:dyDescent="0.25">
      <c r="A76" s="12">
        <v>4</v>
      </c>
      <c r="B76" s="24">
        <v>50170</v>
      </c>
      <c r="C76" s="2" t="s">
        <v>87</v>
      </c>
      <c r="D76" s="46">
        <f t="shared" si="24"/>
        <v>76</v>
      </c>
      <c r="E76" s="46">
        <v>7</v>
      </c>
      <c r="F76" s="47">
        <f t="shared" si="19"/>
        <v>9.2105263157894743</v>
      </c>
      <c r="G76" s="46">
        <v>59</v>
      </c>
      <c r="H76" s="47">
        <f t="shared" si="23"/>
        <v>77.631578947368425</v>
      </c>
      <c r="I76" s="46">
        <v>10</v>
      </c>
      <c r="J76" s="47">
        <f t="shared" si="8"/>
        <v>13.157894736842104</v>
      </c>
      <c r="K76" s="48">
        <f t="shared" si="25"/>
        <v>90.789473684210535</v>
      </c>
    </row>
    <row r="77" spans="1:11" ht="15" customHeight="1" x14ac:dyDescent="0.25">
      <c r="A77" s="12">
        <v>5</v>
      </c>
      <c r="B77" s="49">
        <v>50230</v>
      </c>
      <c r="C77" s="2" t="s">
        <v>88</v>
      </c>
      <c r="D77" s="46">
        <f t="shared" si="24"/>
        <v>79</v>
      </c>
      <c r="E77" s="46">
        <v>3</v>
      </c>
      <c r="F77" s="47">
        <f t="shared" si="19"/>
        <v>3.7974683544303796</v>
      </c>
      <c r="G77" s="46">
        <v>52</v>
      </c>
      <c r="H77" s="47">
        <f t="shared" si="23"/>
        <v>65.822784810126578</v>
      </c>
      <c r="I77" s="46">
        <v>24</v>
      </c>
      <c r="J77" s="47">
        <f t="shared" si="8"/>
        <v>30.379746835443036</v>
      </c>
      <c r="K77" s="48">
        <f t="shared" si="25"/>
        <v>96.202531645569621</v>
      </c>
    </row>
    <row r="78" spans="1:11" ht="15" customHeight="1" x14ac:dyDescent="0.25">
      <c r="A78" s="16">
        <v>6</v>
      </c>
      <c r="B78" s="49">
        <v>50340</v>
      </c>
      <c r="C78" s="2" t="s">
        <v>86</v>
      </c>
      <c r="D78" s="46">
        <f t="shared" si="24"/>
        <v>60</v>
      </c>
      <c r="E78" s="46">
        <v>1</v>
      </c>
      <c r="F78" s="47">
        <f t="shared" si="19"/>
        <v>1.6666666666666667</v>
      </c>
      <c r="G78" s="46">
        <v>33</v>
      </c>
      <c r="H78" s="47">
        <f t="shared" si="23"/>
        <v>55</v>
      </c>
      <c r="I78" s="46">
        <v>26</v>
      </c>
      <c r="J78" s="47">
        <f t="shared" si="8"/>
        <v>43.333333333333336</v>
      </c>
      <c r="K78" s="48">
        <f t="shared" si="25"/>
        <v>98.333333333333343</v>
      </c>
    </row>
    <row r="79" spans="1:11" ht="15" customHeight="1" x14ac:dyDescent="0.25">
      <c r="A79" s="12">
        <v>7</v>
      </c>
      <c r="B79" s="49">
        <v>50420</v>
      </c>
      <c r="C79" s="186" t="s">
        <v>85</v>
      </c>
      <c r="D79" s="46">
        <f t="shared" si="24"/>
        <v>80</v>
      </c>
      <c r="E79" s="46"/>
      <c r="F79" s="47"/>
      <c r="G79" s="46">
        <v>41</v>
      </c>
      <c r="H79" s="47">
        <f t="shared" si="23"/>
        <v>51.25</v>
      </c>
      <c r="I79" s="46">
        <v>39</v>
      </c>
      <c r="J79" s="47">
        <f t="shared" si="8"/>
        <v>48.75</v>
      </c>
      <c r="K79" s="48">
        <f t="shared" si="25"/>
        <v>100</v>
      </c>
    </row>
    <row r="80" spans="1:11" ht="15" customHeight="1" x14ac:dyDescent="0.25">
      <c r="A80" s="12">
        <v>8</v>
      </c>
      <c r="B80" s="49">
        <v>50450</v>
      </c>
      <c r="C80" s="210" t="s">
        <v>84</v>
      </c>
      <c r="D80" s="46">
        <f t="shared" si="24"/>
        <v>137</v>
      </c>
      <c r="E80" s="46">
        <v>15</v>
      </c>
      <c r="F80" s="47">
        <f t="shared" si="19"/>
        <v>10.948905109489051</v>
      </c>
      <c r="G80" s="46">
        <v>99</v>
      </c>
      <c r="H80" s="47">
        <f t="shared" si="23"/>
        <v>72.262773722627742</v>
      </c>
      <c r="I80" s="46">
        <v>23</v>
      </c>
      <c r="J80" s="47">
        <f t="shared" si="8"/>
        <v>16.788321167883211</v>
      </c>
      <c r="K80" s="48">
        <f t="shared" si="25"/>
        <v>89.051094890510953</v>
      </c>
    </row>
    <row r="81" spans="1:11" ht="15" customHeight="1" x14ac:dyDescent="0.25">
      <c r="A81" s="12">
        <v>9</v>
      </c>
      <c r="B81" s="49">
        <v>50620</v>
      </c>
      <c r="C81" s="2" t="s">
        <v>83</v>
      </c>
      <c r="D81" s="46">
        <f t="shared" si="24"/>
        <v>79</v>
      </c>
      <c r="E81" s="46">
        <v>1</v>
      </c>
      <c r="F81" s="47">
        <f t="shared" si="19"/>
        <v>1.2658227848101267</v>
      </c>
      <c r="G81" s="46">
        <v>42</v>
      </c>
      <c r="H81" s="47">
        <f t="shared" si="23"/>
        <v>53.164556962025316</v>
      </c>
      <c r="I81" s="46">
        <v>36</v>
      </c>
      <c r="J81" s="47">
        <f t="shared" si="8"/>
        <v>45.569620253164558</v>
      </c>
      <c r="K81" s="48">
        <f t="shared" si="25"/>
        <v>98.734177215189874</v>
      </c>
    </row>
    <row r="82" spans="1:11" ht="15" customHeight="1" x14ac:dyDescent="0.25">
      <c r="A82" s="12">
        <v>10</v>
      </c>
      <c r="B82" s="49">
        <v>50760</v>
      </c>
      <c r="C82" s="2" t="s">
        <v>82</v>
      </c>
      <c r="D82" s="46">
        <f t="shared" si="24"/>
        <v>121</v>
      </c>
      <c r="E82" s="46">
        <v>1</v>
      </c>
      <c r="F82" s="47">
        <f t="shared" si="19"/>
        <v>0.82644628099173556</v>
      </c>
      <c r="G82" s="46">
        <v>88</v>
      </c>
      <c r="H82" s="47">
        <f t="shared" si="23"/>
        <v>72.727272727272734</v>
      </c>
      <c r="I82" s="46">
        <v>32</v>
      </c>
      <c r="J82" s="47">
        <f t="shared" si="8"/>
        <v>26.446280991735538</v>
      </c>
      <c r="K82" s="48">
        <f t="shared" si="25"/>
        <v>99.173553719008268</v>
      </c>
    </row>
    <row r="83" spans="1:11" ht="15" customHeight="1" x14ac:dyDescent="0.25">
      <c r="A83" s="12">
        <v>11</v>
      </c>
      <c r="B83" s="49">
        <v>50780</v>
      </c>
      <c r="C83" s="2" t="s">
        <v>81</v>
      </c>
      <c r="D83" s="46">
        <f t="shared" si="24"/>
        <v>138</v>
      </c>
      <c r="E83" s="46">
        <v>3</v>
      </c>
      <c r="F83" s="47">
        <f t="shared" si="19"/>
        <v>2.1739130434782608</v>
      </c>
      <c r="G83" s="46">
        <v>91</v>
      </c>
      <c r="H83" s="47">
        <f t="shared" si="23"/>
        <v>65.94202898550725</v>
      </c>
      <c r="I83" s="46">
        <v>44</v>
      </c>
      <c r="J83" s="47">
        <f t="shared" ref="J83:J87" si="26">I83*100/D83</f>
        <v>31.884057971014492</v>
      </c>
      <c r="K83" s="48">
        <f t="shared" si="25"/>
        <v>97.826086956521749</v>
      </c>
    </row>
    <row r="84" spans="1:11" ht="15" customHeight="1" x14ac:dyDescent="0.25">
      <c r="A84" s="12">
        <v>12</v>
      </c>
      <c r="B84" s="23">
        <v>50001</v>
      </c>
      <c r="C84" s="188" t="s">
        <v>91</v>
      </c>
      <c r="D84" s="55">
        <f t="shared" si="24"/>
        <v>75</v>
      </c>
      <c r="E84" s="55"/>
      <c r="F84" s="56"/>
      <c r="G84" s="55">
        <v>42</v>
      </c>
      <c r="H84" s="56">
        <f t="shared" si="23"/>
        <v>56</v>
      </c>
      <c r="I84" s="55">
        <v>33</v>
      </c>
      <c r="J84" s="56">
        <f t="shared" si="26"/>
        <v>44</v>
      </c>
      <c r="K84" s="57">
        <f t="shared" si="25"/>
        <v>100</v>
      </c>
    </row>
    <row r="85" spans="1:11" ht="15" customHeight="1" x14ac:dyDescent="0.25">
      <c r="A85" s="12">
        <v>13</v>
      </c>
      <c r="B85" s="49">
        <v>50930</v>
      </c>
      <c r="C85" s="2" t="s">
        <v>80</v>
      </c>
      <c r="D85" s="46">
        <f t="shared" si="24"/>
        <v>86</v>
      </c>
      <c r="E85" s="46">
        <v>5</v>
      </c>
      <c r="F85" s="47">
        <f t="shared" si="19"/>
        <v>5.8139534883720927</v>
      </c>
      <c r="G85" s="46">
        <v>53</v>
      </c>
      <c r="H85" s="47">
        <f t="shared" si="23"/>
        <v>61.627906976744185</v>
      </c>
      <c r="I85" s="46">
        <v>28</v>
      </c>
      <c r="J85" s="47">
        <f t="shared" si="26"/>
        <v>32.558139534883722</v>
      </c>
      <c r="K85" s="48">
        <f t="shared" si="25"/>
        <v>94.186046511627907</v>
      </c>
    </row>
    <row r="86" spans="1:11" ht="15" customHeight="1" x14ac:dyDescent="0.25">
      <c r="A86" s="12">
        <v>14</v>
      </c>
      <c r="B86" s="49">
        <v>50970</v>
      </c>
      <c r="C86" s="2" t="s">
        <v>79</v>
      </c>
      <c r="D86" s="46">
        <f t="shared" si="24"/>
        <v>42</v>
      </c>
      <c r="E86" s="46">
        <v>2</v>
      </c>
      <c r="F86" s="47">
        <f t="shared" si="19"/>
        <v>4.7619047619047619</v>
      </c>
      <c r="G86" s="46">
        <v>15</v>
      </c>
      <c r="H86" s="47">
        <f t="shared" si="23"/>
        <v>35.714285714285715</v>
      </c>
      <c r="I86" s="46">
        <v>25</v>
      </c>
      <c r="J86" s="47">
        <f t="shared" si="26"/>
        <v>59.523809523809526</v>
      </c>
      <c r="K86" s="48">
        <f t="shared" si="25"/>
        <v>95.238095238095241</v>
      </c>
    </row>
    <row r="87" spans="1:11" ht="15" customHeight="1" thickBot="1" x14ac:dyDescent="0.3">
      <c r="A87" s="79">
        <v>15</v>
      </c>
      <c r="B87" s="80">
        <v>51370</v>
      </c>
      <c r="C87" s="81" t="s">
        <v>78</v>
      </c>
      <c r="D87" s="51">
        <f t="shared" si="24"/>
        <v>133</v>
      </c>
      <c r="E87" s="51">
        <v>7</v>
      </c>
      <c r="F87" s="52">
        <f>E87*100/D87</f>
        <v>5.2631578947368425</v>
      </c>
      <c r="G87" s="51">
        <v>83</v>
      </c>
      <c r="H87" s="52">
        <f t="shared" si="23"/>
        <v>62.406015037593988</v>
      </c>
      <c r="I87" s="51">
        <v>43</v>
      </c>
      <c r="J87" s="52">
        <f t="shared" si="26"/>
        <v>32.330827067669176</v>
      </c>
      <c r="K87" s="53">
        <f t="shared" si="25"/>
        <v>94.736842105263165</v>
      </c>
    </row>
    <row r="88" spans="1:11" ht="15" customHeight="1" thickBot="1" x14ac:dyDescent="0.3">
      <c r="A88" s="40"/>
      <c r="B88" s="41"/>
      <c r="C88" s="31" t="s">
        <v>119</v>
      </c>
      <c r="D88" s="42">
        <f>SUM(D89:D118)</f>
        <v>3666</v>
      </c>
      <c r="E88" s="42">
        <f>SUM(E89:E118)</f>
        <v>154</v>
      </c>
      <c r="F88" s="43">
        <f t="shared" si="19"/>
        <v>4.2007637752318603</v>
      </c>
      <c r="G88" s="42">
        <f>SUM(G89:G118)</f>
        <v>2219</v>
      </c>
      <c r="H88" s="43">
        <f>G88*100/D88</f>
        <v>60.529187124931809</v>
      </c>
      <c r="I88" s="42">
        <f>SUM(I89:I118)</f>
        <v>1293</v>
      </c>
      <c r="J88" s="43">
        <f t="shared" ref="J88:J127" si="27">I88*100/D88</f>
        <v>35.270049099836335</v>
      </c>
      <c r="K88" s="44">
        <f>AVERAGE(K89:K118)</f>
        <v>94.872602710588737</v>
      </c>
    </row>
    <row r="89" spans="1:11" ht="15" customHeight="1" x14ac:dyDescent="0.25">
      <c r="A89" s="12">
        <v>1</v>
      </c>
      <c r="B89" s="49">
        <v>60010</v>
      </c>
      <c r="C89" s="1" t="s">
        <v>43</v>
      </c>
      <c r="D89" s="46">
        <f t="shared" ref="D89:D118" si="28">E89+G89+I89</f>
        <v>103</v>
      </c>
      <c r="E89" s="46">
        <v>6</v>
      </c>
      <c r="F89" s="47">
        <f t="shared" si="19"/>
        <v>5.825242718446602</v>
      </c>
      <c r="G89" s="46">
        <v>38</v>
      </c>
      <c r="H89" s="47">
        <f t="shared" ref="H89:H118" si="29">G89*100/D89</f>
        <v>36.893203883495147</v>
      </c>
      <c r="I89" s="46">
        <v>59</v>
      </c>
      <c r="J89" s="47">
        <f t="shared" si="27"/>
        <v>57.28155339805825</v>
      </c>
      <c r="K89" s="48">
        <f t="shared" ref="K89:K118" si="30">H89+J89</f>
        <v>94.174757281553397</v>
      </c>
    </row>
    <row r="90" spans="1:11" ht="15" customHeight="1" x14ac:dyDescent="0.25">
      <c r="A90" s="12">
        <v>2</v>
      </c>
      <c r="B90" s="49">
        <v>60020</v>
      </c>
      <c r="C90" s="211" t="s">
        <v>44</v>
      </c>
      <c r="D90" s="46">
        <f t="shared" si="28"/>
        <v>74</v>
      </c>
      <c r="E90" s="46">
        <v>17</v>
      </c>
      <c r="F90" s="47">
        <f t="shared" si="19"/>
        <v>22.972972972972972</v>
      </c>
      <c r="G90" s="46">
        <v>42</v>
      </c>
      <c r="H90" s="47">
        <f t="shared" si="29"/>
        <v>56.756756756756758</v>
      </c>
      <c r="I90" s="46">
        <v>15</v>
      </c>
      <c r="J90" s="47">
        <f t="shared" si="27"/>
        <v>20.27027027027027</v>
      </c>
      <c r="K90" s="48">
        <f t="shared" si="30"/>
        <v>77.027027027027032</v>
      </c>
    </row>
    <row r="91" spans="1:11" ht="15" customHeight="1" x14ac:dyDescent="0.25">
      <c r="A91" s="12">
        <v>3</v>
      </c>
      <c r="B91" s="49">
        <v>60050</v>
      </c>
      <c r="C91" s="189" t="s">
        <v>45</v>
      </c>
      <c r="D91" s="46">
        <f t="shared" si="28"/>
        <v>101</v>
      </c>
      <c r="E91" s="46"/>
      <c r="F91" s="47"/>
      <c r="G91" s="46">
        <v>67</v>
      </c>
      <c r="H91" s="47">
        <f t="shared" si="29"/>
        <v>66.336633663366342</v>
      </c>
      <c r="I91" s="46">
        <v>34</v>
      </c>
      <c r="J91" s="47">
        <f t="shared" si="27"/>
        <v>33.663366336633665</v>
      </c>
      <c r="K91" s="48">
        <f t="shared" si="30"/>
        <v>100</v>
      </c>
    </row>
    <row r="92" spans="1:11" ht="15" customHeight="1" x14ac:dyDescent="0.25">
      <c r="A92" s="12">
        <v>4</v>
      </c>
      <c r="B92" s="49">
        <v>60070</v>
      </c>
      <c r="C92" s="1" t="s">
        <v>46</v>
      </c>
      <c r="D92" s="46">
        <f t="shared" si="28"/>
        <v>120</v>
      </c>
      <c r="E92" s="46">
        <v>3</v>
      </c>
      <c r="F92" s="47">
        <f t="shared" si="19"/>
        <v>2.5</v>
      </c>
      <c r="G92" s="46">
        <v>76</v>
      </c>
      <c r="H92" s="47">
        <f t="shared" si="29"/>
        <v>63.333333333333336</v>
      </c>
      <c r="I92" s="46">
        <v>41</v>
      </c>
      <c r="J92" s="47">
        <f t="shared" si="27"/>
        <v>34.166666666666664</v>
      </c>
      <c r="K92" s="48">
        <f t="shared" si="30"/>
        <v>97.5</v>
      </c>
    </row>
    <row r="93" spans="1:11" ht="15" customHeight="1" x14ac:dyDescent="0.25">
      <c r="A93" s="12">
        <v>5</v>
      </c>
      <c r="B93" s="49">
        <v>60180</v>
      </c>
      <c r="C93" s="189" t="s">
        <v>47</v>
      </c>
      <c r="D93" s="46">
        <f t="shared" si="28"/>
        <v>162</v>
      </c>
      <c r="E93" s="46"/>
      <c r="F93" s="47"/>
      <c r="G93" s="46">
        <v>92</v>
      </c>
      <c r="H93" s="47">
        <f t="shared" si="29"/>
        <v>56.790123456790127</v>
      </c>
      <c r="I93" s="46">
        <v>70</v>
      </c>
      <c r="J93" s="47">
        <f t="shared" si="27"/>
        <v>43.209876543209873</v>
      </c>
      <c r="K93" s="48">
        <f t="shared" si="30"/>
        <v>100</v>
      </c>
    </row>
    <row r="94" spans="1:11" ht="15" customHeight="1" x14ac:dyDescent="0.25">
      <c r="A94" s="12">
        <v>6</v>
      </c>
      <c r="B94" s="49">
        <v>60220</v>
      </c>
      <c r="C94" s="1" t="s">
        <v>48</v>
      </c>
      <c r="D94" s="46">
        <f t="shared" si="28"/>
        <v>72</v>
      </c>
      <c r="E94" s="46">
        <v>4</v>
      </c>
      <c r="F94" s="47">
        <f t="shared" si="19"/>
        <v>5.5555555555555554</v>
      </c>
      <c r="G94" s="46">
        <v>39</v>
      </c>
      <c r="H94" s="47">
        <f t="shared" si="29"/>
        <v>54.166666666666664</v>
      </c>
      <c r="I94" s="46">
        <v>29</v>
      </c>
      <c r="J94" s="47">
        <f t="shared" si="27"/>
        <v>40.277777777777779</v>
      </c>
      <c r="K94" s="48">
        <f t="shared" si="30"/>
        <v>94.444444444444443</v>
      </c>
    </row>
    <row r="95" spans="1:11" ht="15" customHeight="1" x14ac:dyDescent="0.25">
      <c r="A95" s="12">
        <v>7</v>
      </c>
      <c r="B95" s="49">
        <v>60240</v>
      </c>
      <c r="C95" s="1" t="s">
        <v>49</v>
      </c>
      <c r="D95" s="46">
        <f t="shared" si="28"/>
        <v>150</v>
      </c>
      <c r="E95" s="46">
        <v>7</v>
      </c>
      <c r="F95" s="47">
        <f t="shared" si="19"/>
        <v>4.666666666666667</v>
      </c>
      <c r="G95" s="46">
        <v>90</v>
      </c>
      <c r="H95" s="47">
        <f t="shared" si="29"/>
        <v>60</v>
      </c>
      <c r="I95" s="46">
        <v>53</v>
      </c>
      <c r="J95" s="47">
        <f t="shared" si="27"/>
        <v>35.333333333333336</v>
      </c>
      <c r="K95" s="48">
        <f t="shared" si="30"/>
        <v>95.333333333333343</v>
      </c>
    </row>
    <row r="96" spans="1:11" ht="15" customHeight="1" x14ac:dyDescent="0.25">
      <c r="A96" s="12">
        <v>8</v>
      </c>
      <c r="B96" s="49">
        <v>60560</v>
      </c>
      <c r="C96" s="1" t="s">
        <v>50</v>
      </c>
      <c r="D96" s="46">
        <f t="shared" si="28"/>
        <v>55</v>
      </c>
      <c r="E96" s="46">
        <v>1</v>
      </c>
      <c r="F96" s="47">
        <f t="shared" si="19"/>
        <v>1.8181818181818181</v>
      </c>
      <c r="G96" s="46">
        <v>37</v>
      </c>
      <c r="H96" s="47">
        <f t="shared" si="29"/>
        <v>67.272727272727266</v>
      </c>
      <c r="I96" s="46">
        <v>17</v>
      </c>
      <c r="J96" s="47">
        <f t="shared" si="27"/>
        <v>30.90909090909091</v>
      </c>
      <c r="K96" s="48">
        <f t="shared" si="30"/>
        <v>98.181818181818173</v>
      </c>
    </row>
    <row r="97" spans="1:11" ht="15" customHeight="1" x14ac:dyDescent="0.25">
      <c r="A97" s="12">
        <v>9</v>
      </c>
      <c r="B97" s="49">
        <v>60660</v>
      </c>
      <c r="C97" s="1" t="s">
        <v>51</v>
      </c>
      <c r="D97" s="46">
        <f t="shared" si="28"/>
        <v>24</v>
      </c>
      <c r="E97" s="46">
        <v>1</v>
      </c>
      <c r="F97" s="47">
        <f t="shared" si="19"/>
        <v>4.166666666666667</v>
      </c>
      <c r="G97" s="46">
        <v>13</v>
      </c>
      <c r="H97" s="47">
        <f t="shared" si="29"/>
        <v>54.166666666666664</v>
      </c>
      <c r="I97" s="46">
        <v>10</v>
      </c>
      <c r="J97" s="47">
        <f t="shared" si="27"/>
        <v>41.666666666666664</v>
      </c>
      <c r="K97" s="48">
        <f t="shared" si="30"/>
        <v>95.833333333333329</v>
      </c>
    </row>
    <row r="98" spans="1:11" ht="15" customHeight="1" x14ac:dyDescent="0.25">
      <c r="A98" s="12">
        <v>10</v>
      </c>
      <c r="B98" s="54">
        <v>60001</v>
      </c>
      <c r="C98" s="212" t="s">
        <v>42</v>
      </c>
      <c r="D98" s="55">
        <f t="shared" si="28"/>
        <v>102</v>
      </c>
      <c r="E98" s="55">
        <v>12</v>
      </c>
      <c r="F98" s="56">
        <f t="shared" si="19"/>
        <v>11.764705882352942</v>
      </c>
      <c r="G98" s="55">
        <v>63</v>
      </c>
      <c r="H98" s="56">
        <f t="shared" si="29"/>
        <v>61.764705882352942</v>
      </c>
      <c r="I98" s="55">
        <v>27</v>
      </c>
      <c r="J98" s="56">
        <f t="shared" si="27"/>
        <v>26.470588235294116</v>
      </c>
      <c r="K98" s="57">
        <f t="shared" si="30"/>
        <v>88.235294117647058</v>
      </c>
    </row>
    <row r="99" spans="1:11" ht="15" customHeight="1" x14ac:dyDescent="0.25">
      <c r="A99" s="16">
        <v>11</v>
      </c>
      <c r="B99" s="49">
        <v>60701</v>
      </c>
      <c r="C99" s="211" t="s">
        <v>52</v>
      </c>
      <c r="D99" s="46">
        <f t="shared" si="28"/>
        <v>73</v>
      </c>
      <c r="E99" s="46">
        <v>9</v>
      </c>
      <c r="F99" s="47">
        <f t="shared" si="19"/>
        <v>12.328767123287671</v>
      </c>
      <c r="G99" s="46">
        <v>47</v>
      </c>
      <c r="H99" s="47">
        <f t="shared" si="29"/>
        <v>64.38356164383562</v>
      </c>
      <c r="I99" s="46">
        <v>17</v>
      </c>
      <c r="J99" s="47">
        <f t="shared" si="27"/>
        <v>23.287671232876711</v>
      </c>
      <c r="K99" s="48">
        <f t="shared" si="30"/>
        <v>87.671232876712338</v>
      </c>
    </row>
    <row r="100" spans="1:11" ht="15" customHeight="1" x14ac:dyDescent="0.25">
      <c r="A100" s="12">
        <v>12</v>
      </c>
      <c r="B100" s="49">
        <v>60850</v>
      </c>
      <c r="C100" s="211" t="s">
        <v>53</v>
      </c>
      <c r="D100" s="46">
        <f t="shared" si="28"/>
        <v>95</v>
      </c>
      <c r="E100" s="46">
        <v>13</v>
      </c>
      <c r="F100" s="47">
        <f t="shared" si="19"/>
        <v>13.684210526315789</v>
      </c>
      <c r="G100" s="46">
        <v>71</v>
      </c>
      <c r="H100" s="47">
        <f t="shared" si="29"/>
        <v>74.736842105263165</v>
      </c>
      <c r="I100" s="46">
        <v>11</v>
      </c>
      <c r="J100" s="47">
        <f t="shared" si="27"/>
        <v>11.578947368421053</v>
      </c>
      <c r="K100" s="48">
        <f t="shared" si="30"/>
        <v>86.31578947368422</v>
      </c>
    </row>
    <row r="101" spans="1:11" ht="15" customHeight="1" x14ac:dyDescent="0.25">
      <c r="A101" s="14">
        <v>13</v>
      </c>
      <c r="B101" s="49">
        <v>60910</v>
      </c>
      <c r="C101" s="1" t="s">
        <v>54</v>
      </c>
      <c r="D101" s="46">
        <f t="shared" si="28"/>
        <v>90</v>
      </c>
      <c r="E101" s="46">
        <v>8</v>
      </c>
      <c r="F101" s="47">
        <f t="shared" si="19"/>
        <v>8.8888888888888893</v>
      </c>
      <c r="G101" s="46">
        <v>71</v>
      </c>
      <c r="H101" s="47">
        <f t="shared" si="29"/>
        <v>78.888888888888886</v>
      </c>
      <c r="I101" s="46">
        <v>11</v>
      </c>
      <c r="J101" s="47">
        <f t="shared" si="27"/>
        <v>12.222222222222221</v>
      </c>
      <c r="K101" s="48">
        <f t="shared" si="30"/>
        <v>91.111111111111114</v>
      </c>
    </row>
    <row r="102" spans="1:11" ht="15" customHeight="1" x14ac:dyDescent="0.25">
      <c r="A102" s="15">
        <v>14</v>
      </c>
      <c r="B102" s="49">
        <v>60980</v>
      </c>
      <c r="C102" s="1" t="s">
        <v>55</v>
      </c>
      <c r="D102" s="46">
        <f t="shared" si="28"/>
        <v>89</v>
      </c>
      <c r="E102" s="46">
        <v>1</v>
      </c>
      <c r="F102" s="47">
        <f t="shared" si="19"/>
        <v>1.1235955056179776</v>
      </c>
      <c r="G102" s="46">
        <v>52</v>
      </c>
      <c r="H102" s="47">
        <f t="shared" si="29"/>
        <v>58.426966292134829</v>
      </c>
      <c r="I102" s="46">
        <v>36</v>
      </c>
      <c r="J102" s="47">
        <f t="shared" si="27"/>
        <v>40.449438202247194</v>
      </c>
      <c r="K102" s="48">
        <f t="shared" si="30"/>
        <v>98.876404494382029</v>
      </c>
    </row>
    <row r="103" spans="1:11" ht="15" customHeight="1" x14ac:dyDescent="0.25">
      <c r="A103" s="12">
        <v>15</v>
      </c>
      <c r="B103" s="49">
        <v>61080</v>
      </c>
      <c r="C103" s="1" t="s">
        <v>56</v>
      </c>
      <c r="D103" s="46">
        <f t="shared" si="28"/>
        <v>57</v>
      </c>
      <c r="E103" s="46">
        <v>6</v>
      </c>
      <c r="F103" s="47">
        <f t="shared" si="19"/>
        <v>10.526315789473685</v>
      </c>
      <c r="G103" s="46">
        <v>36</v>
      </c>
      <c r="H103" s="47">
        <f t="shared" si="29"/>
        <v>63.157894736842103</v>
      </c>
      <c r="I103" s="46">
        <v>15</v>
      </c>
      <c r="J103" s="47">
        <f t="shared" si="27"/>
        <v>26.315789473684209</v>
      </c>
      <c r="K103" s="48">
        <f t="shared" si="30"/>
        <v>89.473684210526315</v>
      </c>
    </row>
    <row r="104" spans="1:11" ht="15" customHeight="1" x14ac:dyDescent="0.25">
      <c r="A104" s="12">
        <v>16</v>
      </c>
      <c r="B104" s="49">
        <v>61150</v>
      </c>
      <c r="C104" s="189" t="s">
        <v>57</v>
      </c>
      <c r="D104" s="46">
        <f t="shared" si="28"/>
        <v>87</v>
      </c>
      <c r="E104" s="46"/>
      <c r="F104" s="47"/>
      <c r="G104" s="46">
        <v>65</v>
      </c>
      <c r="H104" s="47">
        <f t="shared" si="29"/>
        <v>74.712643678160916</v>
      </c>
      <c r="I104" s="46">
        <v>22</v>
      </c>
      <c r="J104" s="47">
        <f t="shared" si="27"/>
        <v>25.287356321839081</v>
      </c>
      <c r="K104" s="48">
        <f t="shared" si="30"/>
        <v>100</v>
      </c>
    </row>
    <row r="105" spans="1:11" ht="15" customHeight="1" x14ac:dyDescent="0.25">
      <c r="A105" s="12">
        <v>17</v>
      </c>
      <c r="B105" s="49">
        <v>61210</v>
      </c>
      <c r="C105" s="1" t="s">
        <v>58</v>
      </c>
      <c r="D105" s="46">
        <f t="shared" si="28"/>
        <v>74</v>
      </c>
      <c r="E105" s="46">
        <v>1</v>
      </c>
      <c r="F105" s="47">
        <f t="shared" si="19"/>
        <v>1.3513513513513513</v>
      </c>
      <c r="G105" s="46">
        <v>28</v>
      </c>
      <c r="H105" s="47">
        <f t="shared" si="29"/>
        <v>37.837837837837839</v>
      </c>
      <c r="I105" s="46">
        <v>45</v>
      </c>
      <c r="J105" s="47">
        <f t="shared" si="27"/>
        <v>60.810810810810814</v>
      </c>
      <c r="K105" s="48">
        <f t="shared" si="30"/>
        <v>98.648648648648646</v>
      </c>
    </row>
    <row r="106" spans="1:11" ht="15" customHeight="1" x14ac:dyDescent="0.25">
      <c r="A106" s="12">
        <v>18</v>
      </c>
      <c r="B106" s="49">
        <v>61290</v>
      </c>
      <c r="C106" s="1" t="s">
        <v>59</v>
      </c>
      <c r="D106" s="46">
        <f t="shared" si="28"/>
        <v>67</v>
      </c>
      <c r="E106" s="46">
        <v>9</v>
      </c>
      <c r="F106" s="47">
        <f t="shared" si="19"/>
        <v>13.432835820895523</v>
      </c>
      <c r="G106" s="46">
        <v>47</v>
      </c>
      <c r="H106" s="47">
        <f t="shared" si="29"/>
        <v>70.149253731343279</v>
      </c>
      <c r="I106" s="46">
        <v>11</v>
      </c>
      <c r="J106" s="47">
        <f t="shared" si="27"/>
        <v>16.417910447761194</v>
      </c>
      <c r="K106" s="48">
        <f t="shared" si="30"/>
        <v>86.567164179104481</v>
      </c>
    </row>
    <row r="107" spans="1:11" ht="15" customHeight="1" x14ac:dyDescent="0.25">
      <c r="A107" s="12">
        <v>19</v>
      </c>
      <c r="B107" s="49">
        <v>61340</v>
      </c>
      <c r="C107" s="1" t="s">
        <v>60</v>
      </c>
      <c r="D107" s="46">
        <f t="shared" si="28"/>
        <v>139</v>
      </c>
      <c r="E107" s="46">
        <v>2</v>
      </c>
      <c r="F107" s="47">
        <f t="shared" si="19"/>
        <v>1.4388489208633093</v>
      </c>
      <c r="G107" s="46">
        <v>95</v>
      </c>
      <c r="H107" s="47">
        <f t="shared" si="29"/>
        <v>68.345323741007192</v>
      </c>
      <c r="I107" s="46">
        <v>42</v>
      </c>
      <c r="J107" s="47">
        <f t="shared" si="27"/>
        <v>30.215827338129497</v>
      </c>
      <c r="K107" s="48">
        <f t="shared" si="30"/>
        <v>98.561151079136692</v>
      </c>
    </row>
    <row r="108" spans="1:11" ht="15" customHeight="1" x14ac:dyDescent="0.25">
      <c r="A108" s="12">
        <v>20</v>
      </c>
      <c r="B108" s="49">
        <v>61390</v>
      </c>
      <c r="C108" s="1" t="s">
        <v>61</v>
      </c>
      <c r="D108" s="46">
        <f t="shared" si="28"/>
        <v>99</v>
      </c>
      <c r="E108" s="46">
        <v>3</v>
      </c>
      <c r="F108" s="47">
        <f t="shared" si="19"/>
        <v>3.0303030303030303</v>
      </c>
      <c r="G108" s="46">
        <v>86</v>
      </c>
      <c r="H108" s="47">
        <f t="shared" si="29"/>
        <v>86.868686868686865</v>
      </c>
      <c r="I108" s="46">
        <v>10</v>
      </c>
      <c r="J108" s="47">
        <f t="shared" si="27"/>
        <v>10.1010101010101</v>
      </c>
      <c r="K108" s="48">
        <f t="shared" si="30"/>
        <v>96.969696969696969</v>
      </c>
    </row>
    <row r="109" spans="1:11" ht="15" customHeight="1" x14ac:dyDescent="0.25">
      <c r="A109" s="16">
        <v>21</v>
      </c>
      <c r="B109" s="49">
        <v>61410</v>
      </c>
      <c r="C109" s="189" t="s">
        <v>62</v>
      </c>
      <c r="D109" s="46">
        <f t="shared" si="28"/>
        <v>99</v>
      </c>
      <c r="E109" s="46"/>
      <c r="F109" s="47"/>
      <c r="G109" s="46">
        <v>62</v>
      </c>
      <c r="H109" s="47">
        <f t="shared" si="29"/>
        <v>62.626262626262623</v>
      </c>
      <c r="I109" s="46">
        <v>37</v>
      </c>
      <c r="J109" s="47">
        <f t="shared" si="27"/>
        <v>37.373737373737377</v>
      </c>
      <c r="K109" s="48">
        <f t="shared" si="30"/>
        <v>100</v>
      </c>
    </row>
    <row r="110" spans="1:11" ht="15" customHeight="1" x14ac:dyDescent="0.25">
      <c r="A110" s="12">
        <v>22</v>
      </c>
      <c r="B110" s="49">
        <v>61430</v>
      </c>
      <c r="C110" s="211" t="s">
        <v>128</v>
      </c>
      <c r="D110" s="46">
        <f t="shared" si="28"/>
        <v>232</v>
      </c>
      <c r="E110" s="46">
        <v>15</v>
      </c>
      <c r="F110" s="47">
        <f t="shared" si="19"/>
        <v>6.4655172413793105</v>
      </c>
      <c r="G110" s="46">
        <v>131</v>
      </c>
      <c r="H110" s="47">
        <f t="shared" si="29"/>
        <v>56.46551724137931</v>
      </c>
      <c r="I110" s="46">
        <v>86</v>
      </c>
      <c r="J110" s="47">
        <f t="shared" si="27"/>
        <v>37.068965517241381</v>
      </c>
      <c r="K110" s="48">
        <f t="shared" si="30"/>
        <v>93.534482758620697</v>
      </c>
    </row>
    <row r="111" spans="1:11" ht="15" customHeight="1" x14ac:dyDescent="0.25">
      <c r="A111" s="12">
        <v>23</v>
      </c>
      <c r="B111" s="49">
        <v>61440</v>
      </c>
      <c r="C111" s="211" t="s">
        <v>63</v>
      </c>
      <c r="D111" s="46">
        <f t="shared" si="28"/>
        <v>249</v>
      </c>
      <c r="E111" s="46">
        <v>2</v>
      </c>
      <c r="F111" s="47">
        <f t="shared" si="19"/>
        <v>0.80321285140562249</v>
      </c>
      <c r="G111" s="46">
        <v>173</v>
      </c>
      <c r="H111" s="47">
        <f t="shared" si="29"/>
        <v>69.47791164658635</v>
      </c>
      <c r="I111" s="46">
        <v>74</v>
      </c>
      <c r="J111" s="47">
        <f t="shared" si="27"/>
        <v>29.718875502008032</v>
      </c>
      <c r="K111" s="48">
        <f t="shared" si="30"/>
        <v>99.196787148594382</v>
      </c>
    </row>
    <row r="112" spans="1:11" ht="15" customHeight="1" x14ac:dyDescent="0.25">
      <c r="A112" s="12">
        <v>24</v>
      </c>
      <c r="B112" s="49">
        <v>61450</v>
      </c>
      <c r="C112" s="211" t="s">
        <v>129</v>
      </c>
      <c r="D112" s="46">
        <f t="shared" si="28"/>
        <v>155</v>
      </c>
      <c r="E112" s="46">
        <v>4</v>
      </c>
      <c r="F112" s="47">
        <f t="shared" si="19"/>
        <v>2.5806451612903225</v>
      </c>
      <c r="G112" s="46">
        <v>96</v>
      </c>
      <c r="H112" s="47">
        <f t="shared" si="29"/>
        <v>61.935483870967744</v>
      </c>
      <c r="I112" s="46">
        <v>55</v>
      </c>
      <c r="J112" s="47">
        <f t="shared" si="27"/>
        <v>35.483870967741936</v>
      </c>
      <c r="K112" s="48">
        <f t="shared" si="30"/>
        <v>97.41935483870968</v>
      </c>
    </row>
    <row r="113" spans="1:11" ht="15" customHeight="1" x14ac:dyDescent="0.25">
      <c r="A113" s="12">
        <v>25</v>
      </c>
      <c r="B113" s="49">
        <v>61470</v>
      </c>
      <c r="C113" s="211" t="s">
        <v>64</v>
      </c>
      <c r="D113" s="46">
        <f t="shared" si="28"/>
        <v>121</v>
      </c>
      <c r="E113" s="46">
        <v>13</v>
      </c>
      <c r="F113" s="47">
        <f t="shared" si="19"/>
        <v>10.743801652892563</v>
      </c>
      <c r="G113" s="46">
        <v>76</v>
      </c>
      <c r="H113" s="47">
        <f t="shared" si="29"/>
        <v>62.809917355371901</v>
      </c>
      <c r="I113" s="46">
        <v>32</v>
      </c>
      <c r="J113" s="47">
        <f t="shared" si="27"/>
        <v>26.446280991735538</v>
      </c>
      <c r="K113" s="48">
        <f t="shared" si="30"/>
        <v>89.256198347107443</v>
      </c>
    </row>
    <row r="114" spans="1:11" x14ac:dyDescent="0.25">
      <c r="A114" s="12">
        <v>26</v>
      </c>
      <c r="B114" s="49">
        <v>61490</v>
      </c>
      <c r="C114" s="1" t="s">
        <v>130</v>
      </c>
      <c r="D114" s="46">
        <f t="shared" si="28"/>
        <v>247</v>
      </c>
      <c r="E114" s="46">
        <v>1</v>
      </c>
      <c r="F114" s="47">
        <f t="shared" si="19"/>
        <v>0.40485829959514169</v>
      </c>
      <c r="G114" s="46">
        <v>118</v>
      </c>
      <c r="H114" s="47">
        <f t="shared" si="29"/>
        <v>47.773279352226723</v>
      </c>
      <c r="I114" s="46">
        <v>128</v>
      </c>
      <c r="J114" s="47">
        <f t="shared" si="27"/>
        <v>51.821862348178136</v>
      </c>
      <c r="K114" s="48">
        <f t="shared" si="30"/>
        <v>99.595141700404866</v>
      </c>
    </row>
    <row r="115" spans="1:11" x14ac:dyDescent="0.25">
      <c r="A115" s="12">
        <v>27</v>
      </c>
      <c r="B115" s="49">
        <v>61500</v>
      </c>
      <c r="C115" s="1" t="s">
        <v>131</v>
      </c>
      <c r="D115" s="46">
        <f t="shared" si="28"/>
        <v>226</v>
      </c>
      <c r="E115" s="46">
        <v>5</v>
      </c>
      <c r="F115" s="47">
        <f t="shared" si="19"/>
        <v>2.2123893805309733</v>
      </c>
      <c r="G115" s="46">
        <v>129</v>
      </c>
      <c r="H115" s="47">
        <f t="shared" si="29"/>
        <v>57.079646017699112</v>
      </c>
      <c r="I115" s="46">
        <v>92</v>
      </c>
      <c r="J115" s="47">
        <f t="shared" si="27"/>
        <v>40.707964601769909</v>
      </c>
      <c r="K115" s="48">
        <f t="shared" si="30"/>
        <v>97.787610619469021</v>
      </c>
    </row>
    <row r="116" spans="1:11" x14ac:dyDescent="0.25">
      <c r="A116" s="12">
        <v>28</v>
      </c>
      <c r="B116" s="49">
        <v>61510</v>
      </c>
      <c r="C116" s="1" t="s">
        <v>65</v>
      </c>
      <c r="D116" s="46">
        <f t="shared" si="28"/>
        <v>167</v>
      </c>
      <c r="E116" s="46">
        <v>5</v>
      </c>
      <c r="F116" s="47">
        <f t="shared" ref="F116" si="31">E116*100/D116</f>
        <v>2.9940119760479043</v>
      </c>
      <c r="G116" s="46">
        <v>93</v>
      </c>
      <c r="H116" s="47">
        <f t="shared" si="29"/>
        <v>55.688622754491021</v>
      </c>
      <c r="I116" s="46">
        <v>69</v>
      </c>
      <c r="J116" s="47">
        <f t="shared" si="27"/>
        <v>41.317365269461078</v>
      </c>
      <c r="K116" s="48">
        <f t="shared" si="30"/>
        <v>97.005988023952099</v>
      </c>
    </row>
    <row r="117" spans="1:11" x14ac:dyDescent="0.25">
      <c r="A117" s="16">
        <v>29</v>
      </c>
      <c r="B117" s="50">
        <v>61520</v>
      </c>
      <c r="C117" s="6" t="s">
        <v>127</v>
      </c>
      <c r="D117" s="51">
        <f t="shared" ref="D117" si="32">E117+G117+I117</f>
        <v>236</v>
      </c>
      <c r="E117" s="51">
        <v>6</v>
      </c>
      <c r="F117" s="52">
        <f t="shared" ref="F117" si="33">E117*100/D117</f>
        <v>2.5423728813559321</v>
      </c>
      <c r="G117" s="51">
        <v>122</v>
      </c>
      <c r="H117" s="52">
        <f t="shared" ref="H117" si="34">G117*100/D117</f>
        <v>51.694915254237287</v>
      </c>
      <c r="I117" s="51">
        <v>108</v>
      </c>
      <c r="J117" s="52">
        <f t="shared" ref="J117" si="35">I117*100/D117</f>
        <v>45.762711864406782</v>
      </c>
      <c r="K117" s="53">
        <f t="shared" ref="K117" si="36">H117+J117</f>
        <v>97.457627118644069</v>
      </c>
    </row>
    <row r="118" spans="1:11" ht="15.75" thickBot="1" x14ac:dyDescent="0.3">
      <c r="A118" s="13">
        <v>30</v>
      </c>
      <c r="B118" s="58">
        <v>61540</v>
      </c>
      <c r="C118" s="190" t="s">
        <v>132</v>
      </c>
      <c r="D118" s="59">
        <f t="shared" si="28"/>
        <v>101</v>
      </c>
      <c r="E118" s="59"/>
      <c r="F118" s="60"/>
      <c r="G118" s="59">
        <v>64</v>
      </c>
      <c r="H118" s="60">
        <f t="shared" si="29"/>
        <v>63.366336633663366</v>
      </c>
      <c r="I118" s="59">
        <v>37</v>
      </c>
      <c r="J118" s="60">
        <f t="shared" si="27"/>
        <v>36.633663366336634</v>
      </c>
      <c r="K118" s="61">
        <f t="shared" si="30"/>
        <v>100</v>
      </c>
    </row>
    <row r="119" spans="1:11" ht="15.75" thickBot="1" x14ac:dyDescent="0.3">
      <c r="A119" s="40"/>
      <c r="B119" s="41"/>
      <c r="C119" s="29" t="s">
        <v>120</v>
      </c>
      <c r="D119" s="42">
        <f>SUM(D120:D127)</f>
        <v>904</v>
      </c>
      <c r="E119" s="42">
        <f>SUM(E120:E127)</f>
        <v>42</v>
      </c>
      <c r="F119" s="43">
        <f t="shared" ref="F119:F127" si="37">E119*100/D119</f>
        <v>4.6460176991150446</v>
      </c>
      <c r="G119" s="42">
        <f>SUM(G120:G127)</f>
        <v>454</v>
      </c>
      <c r="H119" s="43">
        <f>G119*100/D119</f>
        <v>50.221238938053098</v>
      </c>
      <c r="I119" s="42">
        <f>SUM(I120:I127)</f>
        <v>408</v>
      </c>
      <c r="J119" s="43">
        <f t="shared" si="27"/>
        <v>45.13274336283186</v>
      </c>
      <c r="K119" s="44">
        <f>AVERAGE(K120:K127)</f>
        <v>95.522192028985501</v>
      </c>
    </row>
    <row r="120" spans="1:11" x14ac:dyDescent="0.25">
      <c r="A120" s="11">
        <v>1</v>
      </c>
      <c r="B120" s="62">
        <v>70020</v>
      </c>
      <c r="C120" s="191" t="s">
        <v>66</v>
      </c>
      <c r="D120" s="82">
        <v>107</v>
      </c>
      <c r="E120" s="63"/>
      <c r="F120" s="64"/>
      <c r="G120" s="63">
        <v>23</v>
      </c>
      <c r="H120" s="64">
        <f t="shared" ref="H120:H127" si="38">G120*100/D120</f>
        <v>21.495327102803738</v>
      </c>
      <c r="I120" s="63">
        <v>84</v>
      </c>
      <c r="J120" s="64">
        <f t="shared" si="27"/>
        <v>78.504672897196258</v>
      </c>
      <c r="K120" s="65">
        <f t="shared" ref="K120:K127" si="39">H120+J120</f>
        <v>100</v>
      </c>
    </row>
    <row r="121" spans="1:11" x14ac:dyDescent="0.25">
      <c r="A121" s="12">
        <v>2</v>
      </c>
      <c r="B121" s="49">
        <v>70110</v>
      </c>
      <c r="C121" s="189" t="s">
        <v>68</v>
      </c>
      <c r="D121" s="83">
        <v>80</v>
      </c>
      <c r="E121" s="46"/>
      <c r="F121" s="47"/>
      <c r="G121" s="46">
        <v>43</v>
      </c>
      <c r="H121" s="47">
        <f t="shared" si="38"/>
        <v>53.75</v>
      </c>
      <c r="I121" s="46">
        <v>37</v>
      </c>
      <c r="J121" s="47">
        <f t="shared" si="27"/>
        <v>46.25</v>
      </c>
      <c r="K121" s="48">
        <f t="shared" si="39"/>
        <v>100</v>
      </c>
    </row>
    <row r="122" spans="1:11" x14ac:dyDescent="0.25">
      <c r="A122" s="12">
        <v>3</v>
      </c>
      <c r="B122" s="49">
        <v>70021</v>
      </c>
      <c r="C122" s="189" t="s">
        <v>67</v>
      </c>
      <c r="D122" s="83">
        <v>50</v>
      </c>
      <c r="E122" s="46"/>
      <c r="F122" s="47"/>
      <c r="G122" s="46">
        <v>31</v>
      </c>
      <c r="H122" s="47">
        <f t="shared" si="38"/>
        <v>62</v>
      </c>
      <c r="I122" s="46">
        <v>19</v>
      </c>
      <c r="J122" s="47">
        <f t="shared" si="27"/>
        <v>38</v>
      </c>
      <c r="K122" s="48">
        <f t="shared" si="39"/>
        <v>100</v>
      </c>
    </row>
    <row r="123" spans="1:11" x14ac:dyDescent="0.25">
      <c r="A123" s="16">
        <v>4</v>
      </c>
      <c r="B123" s="49">
        <v>70040</v>
      </c>
      <c r="C123" s="189" t="s">
        <v>75</v>
      </c>
      <c r="D123" s="83">
        <v>56</v>
      </c>
      <c r="E123" s="46"/>
      <c r="F123" s="47"/>
      <c r="G123" s="46">
        <v>21</v>
      </c>
      <c r="H123" s="47">
        <f t="shared" si="38"/>
        <v>37.5</v>
      </c>
      <c r="I123" s="46">
        <v>35</v>
      </c>
      <c r="J123" s="47">
        <f t="shared" si="27"/>
        <v>62.5</v>
      </c>
      <c r="K123" s="48">
        <f t="shared" si="39"/>
        <v>100</v>
      </c>
    </row>
    <row r="124" spans="1:11" ht="15" customHeight="1" x14ac:dyDescent="0.25">
      <c r="A124" s="66">
        <v>5</v>
      </c>
      <c r="B124" s="49">
        <v>70100</v>
      </c>
      <c r="C124" s="189" t="s">
        <v>122</v>
      </c>
      <c r="D124" s="83">
        <v>94</v>
      </c>
      <c r="E124" s="46"/>
      <c r="F124" s="47"/>
      <c r="G124" s="46">
        <v>45</v>
      </c>
      <c r="H124" s="47">
        <f t="shared" si="38"/>
        <v>47.872340425531917</v>
      </c>
      <c r="I124" s="46">
        <v>49</v>
      </c>
      <c r="J124" s="47">
        <f t="shared" si="27"/>
        <v>52.127659574468083</v>
      </c>
      <c r="K124" s="48">
        <f t="shared" si="39"/>
        <v>100</v>
      </c>
    </row>
    <row r="125" spans="1:11" x14ac:dyDescent="0.25">
      <c r="A125" s="66">
        <v>6</v>
      </c>
      <c r="B125" s="49">
        <v>70270</v>
      </c>
      <c r="C125" s="211" t="s">
        <v>69</v>
      </c>
      <c r="D125" s="83">
        <v>69</v>
      </c>
      <c r="E125" s="46">
        <v>15</v>
      </c>
      <c r="F125" s="47">
        <f t="shared" si="37"/>
        <v>21.739130434782609</v>
      </c>
      <c r="G125" s="46">
        <v>38</v>
      </c>
      <c r="H125" s="47">
        <f t="shared" si="38"/>
        <v>55.072463768115945</v>
      </c>
      <c r="I125" s="46">
        <v>16</v>
      </c>
      <c r="J125" s="47">
        <f t="shared" si="27"/>
        <v>23.188405797101449</v>
      </c>
      <c r="K125" s="48">
        <f t="shared" si="39"/>
        <v>78.260869565217391</v>
      </c>
    </row>
    <row r="126" spans="1:11" x14ac:dyDescent="0.25">
      <c r="A126" s="67">
        <v>7</v>
      </c>
      <c r="B126" s="49">
        <v>70510</v>
      </c>
      <c r="C126" s="211" t="s">
        <v>70</v>
      </c>
      <c r="D126" s="83">
        <v>48</v>
      </c>
      <c r="E126" s="46">
        <v>4</v>
      </c>
      <c r="F126" s="47">
        <f t="shared" si="37"/>
        <v>8.3333333333333339</v>
      </c>
      <c r="G126" s="46">
        <v>37</v>
      </c>
      <c r="H126" s="47">
        <f t="shared" si="38"/>
        <v>77.083333333333329</v>
      </c>
      <c r="I126" s="46">
        <v>7</v>
      </c>
      <c r="J126" s="47">
        <f t="shared" si="27"/>
        <v>14.583333333333334</v>
      </c>
      <c r="K126" s="48">
        <f t="shared" si="39"/>
        <v>91.666666666666657</v>
      </c>
    </row>
    <row r="127" spans="1:11" ht="15" customHeight="1" thickBot="1" x14ac:dyDescent="0.3">
      <c r="A127" s="68">
        <v>8</v>
      </c>
      <c r="B127" s="58">
        <v>10880</v>
      </c>
      <c r="C127" s="213" t="s">
        <v>133</v>
      </c>
      <c r="D127" s="84">
        <v>400</v>
      </c>
      <c r="E127" s="59">
        <v>23</v>
      </c>
      <c r="F127" s="60">
        <f t="shared" si="37"/>
        <v>5.75</v>
      </c>
      <c r="G127" s="59">
        <v>216</v>
      </c>
      <c r="H127" s="60">
        <f t="shared" si="38"/>
        <v>54</v>
      </c>
      <c r="I127" s="59">
        <v>161</v>
      </c>
      <c r="J127" s="60">
        <f t="shared" si="27"/>
        <v>40.25</v>
      </c>
      <c r="K127" s="61">
        <f t="shared" si="39"/>
        <v>94.25</v>
      </c>
    </row>
    <row r="128" spans="1:11" ht="15" customHeight="1" x14ac:dyDescent="0.25">
      <c r="B128" s="9"/>
      <c r="C128" s="18"/>
      <c r="E128" s="38"/>
      <c r="F128" s="38"/>
      <c r="G128" s="38"/>
      <c r="H128" s="38"/>
      <c r="I128" s="38"/>
      <c r="J128" s="39" t="s">
        <v>108</v>
      </c>
      <c r="K128" s="19">
        <f>AVERAGE(K7,K9:K17,K19:K31,K33:K51,K53:K71,K73:K87,K89:K118,K120:K127)</f>
        <v>95.428128225627873</v>
      </c>
    </row>
    <row r="129" spans="6:11" x14ac:dyDescent="0.25">
      <c r="K129" s="20"/>
    </row>
    <row r="130" spans="6:11" x14ac:dyDescent="0.25">
      <c r="J130" s="22"/>
    </row>
    <row r="132" spans="6:11" x14ac:dyDescent="0.25">
      <c r="F132" s="22"/>
    </row>
  </sheetData>
  <mergeCells count="6">
    <mergeCell ref="E4:K4"/>
    <mergeCell ref="D4:D5"/>
    <mergeCell ref="C4:C5"/>
    <mergeCell ref="A4:A5"/>
    <mergeCell ref="C2:D2"/>
    <mergeCell ref="B4:B5"/>
  </mergeCells>
  <conditionalFormatting sqref="K6:K128">
    <cfRule type="cellIs" dxfId="22" priority="7" stopIfTrue="1" operator="equal">
      <formula>$K$128</formula>
    </cfRule>
    <cfRule type="containsBlanks" dxfId="21" priority="8" stopIfTrue="1">
      <formula>LEN(TRIM(K6))=0</formula>
    </cfRule>
    <cfRule type="cellIs" dxfId="20" priority="21" stopIfTrue="1" operator="lessThan">
      <formula>75</formula>
    </cfRule>
    <cfRule type="cellIs" dxfId="19" priority="22" stopIfTrue="1" operator="between">
      <formula>75</formula>
      <formula>$K$128</formula>
    </cfRule>
    <cfRule type="cellIs" dxfId="18" priority="23" stopIfTrue="1" operator="between">
      <formula>$K$128</formula>
      <formula>98</formula>
    </cfRule>
    <cfRule type="cellIs" dxfId="17" priority="24" stopIfTrue="1" operator="between">
      <formula>98</formula>
      <formula>100</formula>
    </cfRule>
  </conditionalFormatting>
  <conditionalFormatting sqref="F6:F127">
    <cfRule type="cellIs" dxfId="16" priority="6" operator="greaterThanOrEqual">
      <formula>10</formula>
    </cfRule>
    <cfRule type="cellIs" dxfId="12" priority="5" operator="between">
      <formula>0.1</formula>
      <formula>10</formula>
    </cfRule>
    <cfRule type="cellIs" dxfId="15" priority="3" operator="equal">
      <formula>0</formula>
    </cfRule>
  </conditionalFormatting>
  <conditionalFormatting sqref="E7:E127">
    <cfRule type="cellIs" dxfId="14" priority="2" operator="equal">
      <formula>0</formula>
    </cfRule>
    <cfRule type="cellIs" dxfId="13" priority="1" operator="greaterThanOrEqual">
      <formula>10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ЧГ-4 2018 расклад</vt:lpstr>
      <vt:lpstr>ЧГ-4 2019 расклад</vt:lpstr>
    </vt:vector>
  </TitlesOfParts>
  <Company>DNS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Горностаев Александр Октавьевич</cp:lastModifiedBy>
  <dcterms:created xsi:type="dcterms:W3CDTF">2017-12-14T06:22:54Z</dcterms:created>
  <dcterms:modified xsi:type="dcterms:W3CDTF">2022-02-15T07:43:16Z</dcterms:modified>
</cp:coreProperties>
</file>