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0250" windowHeight="7920" tabRatio="687"/>
  </bookViews>
  <sheets>
    <sheet name="Литер. чтение-4 2025" sheetId="6" r:id="rId1"/>
    <sheet name="Литература-4 2025" sheetId="10" r:id="rId2"/>
  </sheets>
  <calcPr calcId="145621"/>
</workbook>
</file>

<file path=xl/calcChain.xml><?xml version="1.0" encoding="utf-8"?>
<calcChain xmlns="http://schemas.openxmlformats.org/spreadsheetml/2006/main">
  <c r="M125" i="6" l="1"/>
  <c r="K125" i="6"/>
  <c r="E125" i="6"/>
  <c r="E121" i="6"/>
  <c r="E119" i="6"/>
  <c r="I77" i="10"/>
  <c r="I76" i="10"/>
  <c r="I75" i="10"/>
  <c r="I111" i="10"/>
  <c r="I110" i="10"/>
  <c r="O114" i="10"/>
  <c r="M114" i="6" s="1"/>
  <c r="M114" i="10"/>
  <c r="I114" i="6" s="1"/>
  <c r="K114" i="10"/>
  <c r="N114" i="10" s="1"/>
  <c r="K114" i="6" s="1"/>
  <c r="I114" i="10"/>
  <c r="O125" i="10"/>
  <c r="M125" i="10"/>
  <c r="I125" i="6" s="1"/>
  <c r="K125" i="10"/>
  <c r="N125" i="10" s="1"/>
  <c r="I125" i="10"/>
  <c r="O124" i="10"/>
  <c r="M124" i="6" s="1"/>
  <c r="M124" i="10"/>
  <c r="I124" i="6" s="1"/>
  <c r="K124" i="10"/>
  <c r="N124" i="10" s="1"/>
  <c r="K124" i="6" s="1"/>
  <c r="I124" i="10"/>
  <c r="O121" i="10"/>
  <c r="M121" i="6" s="1"/>
  <c r="M121" i="10"/>
  <c r="I121" i="6" s="1"/>
  <c r="K121" i="10"/>
  <c r="N121" i="10" s="1"/>
  <c r="K121" i="6" s="1"/>
  <c r="I121" i="10"/>
  <c r="O120" i="10"/>
  <c r="M120" i="6" s="1"/>
  <c r="M120" i="10"/>
  <c r="I120" i="6" s="1"/>
  <c r="K120" i="10"/>
  <c r="N120" i="10" s="1"/>
  <c r="K120" i="6" s="1"/>
  <c r="I120" i="10"/>
  <c r="O119" i="10"/>
  <c r="M119" i="6" s="1"/>
  <c r="M119" i="10"/>
  <c r="I119" i="6" s="1"/>
  <c r="K119" i="10"/>
  <c r="N119" i="10" s="1"/>
  <c r="K119" i="6" s="1"/>
  <c r="I119" i="10"/>
  <c r="O118" i="10"/>
  <c r="M118" i="6" s="1"/>
  <c r="M118" i="10"/>
  <c r="I118" i="6" s="1"/>
  <c r="K118" i="10"/>
  <c r="N118" i="10" s="1"/>
  <c r="K118" i="6" s="1"/>
  <c r="I118" i="10"/>
  <c r="O117" i="10"/>
  <c r="M117" i="6" s="1"/>
  <c r="M117" i="10"/>
  <c r="I117" i="6" s="1"/>
  <c r="K117" i="10"/>
  <c r="N117" i="10" s="1"/>
  <c r="N116" i="10" s="1"/>
  <c r="K116" i="6" s="1"/>
  <c r="I117" i="10"/>
  <c r="I116" i="10" s="1"/>
  <c r="H116" i="10"/>
  <c r="G116" i="10"/>
  <c r="F116" i="10"/>
  <c r="E116" i="10"/>
  <c r="O116" i="10" s="1"/>
  <c r="M116" i="6" s="1"/>
  <c r="D116" i="10"/>
  <c r="K116" i="10" s="1"/>
  <c r="E116" i="6" s="1"/>
  <c r="O115" i="10"/>
  <c r="M115" i="6" s="1"/>
  <c r="M115" i="10"/>
  <c r="I115" i="6" s="1"/>
  <c r="K115" i="10"/>
  <c r="N115" i="10" s="1"/>
  <c r="K115" i="6" s="1"/>
  <c r="I115" i="10"/>
  <c r="O113" i="10"/>
  <c r="M113" i="6" s="1"/>
  <c r="M113" i="10"/>
  <c r="I113" i="6" s="1"/>
  <c r="K113" i="10"/>
  <c r="N113" i="10" s="1"/>
  <c r="K113" i="6" s="1"/>
  <c r="I113" i="10"/>
  <c r="O112" i="10"/>
  <c r="M112" i="6" s="1"/>
  <c r="M112" i="10"/>
  <c r="I112" i="6" s="1"/>
  <c r="K112" i="10"/>
  <c r="N112" i="10" s="1"/>
  <c r="K112" i="6" s="1"/>
  <c r="I112" i="10"/>
  <c r="O111" i="10"/>
  <c r="M111" i="6" s="1"/>
  <c r="M111" i="10"/>
  <c r="I111" i="6" s="1"/>
  <c r="K111" i="10"/>
  <c r="N111" i="10" s="1"/>
  <c r="K111" i="6" s="1"/>
  <c r="O110" i="10"/>
  <c r="M110" i="6" s="1"/>
  <c r="M110" i="10"/>
  <c r="I110" i="6" s="1"/>
  <c r="K110" i="10"/>
  <c r="N110" i="10" s="1"/>
  <c r="K110" i="6" s="1"/>
  <c r="O109" i="10"/>
  <c r="M109" i="6" s="1"/>
  <c r="M109" i="10"/>
  <c r="I109" i="6" s="1"/>
  <c r="K109" i="10"/>
  <c r="N109" i="10" s="1"/>
  <c r="K109" i="6" s="1"/>
  <c r="I109" i="10"/>
  <c r="O108" i="10"/>
  <c r="M108" i="6" s="1"/>
  <c r="M108" i="10"/>
  <c r="I108" i="6" s="1"/>
  <c r="K108" i="10"/>
  <c r="N108" i="10" s="1"/>
  <c r="K108" i="6" s="1"/>
  <c r="I108" i="10"/>
  <c r="O107" i="10"/>
  <c r="M107" i="6" s="1"/>
  <c r="M107" i="10"/>
  <c r="I107" i="6" s="1"/>
  <c r="K107" i="10"/>
  <c r="N107" i="10" s="1"/>
  <c r="K107" i="6" s="1"/>
  <c r="I107" i="10"/>
  <c r="O106" i="10"/>
  <c r="M106" i="6" s="1"/>
  <c r="M106" i="10"/>
  <c r="I106" i="6" s="1"/>
  <c r="K106" i="10"/>
  <c r="N106" i="10" s="1"/>
  <c r="K106" i="6" s="1"/>
  <c r="I106" i="10"/>
  <c r="O105" i="10"/>
  <c r="M105" i="6" s="1"/>
  <c r="M105" i="10"/>
  <c r="I105" i="6" s="1"/>
  <c r="K105" i="10"/>
  <c r="N105" i="10" s="1"/>
  <c r="K105" i="6" s="1"/>
  <c r="I105" i="10"/>
  <c r="O104" i="10"/>
  <c r="M104" i="6" s="1"/>
  <c r="M104" i="10"/>
  <c r="I104" i="6" s="1"/>
  <c r="K104" i="10"/>
  <c r="N104" i="10" s="1"/>
  <c r="K104" i="6" s="1"/>
  <c r="I104" i="10"/>
  <c r="O103" i="10"/>
  <c r="M103" i="6" s="1"/>
  <c r="M103" i="10"/>
  <c r="I103" i="6" s="1"/>
  <c r="K103" i="10"/>
  <c r="N103" i="10" s="1"/>
  <c r="K103" i="6" s="1"/>
  <c r="I103" i="10"/>
  <c r="O102" i="10"/>
  <c r="M102" i="6" s="1"/>
  <c r="M102" i="10"/>
  <c r="I102" i="6" s="1"/>
  <c r="K102" i="10"/>
  <c r="N102" i="10" s="1"/>
  <c r="K102" i="6" s="1"/>
  <c r="I102" i="10"/>
  <c r="O101" i="10"/>
  <c r="M101" i="6" s="1"/>
  <c r="M101" i="10"/>
  <c r="I101" i="6" s="1"/>
  <c r="K101" i="10"/>
  <c r="N101" i="10" s="1"/>
  <c r="K101" i="6" s="1"/>
  <c r="I101" i="10"/>
  <c r="M100" i="6"/>
  <c r="I100" i="6"/>
  <c r="K100" i="6"/>
  <c r="O99" i="10"/>
  <c r="M99" i="6" s="1"/>
  <c r="M99" i="10"/>
  <c r="I99" i="6" s="1"/>
  <c r="K99" i="10"/>
  <c r="N99" i="10" s="1"/>
  <c r="K99" i="6" s="1"/>
  <c r="I99" i="10"/>
  <c r="O98" i="10"/>
  <c r="M98" i="6" s="1"/>
  <c r="M98" i="10"/>
  <c r="I98" i="6" s="1"/>
  <c r="K98" i="10"/>
  <c r="N98" i="10" s="1"/>
  <c r="K98" i="6" s="1"/>
  <c r="I98" i="10"/>
  <c r="O97" i="10"/>
  <c r="M97" i="6" s="1"/>
  <c r="M97" i="10"/>
  <c r="I97" i="6" s="1"/>
  <c r="K97" i="10"/>
  <c r="N97" i="10" s="1"/>
  <c r="K97" i="6" s="1"/>
  <c r="I97" i="10"/>
  <c r="O96" i="10"/>
  <c r="M96" i="6" s="1"/>
  <c r="M96" i="10"/>
  <c r="I96" i="6" s="1"/>
  <c r="K96" i="10"/>
  <c r="N96" i="10" s="1"/>
  <c r="K96" i="6" s="1"/>
  <c r="I96" i="10"/>
  <c r="O95" i="10"/>
  <c r="M95" i="6" s="1"/>
  <c r="M95" i="10"/>
  <c r="I95" i="6" s="1"/>
  <c r="K95" i="10"/>
  <c r="N95" i="10" s="1"/>
  <c r="K95" i="6" s="1"/>
  <c r="I95" i="10"/>
  <c r="O94" i="10"/>
  <c r="M94" i="6" s="1"/>
  <c r="M94" i="10"/>
  <c r="I94" i="6" s="1"/>
  <c r="K94" i="10"/>
  <c r="N94" i="10" s="1"/>
  <c r="K94" i="6" s="1"/>
  <c r="I94" i="10"/>
  <c r="O92" i="10"/>
  <c r="M92" i="6" s="1"/>
  <c r="M92" i="10"/>
  <c r="I92" i="6" s="1"/>
  <c r="K92" i="10"/>
  <c r="N92" i="10" s="1"/>
  <c r="K92" i="6" s="1"/>
  <c r="I92" i="10"/>
  <c r="O90" i="10"/>
  <c r="M90" i="6" s="1"/>
  <c r="M90" i="10"/>
  <c r="I90" i="6" s="1"/>
  <c r="K90" i="10"/>
  <c r="N90" i="10" s="1"/>
  <c r="K90" i="6" s="1"/>
  <c r="I90" i="10"/>
  <c r="O89" i="10"/>
  <c r="M89" i="6" s="1"/>
  <c r="M89" i="10"/>
  <c r="I89" i="6" s="1"/>
  <c r="K89" i="10"/>
  <c r="N89" i="10" s="1"/>
  <c r="K89" i="6" s="1"/>
  <c r="I89" i="10"/>
  <c r="O88" i="10"/>
  <c r="M88" i="6" s="1"/>
  <c r="M88" i="10"/>
  <c r="I88" i="6" s="1"/>
  <c r="K88" i="10"/>
  <c r="N88" i="10" s="1"/>
  <c r="K88" i="6" s="1"/>
  <c r="I88" i="10"/>
  <c r="O87" i="10"/>
  <c r="M87" i="6" s="1"/>
  <c r="M87" i="10"/>
  <c r="I87" i="6" s="1"/>
  <c r="K87" i="10"/>
  <c r="N87" i="10" s="1"/>
  <c r="K87" i="6" s="1"/>
  <c r="I87" i="10"/>
  <c r="O86" i="10"/>
  <c r="M86" i="6" s="1"/>
  <c r="M86" i="10"/>
  <c r="I86" i="6" s="1"/>
  <c r="K86" i="10"/>
  <c r="N86" i="10" s="1"/>
  <c r="K86" i="6" s="1"/>
  <c r="I86" i="10"/>
  <c r="O85" i="10"/>
  <c r="M85" i="6" s="1"/>
  <c r="M85" i="10"/>
  <c r="I85" i="6" s="1"/>
  <c r="K85" i="10"/>
  <c r="N85" i="10" s="1"/>
  <c r="K85" i="6" s="1"/>
  <c r="I85" i="10"/>
  <c r="I84" i="10" s="1"/>
  <c r="H84" i="10"/>
  <c r="G84" i="10"/>
  <c r="F84" i="10"/>
  <c r="E84" i="10"/>
  <c r="O84" i="10" s="1"/>
  <c r="M84" i="6" s="1"/>
  <c r="D84" i="10"/>
  <c r="K84" i="10" s="1"/>
  <c r="E84" i="6" s="1"/>
  <c r="O83" i="10"/>
  <c r="M83" i="6" s="1"/>
  <c r="M83" i="10"/>
  <c r="I83" i="6" s="1"/>
  <c r="K83" i="10"/>
  <c r="N83" i="10" s="1"/>
  <c r="K83" i="6" s="1"/>
  <c r="I83" i="10"/>
  <c r="O82" i="10"/>
  <c r="M82" i="6" s="1"/>
  <c r="M82" i="10"/>
  <c r="I82" i="6" s="1"/>
  <c r="K82" i="10"/>
  <c r="N82" i="10" s="1"/>
  <c r="K82" i="6" s="1"/>
  <c r="I82" i="10"/>
  <c r="O80" i="10"/>
  <c r="M80" i="6" s="1"/>
  <c r="M80" i="10"/>
  <c r="I80" i="6" s="1"/>
  <c r="K80" i="10"/>
  <c r="N80" i="10" s="1"/>
  <c r="K80" i="6" s="1"/>
  <c r="I80" i="10"/>
  <c r="O79" i="10"/>
  <c r="M79" i="6" s="1"/>
  <c r="M79" i="10"/>
  <c r="I79" i="6" s="1"/>
  <c r="K79" i="10"/>
  <c r="N79" i="10" s="1"/>
  <c r="K79" i="6" s="1"/>
  <c r="I79" i="10"/>
  <c r="O77" i="10"/>
  <c r="M77" i="6" s="1"/>
  <c r="M77" i="10"/>
  <c r="I77" i="6" s="1"/>
  <c r="K77" i="10"/>
  <c r="E77" i="6" s="1"/>
  <c r="O76" i="10"/>
  <c r="M76" i="6" s="1"/>
  <c r="M76" i="10"/>
  <c r="I76" i="6" s="1"/>
  <c r="K76" i="10"/>
  <c r="E76" i="6" s="1"/>
  <c r="O75" i="10"/>
  <c r="M75" i="6" s="1"/>
  <c r="M75" i="10"/>
  <c r="I75" i="6" s="1"/>
  <c r="K75" i="10"/>
  <c r="E75" i="6" s="1"/>
  <c r="O74" i="10"/>
  <c r="M74" i="6" s="1"/>
  <c r="M74" i="10"/>
  <c r="I74" i="6" s="1"/>
  <c r="K74" i="10"/>
  <c r="N74" i="10" s="1"/>
  <c r="K74" i="6" s="1"/>
  <c r="I74" i="10"/>
  <c r="O72" i="10"/>
  <c r="M72" i="6" s="1"/>
  <c r="M72" i="10"/>
  <c r="I72" i="6" s="1"/>
  <c r="K72" i="10"/>
  <c r="N72" i="10" s="1"/>
  <c r="K72" i="6" s="1"/>
  <c r="I72" i="10"/>
  <c r="O71" i="10"/>
  <c r="M71" i="6" s="1"/>
  <c r="M71" i="10"/>
  <c r="I71" i="6" s="1"/>
  <c r="K71" i="10"/>
  <c r="N71" i="10" s="1"/>
  <c r="K71" i="6" s="1"/>
  <c r="I71" i="10"/>
  <c r="O70" i="10"/>
  <c r="M70" i="6" s="1"/>
  <c r="M70" i="10"/>
  <c r="I70" i="6" s="1"/>
  <c r="K70" i="10"/>
  <c r="N70" i="10" s="1"/>
  <c r="K70" i="6" s="1"/>
  <c r="I70" i="10"/>
  <c r="I69" i="10" s="1"/>
  <c r="H69" i="10"/>
  <c r="G69" i="10"/>
  <c r="M69" i="10" s="1"/>
  <c r="I69" i="6" s="1"/>
  <c r="F69" i="10"/>
  <c r="E69" i="10"/>
  <c r="O69" i="10" s="1"/>
  <c r="M69" i="6" s="1"/>
  <c r="D69" i="10"/>
  <c r="K69" i="10" s="1"/>
  <c r="E69" i="6" s="1"/>
  <c r="O68" i="10"/>
  <c r="M68" i="6" s="1"/>
  <c r="M68" i="10"/>
  <c r="I68" i="6" s="1"/>
  <c r="K68" i="10"/>
  <c r="E68" i="6" s="1"/>
  <c r="I68" i="10"/>
  <c r="O67" i="10"/>
  <c r="M67" i="6" s="1"/>
  <c r="M67" i="10"/>
  <c r="I67" i="6" s="1"/>
  <c r="K67" i="10"/>
  <c r="E67" i="6" s="1"/>
  <c r="I67" i="10"/>
  <c r="O66" i="10"/>
  <c r="M66" i="6" s="1"/>
  <c r="M66" i="10"/>
  <c r="I66" i="6" s="1"/>
  <c r="K66" i="10"/>
  <c r="E66" i="6" s="1"/>
  <c r="I66" i="10"/>
  <c r="O65" i="10"/>
  <c r="M65" i="6" s="1"/>
  <c r="M65" i="10"/>
  <c r="I65" i="6" s="1"/>
  <c r="K65" i="10"/>
  <c r="E65" i="6" s="1"/>
  <c r="I65" i="10"/>
  <c r="O64" i="10"/>
  <c r="M64" i="6" s="1"/>
  <c r="M64" i="10"/>
  <c r="I64" i="6" s="1"/>
  <c r="K64" i="10"/>
  <c r="E64" i="6" s="1"/>
  <c r="I64" i="10"/>
  <c r="O63" i="10"/>
  <c r="M63" i="6" s="1"/>
  <c r="M63" i="10"/>
  <c r="I63" i="6" s="1"/>
  <c r="K63" i="10"/>
  <c r="E63" i="6" s="1"/>
  <c r="I63" i="10"/>
  <c r="O61" i="10"/>
  <c r="M61" i="6" s="1"/>
  <c r="M61" i="10"/>
  <c r="I61" i="6" s="1"/>
  <c r="K61" i="10"/>
  <c r="N61" i="10" s="1"/>
  <c r="K61" i="6" s="1"/>
  <c r="I61" i="10"/>
  <c r="O60" i="10"/>
  <c r="M60" i="6" s="1"/>
  <c r="M60" i="10"/>
  <c r="I60" i="6" s="1"/>
  <c r="K60" i="10"/>
  <c r="N60" i="10" s="1"/>
  <c r="K60" i="6" s="1"/>
  <c r="I60" i="10"/>
  <c r="O56" i="10"/>
  <c r="M56" i="6" s="1"/>
  <c r="M56" i="10"/>
  <c r="I56" i="6" s="1"/>
  <c r="K56" i="10"/>
  <c r="N56" i="10" s="1"/>
  <c r="K56" i="6" s="1"/>
  <c r="I56" i="10"/>
  <c r="O55" i="10"/>
  <c r="M55" i="10"/>
  <c r="K55" i="10"/>
  <c r="N55" i="10" s="1"/>
  <c r="O54" i="10"/>
  <c r="M54" i="6" s="1"/>
  <c r="M54" i="10"/>
  <c r="I54" i="6" s="1"/>
  <c r="K54" i="10"/>
  <c r="N54" i="10" s="1"/>
  <c r="K54" i="6" s="1"/>
  <c r="I54" i="10"/>
  <c r="O53" i="10"/>
  <c r="M53" i="6" s="1"/>
  <c r="M53" i="10"/>
  <c r="I53" i="6" s="1"/>
  <c r="K53" i="10"/>
  <c r="N53" i="10" s="1"/>
  <c r="K53" i="6" s="1"/>
  <c r="I53" i="10"/>
  <c r="O52" i="10"/>
  <c r="M52" i="6" s="1"/>
  <c r="M52" i="10"/>
  <c r="I52" i="6" s="1"/>
  <c r="K52" i="10"/>
  <c r="N52" i="10" s="1"/>
  <c r="K52" i="6" s="1"/>
  <c r="I52" i="10"/>
  <c r="O51" i="10"/>
  <c r="M51" i="6" s="1"/>
  <c r="M51" i="10"/>
  <c r="I51" i="6" s="1"/>
  <c r="K51" i="10"/>
  <c r="N51" i="10" s="1"/>
  <c r="K51" i="6" s="1"/>
  <c r="I51" i="10"/>
  <c r="O49" i="10"/>
  <c r="M49" i="6" s="1"/>
  <c r="M49" i="10"/>
  <c r="I49" i="6" s="1"/>
  <c r="K49" i="10"/>
  <c r="N49" i="10" s="1"/>
  <c r="K49" i="6" s="1"/>
  <c r="I49" i="10"/>
  <c r="I48" i="10" s="1"/>
  <c r="H48" i="10"/>
  <c r="G48" i="10"/>
  <c r="M48" i="10" s="1"/>
  <c r="I48" i="6" s="1"/>
  <c r="F48" i="10"/>
  <c r="E48" i="10"/>
  <c r="O48" i="10" s="1"/>
  <c r="M48" i="6" s="1"/>
  <c r="D48" i="10"/>
  <c r="K48" i="10" s="1"/>
  <c r="E48" i="6" s="1"/>
  <c r="O47" i="10"/>
  <c r="M47" i="6" s="1"/>
  <c r="M47" i="10"/>
  <c r="I47" i="6" s="1"/>
  <c r="K47" i="10"/>
  <c r="N47" i="10" s="1"/>
  <c r="K47" i="6" s="1"/>
  <c r="I47" i="10"/>
  <c r="O46" i="10"/>
  <c r="M46" i="6" s="1"/>
  <c r="M46" i="10"/>
  <c r="I46" i="6" s="1"/>
  <c r="K46" i="10"/>
  <c r="N46" i="10" s="1"/>
  <c r="K46" i="6" s="1"/>
  <c r="I46" i="10"/>
  <c r="O43" i="10"/>
  <c r="M43" i="6" s="1"/>
  <c r="M43" i="10"/>
  <c r="I43" i="6" s="1"/>
  <c r="K43" i="10"/>
  <c r="N43" i="10" s="1"/>
  <c r="K43" i="6" s="1"/>
  <c r="I43" i="10"/>
  <c r="O42" i="10"/>
  <c r="M42" i="6" s="1"/>
  <c r="M42" i="10"/>
  <c r="I42" i="6" s="1"/>
  <c r="K42" i="10"/>
  <c r="N42" i="10" s="1"/>
  <c r="K42" i="6" s="1"/>
  <c r="I42" i="10"/>
  <c r="O41" i="10"/>
  <c r="M41" i="6" s="1"/>
  <c r="M41" i="10"/>
  <c r="I41" i="6" s="1"/>
  <c r="K41" i="10"/>
  <c r="N41" i="10" s="1"/>
  <c r="K41" i="6" s="1"/>
  <c r="I41" i="10"/>
  <c r="O39" i="10"/>
  <c r="M39" i="6" s="1"/>
  <c r="M39" i="10"/>
  <c r="I39" i="6" s="1"/>
  <c r="K39" i="10"/>
  <c r="N39" i="10" s="1"/>
  <c r="K39" i="6" s="1"/>
  <c r="I39" i="10"/>
  <c r="O37" i="10"/>
  <c r="M37" i="6" s="1"/>
  <c r="M37" i="10"/>
  <c r="I37" i="6" s="1"/>
  <c r="K37" i="10"/>
  <c r="N37" i="10" s="1"/>
  <c r="K37" i="6" s="1"/>
  <c r="I37" i="10"/>
  <c r="O36" i="10"/>
  <c r="M36" i="6" s="1"/>
  <c r="M36" i="10"/>
  <c r="I36" i="6" s="1"/>
  <c r="K36" i="10"/>
  <c r="N36" i="10" s="1"/>
  <c r="K36" i="6" s="1"/>
  <c r="I36" i="10"/>
  <c r="O35" i="10"/>
  <c r="M35" i="6" s="1"/>
  <c r="M35" i="10"/>
  <c r="I35" i="6" s="1"/>
  <c r="K35" i="10"/>
  <c r="N35" i="10" s="1"/>
  <c r="K35" i="6" s="1"/>
  <c r="I35" i="10"/>
  <c r="O34" i="10"/>
  <c r="M34" i="6" s="1"/>
  <c r="M34" i="10"/>
  <c r="I34" i="6" s="1"/>
  <c r="K34" i="10"/>
  <c r="N34" i="10" s="1"/>
  <c r="K34" i="6" s="1"/>
  <c r="I34" i="10"/>
  <c r="O33" i="10"/>
  <c r="M33" i="6" s="1"/>
  <c r="M33" i="10"/>
  <c r="I33" i="6" s="1"/>
  <c r="K33" i="10"/>
  <c r="N33" i="10" s="1"/>
  <c r="K33" i="6" s="1"/>
  <c r="I33" i="10"/>
  <c r="O32" i="10"/>
  <c r="M32" i="6" s="1"/>
  <c r="M32" i="10"/>
  <c r="I32" i="6" s="1"/>
  <c r="K32" i="10"/>
  <c r="N32" i="10" s="1"/>
  <c r="K32" i="6" s="1"/>
  <c r="I32" i="10"/>
  <c r="O31" i="10"/>
  <c r="M31" i="6" s="1"/>
  <c r="M31" i="10"/>
  <c r="I31" i="6" s="1"/>
  <c r="K31" i="10"/>
  <c r="N31" i="10" s="1"/>
  <c r="N30" i="10" s="1"/>
  <c r="K30" i="6" s="1"/>
  <c r="I31" i="10"/>
  <c r="I30" i="10" s="1"/>
  <c r="H30" i="10"/>
  <c r="G30" i="10"/>
  <c r="F30" i="10"/>
  <c r="E30" i="10"/>
  <c r="O30" i="10" s="1"/>
  <c r="M30" i="6" s="1"/>
  <c r="D30" i="10"/>
  <c r="K30" i="10" s="1"/>
  <c r="E30" i="6" s="1"/>
  <c r="O28" i="10"/>
  <c r="M28" i="6" s="1"/>
  <c r="M28" i="10"/>
  <c r="I28" i="6" s="1"/>
  <c r="K28" i="10"/>
  <c r="E28" i="6" s="1"/>
  <c r="I28" i="10"/>
  <c r="O27" i="10"/>
  <c r="M27" i="6" s="1"/>
  <c r="M27" i="10"/>
  <c r="I27" i="6" s="1"/>
  <c r="K27" i="10"/>
  <c r="E27" i="6" s="1"/>
  <c r="I27" i="10"/>
  <c r="O26" i="10"/>
  <c r="M26" i="6" s="1"/>
  <c r="M26" i="10"/>
  <c r="I26" i="6" s="1"/>
  <c r="K26" i="10"/>
  <c r="E26" i="6" s="1"/>
  <c r="I26" i="10"/>
  <c r="O25" i="10"/>
  <c r="M25" i="6" s="1"/>
  <c r="M25" i="10"/>
  <c r="I25" i="6" s="1"/>
  <c r="K25" i="10"/>
  <c r="E25" i="6" s="1"/>
  <c r="I25" i="10"/>
  <c r="O24" i="10"/>
  <c r="M24" i="6" s="1"/>
  <c r="M24" i="10"/>
  <c r="I24" i="6" s="1"/>
  <c r="K24" i="10"/>
  <c r="E24" i="6" s="1"/>
  <c r="I24" i="10"/>
  <c r="O23" i="10"/>
  <c r="M23" i="6" s="1"/>
  <c r="M23" i="10"/>
  <c r="I23" i="6" s="1"/>
  <c r="K23" i="10"/>
  <c r="E23" i="6" s="1"/>
  <c r="I23" i="10"/>
  <c r="O22" i="10"/>
  <c r="M22" i="6" s="1"/>
  <c r="M22" i="10"/>
  <c r="I22" i="6" s="1"/>
  <c r="K22" i="10"/>
  <c r="E22" i="6" s="1"/>
  <c r="I22" i="10"/>
  <c r="O21" i="10"/>
  <c r="M21" i="6" s="1"/>
  <c r="M21" i="10"/>
  <c r="I21" i="6" s="1"/>
  <c r="K21" i="10"/>
  <c r="E21" i="6" s="1"/>
  <c r="I21" i="10"/>
  <c r="O20" i="10"/>
  <c r="M20" i="6" s="1"/>
  <c r="M20" i="10"/>
  <c r="I20" i="6" s="1"/>
  <c r="K20" i="10"/>
  <c r="E20" i="6" s="1"/>
  <c r="I20" i="10"/>
  <c r="O18" i="10"/>
  <c r="M18" i="6" s="1"/>
  <c r="M18" i="10"/>
  <c r="I18" i="6" s="1"/>
  <c r="K18" i="10"/>
  <c r="E18" i="6" s="1"/>
  <c r="I18" i="10"/>
  <c r="I17" i="10" s="1"/>
  <c r="H17" i="10"/>
  <c r="G17" i="10"/>
  <c r="F17" i="10"/>
  <c r="E17" i="10"/>
  <c r="O17" i="10" s="1"/>
  <c r="M17" i="6" s="1"/>
  <c r="D17" i="10"/>
  <c r="K17" i="10" s="1"/>
  <c r="E17" i="6" s="1"/>
  <c r="O16" i="10"/>
  <c r="M16" i="6" s="1"/>
  <c r="M16" i="10"/>
  <c r="I16" i="6" s="1"/>
  <c r="K16" i="10"/>
  <c r="N16" i="10" s="1"/>
  <c r="K16" i="6" s="1"/>
  <c r="I16" i="10"/>
  <c r="O15" i="10"/>
  <c r="M15" i="6" s="1"/>
  <c r="M15" i="10"/>
  <c r="I15" i="6" s="1"/>
  <c r="K15" i="10"/>
  <c r="N15" i="10" s="1"/>
  <c r="K15" i="6" s="1"/>
  <c r="I15" i="10"/>
  <c r="O14" i="10"/>
  <c r="M14" i="6" s="1"/>
  <c r="M14" i="10"/>
  <c r="I14" i="6" s="1"/>
  <c r="K14" i="10"/>
  <c r="N14" i="10" s="1"/>
  <c r="K14" i="6" s="1"/>
  <c r="I14" i="10"/>
  <c r="O13" i="10"/>
  <c r="M13" i="6" s="1"/>
  <c r="M13" i="10"/>
  <c r="I13" i="6" s="1"/>
  <c r="K13" i="10"/>
  <c r="N13" i="10" s="1"/>
  <c r="K13" i="6" s="1"/>
  <c r="I13" i="10"/>
  <c r="O12" i="10"/>
  <c r="M12" i="6" s="1"/>
  <c r="M12" i="10"/>
  <c r="I12" i="6" s="1"/>
  <c r="K12" i="10"/>
  <c r="N12" i="10" s="1"/>
  <c r="K12" i="6" s="1"/>
  <c r="I12" i="10"/>
  <c r="O11" i="10"/>
  <c r="M11" i="6" s="1"/>
  <c r="M11" i="10"/>
  <c r="I11" i="6" s="1"/>
  <c r="K11" i="10"/>
  <c r="N11" i="10" s="1"/>
  <c r="K11" i="6" s="1"/>
  <c r="I11" i="10"/>
  <c r="O10" i="10"/>
  <c r="M10" i="6" s="1"/>
  <c r="M10" i="10"/>
  <c r="I10" i="6" s="1"/>
  <c r="K10" i="10"/>
  <c r="N10" i="10" s="1"/>
  <c r="K10" i="6" s="1"/>
  <c r="I10" i="10"/>
  <c r="O9" i="10"/>
  <c r="M9" i="6" s="1"/>
  <c r="M9" i="10"/>
  <c r="I9" i="6" s="1"/>
  <c r="K9" i="10"/>
  <c r="N9" i="10" s="1"/>
  <c r="K9" i="6" s="1"/>
  <c r="I9" i="10"/>
  <c r="N7" i="10"/>
  <c r="K7" i="6" s="1"/>
  <c r="I7" i="10"/>
  <c r="H7" i="10"/>
  <c r="G7" i="10"/>
  <c r="F7" i="10"/>
  <c r="E7" i="10"/>
  <c r="O7" i="10" s="1"/>
  <c r="M7" i="6" s="1"/>
  <c r="D7" i="10"/>
  <c r="K7" i="10" s="1"/>
  <c r="E7" i="6" s="1"/>
  <c r="H6" i="10"/>
  <c r="G6" i="10"/>
  <c r="F6" i="10"/>
  <c r="E6" i="10"/>
  <c r="O6" i="10" s="1"/>
  <c r="M6" i="6" s="1"/>
  <c r="A6" i="10"/>
  <c r="E118" i="6" l="1"/>
  <c r="E120" i="6"/>
  <c r="E124" i="6"/>
  <c r="E117" i="6"/>
  <c r="K117" i="6"/>
  <c r="E86" i="6"/>
  <c r="E88" i="6"/>
  <c r="E90" i="6"/>
  <c r="E92" i="6"/>
  <c r="E94" i="6"/>
  <c r="E96" i="6"/>
  <c r="E98" i="6"/>
  <c r="E100" i="6"/>
  <c r="E102" i="6"/>
  <c r="E104" i="6"/>
  <c r="E106" i="6"/>
  <c r="E108" i="6"/>
  <c r="E110" i="6"/>
  <c r="E112" i="6"/>
  <c r="E114" i="6"/>
  <c r="E85" i="6"/>
  <c r="E87" i="6"/>
  <c r="E89" i="6"/>
  <c r="E95" i="6"/>
  <c r="E97" i="6"/>
  <c r="E99" i="6"/>
  <c r="E101" i="6"/>
  <c r="E103" i="6"/>
  <c r="E105" i="6"/>
  <c r="E107" i="6"/>
  <c r="E109" i="6"/>
  <c r="E111" i="6"/>
  <c r="E113" i="6"/>
  <c r="E115" i="6"/>
  <c r="E70" i="6"/>
  <c r="E72" i="6"/>
  <c r="E74" i="6"/>
  <c r="E80" i="6"/>
  <c r="E82" i="6"/>
  <c r="E71" i="6"/>
  <c r="E79" i="6"/>
  <c r="E83" i="6"/>
  <c r="E52" i="6"/>
  <c r="E54" i="6"/>
  <c r="E56" i="6"/>
  <c r="E60" i="6"/>
  <c r="E49" i="6"/>
  <c r="E51" i="6"/>
  <c r="E53" i="6"/>
  <c r="E61" i="6"/>
  <c r="E32" i="6"/>
  <c r="E34" i="6"/>
  <c r="E36" i="6"/>
  <c r="E42" i="6"/>
  <c r="E46" i="6"/>
  <c r="E31" i="6"/>
  <c r="E33" i="6"/>
  <c r="E35" i="6"/>
  <c r="E37" i="6"/>
  <c r="E39" i="6"/>
  <c r="E41" i="6"/>
  <c r="E43" i="6"/>
  <c r="E47" i="6"/>
  <c r="K31" i="6"/>
  <c r="M17" i="10"/>
  <c r="I17" i="6" s="1"/>
  <c r="L18" i="10"/>
  <c r="G18" i="6" s="1"/>
  <c r="N18" i="10"/>
  <c r="L20" i="10"/>
  <c r="G20" i="6" s="1"/>
  <c r="N20" i="10"/>
  <c r="K20" i="6" s="1"/>
  <c r="L21" i="10"/>
  <c r="G21" i="6" s="1"/>
  <c r="N21" i="10"/>
  <c r="K21" i="6" s="1"/>
  <c r="L22" i="10"/>
  <c r="G22" i="6" s="1"/>
  <c r="N22" i="10"/>
  <c r="K22" i="6" s="1"/>
  <c r="L23" i="10"/>
  <c r="G23" i="6" s="1"/>
  <c r="N23" i="10"/>
  <c r="K23" i="6" s="1"/>
  <c r="L24" i="10"/>
  <c r="G24" i="6" s="1"/>
  <c r="N24" i="10"/>
  <c r="K24" i="6" s="1"/>
  <c r="L25" i="10"/>
  <c r="G25" i="6" s="1"/>
  <c r="N25" i="10"/>
  <c r="K25" i="6" s="1"/>
  <c r="L26" i="10"/>
  <c r="G26" i="6" s="1"/>
  <c r="N26" i="10"/>
  <c r="K26" i="6" s="1"/>
  <c r="L27" i="10"/>
  <c r="G27" i="6" s="1"/>
  <c r="N27" i="10"/>
  <c r="K27" i="6" s="1"/>
  <c r="L28" i="10"/>
  <c r="G28" i="6" s="1"/>
  <c r="N28" i="10"/>
  <c r="K28" i="6" s="1"/>
  <c r="K18" i="6"/>
  <c r="E10" i="6"/>
  <c r="E12" i="6"/>
  <c r="E14" i="6"/>
  <c r="E16" i="6"/>
  <c r="E9" i="6"/>
  <c r="E11" i="6"/>
  <c r="E13" i="6"/>
  <c r="E15" i="6"/>
  <c r="D6" i="10"/>
  <c r="K6" i="10" s="1"/>
  <c r="E6" i="6" s="1"/>
  <c r="M116" i="10"/>
  <c r="I116" i="6" s="1"/>
  <c r="I6" i="10"/>
  <c r="L114" i="10"/>
  <c r="G114" i="6" s="1"/>
  <c r="L70" i="10"/>
  <c r="G70" i="6" s="1"/>
  <c r="L71" i="10"/>
  <c r="G71" i="6" s="1"/>
  <c r="L72" i="10"/>
  <c r="G72" i="6" s="1"/>
  <c r="L74" i="10"/>
  <c r="G74" i="6" s="1"/>
  <c r="L79" i="10"/>
  <c r="G79" i="6" s="1"/>
  <c r="L80" i="10"/>
  <c r="G80" i="6" s="1"/>
  <c r="L82" i="10"/>
  <c r="G82" i="6" s="1"/>
  <c r="L83" i="10"/>
  <c r="G83" i="6" s="1"/>
  <c r="L117" i="10"/>
  <c r="G117" i="6" s="1"/>
  <c r="L118" i="10"/>
  <c r="G118" i="6" s="1"/>
  <c r="L119" i="10"/>
  <c r="G119" i="6" s="1"/>
  <c r="L120" i="10"/>
  <c r="G120" i="6" s="1"/>
  <c r="L121" i="10"/>
  <c r="G121" i="6" s="1"/>
  <c r="L124" i="10"/>
  <c r="G124" i="6" s="1"/>
  <c r="L125" i="10"/>
  <c r="G125" i="6" s="1"/>
  <c r="M84" i="10"/>
  <c r="I84" i="6" s="1"/>
  <c r="N84" i="10"/>
  <c r="K84" i="6" s="1"/>
  <c r="L110" i="10"/>
  <c r="G110" i="6" s="1"/>
  <c r="M6" i="10"/>
  <c r="I6" i="6" s="1"/>
  <c r="L49" i="10"/>
  <c r="G49" i="6" s="1"/>
  <c r="L51" i="10"/>
  <c r="G51" i="6" s="1"/>
  <c r="L52" i="10"/>
  <c r="G52" i="6" s="1"/>
  <c r="L53" i="10"/>
  <c r="G53" i="6" s="1"/>
  <c r="L54" i="10"/>
  <c r="G54" i="6" s="1"/>
  <c r="L55" i="10"/>
  <c r="L56" i="10"/>
  <c r="G56" i="6" s="1"/>
  <c r="L60" i="10"/>
  <c r="G60" i="6" s="1"/>
  <c r="L61" i="10"/>
  <c r="G61" i="6" s="1"/>
  <c r="M30" i="10"/>
  <c r="I30" i="6" s="1"/>
  <c r="M7" i="10"/>
  <c r="I7" i="6" s="1"/>
  <c r="N63" i="10"/>
  <c r="K63" i="6" s="1"/>
  <c r="L63" i="10"/>
  <c r="G63" i="6" s="1"/>
  <c r="N64" i="10"/>
  <c r="K64" i="6" s="1"/>
  <c r="L64" i="10"/>
  <c r="G64" i="6" s="1"/>
  <c r="N65" i="10"/>
  <c r="K65" i="6" s="1"/>
  <c r="L65" i="10"/>
  <c r="G65" i="6" s="1"/>
  <c r="N66" i="10"/>
  <c r="K66" i="6" s="1"/>
  <c r="L66" i="10"/>
  <c r="G66" i="6" s="1"/>
  <c r="N67" i="10"/>
  <c r="K67" i="6" s="1"/>
  <c r="L67" i="10"/>
  <c r="G67" i="6" s="1"/>
  <c r="N68" i="10"/>
  <c r="K68" i="6" s="1"/>
  <c r="L68" i="10"/>
  <c r="G68" i="6" s="1"/>
  <c r="I126" i="10"/>
  <c r="L9" i="10"/>
  <c r="G9" i="6" s="1"/>
  <c r="L10" i="10"/>
  <c r="G10" i="6" s="1"/>
  <c r="L11" i="10"/>
  <c r="G11" i="6" s="1"/>
  <c r="L12" i="10"/>
  <c r="G12" i="6" s="1"/>
  <c r="L13" i="10"/>
  <c r="G13" i="6" s="1"/>
  <c r="L14" i="10"/>
  <c r="G14" i="6" s="1"/>
  <c r="L15" i="10"/>
  <c r="G15" i="6" s="1"/>
  <c r="L16" i="10"/>
  <c r="G16" i="6" s="1"/>
  <c r="L31" i="10"/>
  <c r="G31" i="6" s="1"/>
  <c r="L32" i="10"/>
  <c r="G32" i="6" s="1"/>
  <c r="L33" i="10"/>
  <c r="G33" i="6" s="1"/>
  <c r="L34" i="10"/>
  <c r="G34" i="6" s="1"/>
  <c r="L35" i="10"/>
  <c r="G35" i="6" s="1"/>
  <c r="L36" i="10"/>
  <c r="G36" i="6" s="1"/>
  <c r="L37" i="10"/>
  <c r="G37" i="6" s="1"/>
  <c r="L39" i="10"/>
  <c r="G39" i="6" s="1"/>
  <c r="L41" i="10"/>
  <c r="G41" i="6" s="1"/>
  <c r="L42" i="10"/>
  <c r="G42" i="6" s="1"/>
  <c r="L43" i="10"/>
  <c r="G43" i="6" s="1"/>
  <c r="L46" i="10"/>
  <c r="G46" i="6" s="1"/>
  <c r="L47" i="10"/>
  <c r="G47" i="6" s="1"/>
  <c r="N75" i="10"/>
  <c r="K75" i="6" s="1"/>
  <c r="L75" i="10"/>
  <c r="G75" i="6" s="1"/>
  <c r="N76" i="10"/>
  <c r="K76" i="6" s="1"/>
  <c r="L76" i="10"/>
  <c r="G76" i="6" s="1"/>
  <c r="N77" i="10"/>
  <c r="K77" i="6" s="1"/>
  <c r="L77" i="10"/>
  <c r="G77" i="6" s="1"/>
  <c r="L85" i="10"/>
  <c r="G85" i="6" s="1"/>
  <c r="L86" i="10"/>
  <c r="G86" i="6" s="1"/>
  <c r="L87" i="10"/>
  <c r="G87" i="6" s="1"/>
  <c r="L88" i="10"/>
  <c r="G88" i="6" s="1"/>
  <c r="L89" i="10"/>
  <c r="G89" i="6" s="1"/>
  <c r="L90" i="10"/>
  <c r="G90" i="6" s="1"/>
  <c r="L92" i="10"/>
  <c r="G92" i="6" s="1"/>
  <c r="L94" i="10"/>
  <c r="G94" i="6" s="1"/>
  <c r="L95" i="10"/>
  <c r="G95" i="6" s="1"/>
  <c r="L96" i="10"/>
  <c r="G96" i="6" s="1"/>
  <c r="L97" i="10"/>
  <c r="G97" i="6" s="1"/>
  <c r="L98" i="10"/>
  <c r="G98" i="6" s="1"/>
  <c r="L99" i="10"/>
  <c r="G99" i="6" s="1"/>
  <c r="G100" i="6"/>
  <c r="L101" i="10"/>
  <c r="G101" i="6" s="1"/>
  <c r="L102" i="10"/>
  <c r="G102" i="6" s="1"/>
  <c r="L103" i="10"/>
  <c r="G103" i="6" s="1"/>
  <c r="L104" i="10"/>
  <c r="G104" i="6" s="1"/>
  <c r="L105" i="10"/>
  <c r="G105" i="6" s="1"/>
  <c r="L106" i="10"/>
  <c r="G106" i="6" s="1"/>
  <c r="L107" i="10"/>
  <c r="G107" i="6" s="1"/>
  <c r="L108" i="10"/>
  <c r="G108" i="6" s="1"/>
  <c r="L109" i="10"/>
  <c r="G109" i="6" s="1"/>
  <c r="L111" i="10"/>
  <c r="G111" i="6" s="1"/>
  <c r="L112" i="10"/>
  <c r="G112" i="6" s="1"/>
  <c r="L113" i="10"/>
  <c r="G113" i="6" s="1"/>
  <c r="L115" i="10"/>
  <c r="G115" i="6" s="1"/>
  <c r="L17" i="10" l="1"/>
  <c r="G17" i="6" s="1"/>
  <c r="N17" i="10"/>
  <c r="K17" i="6" s="1"/>
  <c r="N48" i="10"/>
  <c r="K48" i="6" s="1"/>
  <c r="L116" i="10"/>
  <c r="G116" i="6" s="1"/>
  <c r="L84" i="10"/>
  <c r="G84" i="6" s="1"/>
  <c r="N69" i="10"/>
  <c r="K69" i="6" s="1"/>
  <c r="L30" i="10"/>
  <c r="G30" i="6" s="1"/>
  <c r="L69" i="10"/>
  <c r="G69" i="6" s="1"/>
  <c r="L7" i="10"/>
  <c r="G7" i="6" s="1"/>
  <c r="L48" i="10"/>
  <c r="G48" i="6" s="1"/>
  <c r="N6" i="10" l="1"/>
  <c r="K6" i="6" s="1"/>
  <c r="L6" i="10"/>
  <c r="G6" i="6" s="1"/>
  <c r="A6" i="6" l="1"/>
</calcChain>
</file>

<file path=xl/sharedStrings.xml><?xml version="1.0" encoding="utf-8"?>
<sst xmlns="http://schemas.openxmlformats.org/spreadsheetml/2006/main" count="270" uniqueCount="148">
  <si>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</si>
  <si>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</si>
  <si>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</si>
  <si>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</si>
  <si>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</si>
  <si>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Прогимназия  № 131</t>
  </si>
  <si>
    <t>МАОУ Лицей № 7</t>
  </si>
  <si>
    <t>МАОУ Гимназия №  9</t>
  </si>
  <si>
    <t>МАОУ СШ № 32</t>
  </si>
  <si>
    <t>МАОУ Гимназия № 4</t>
  </si>
  <si>
    <t>МАОУ Гимназия № 6</t>
  </si>
  <si>
    <t>МАОУ Лицей № 11</t>
  </si>
  <si>
    <t>МАОУ СШ № 55</t>
  </si>
  <si>
    <t>МБОУ СШ № 63</t>
  </si>
  <si>
    <t>МАОУ Гимназия № 10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</si>
  <si>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</si>
  <si>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</si>
  <si>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</si>
  <si>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</si>
  <si>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</si>
  <si>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</si>
  <si>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</si>
  <si>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</si>
  <si>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</si>
  <si>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</si>
  <si>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</si>
  <si>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</si>
  <si>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</si>
  <si>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</si>
  <si>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</si>
  <si>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</si>
  <si>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</si>
  <si>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</si>
  <si>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</si>
  <si>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</si>
  <si>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</si>
  <si>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</si>
  <si>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</si>
  <si>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</si>
  <si>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</si>
  <si>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</si>
  <si>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</si>
  <si>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</si>
  <si>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</si>
  <si>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</si>
  <si>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</si>
  <si>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МБОУ СШ № 91</t>
  </si>
  <si>
    <t>МБОУ СШ № 98</t>
  </si>
  <si>
    <t>МБОУ СШ № 129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</si>
  <si>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</si>
  <si>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</si>
  <si>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</si>
  <si>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</si>
  <si>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</si>
  <si>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</si>
  <si>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</si>
  <si>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</si>
  <si>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</si>
  <si>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</si>
  <si>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</si>
  <si>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</si>
  <si>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</si>
  <si>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</si>
  <si>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</si>
  <si>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</si>
  <si>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145</t>
  </si>
  <si>
    <t>МАОУ СШ № 143</t>
  </si>
  <si>
    <t>МАОУ СШ № 149</t>
  </si>
  <si>
    <t>МАОУ СШ № 150</t>
  </si>
  <si>
    <t>средний балл принят</t>
  </si>
  <si>
    <t>МАОУ СШ № 155</t>
  </si>
  <si>
    <t xml:space="preserve">МБОУ СШ № 86 </t>
  </si>
  <si>
    <t xml:space="preserve">МАОУ Гимназия № 11 </t>
  </si>
  <si>
    <t>МАОУ «КУГ № 1 – Универс»</t>
  </si>
  <si>
    <t xml:space="preserve">МБОУ СШ № 72 </t>
  </si>
  <si>
    <t>МБОУ Гимназия № 3</t>
  </si>
  <si>
    <t>Всего участников</t>
  </si>
  <si>
    <t>Сдали на "4+5", чел.</t>
  </si>
  <si>
    <t>Сдали на "2", чел.</t>
  </si>
  <si>
    <t>Сдали на "2", %</t>
  </si>
  <si>
    <t>Код КИАСУО</t>
  </si>
  <si>
    <t>отлично - с 90% по 100% сдали на "4"+"5" и нет сдавших на "2"</t>
  </si>
  <si>
    <t>Сумма (чел.)/Среднее значение по городу (%)</t>
  </si>
  <si>
    <t>хорошо - сдали на "4"+"5" со среднего значения по городу до 90%</t>
  </si>
  <si>
    <t>критично - сдали на "4"+"5" меньше 50% и сдавших на "2" 10% и более или 10 чел. и более</t>
  </si>
  <si>
    <t>допустимо - сдали на "4"+"5" с 50% до среднего значения по городу и сдавших на "2" не более 10% или не более 10 чел.</t>
  </si>
  <si>
    <t>МАОУ Гимназия № 8</t>
  </si>
  <si>
    <t>МАОУ Лицей № 28</t>
  </si>
  <si>
    <t>МАОУ СШ 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</si>
  <si>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</si>
  <si>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</si>
  <si>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</si>
  <si>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</si>
  <si>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</si>
  <si>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</si>
  <si>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</si>
  <si>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</si>
  <si>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</si>
  <si>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</si>
  <si>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</si>
  <si>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</si>
  <si>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</si>
  <si>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</si>
  <si>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</si>
  <si>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</si>
  <si>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</si>
  <si>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</si>
  <si>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</si>
  <si>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</si>
  <si>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</si>
  <si>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</si>
  <si>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</si>
  <si>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</si>
  <si>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</si>
  <si>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</si>
  <si>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</si>
  <si>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</si>
  <si>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</si>
  <si>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</si>
  <si>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</si>
  <si>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</si>
  <si>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</si>
  <si>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</si>
  <si>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</si>
  <si>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</si>
  <si>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</si>
  <si>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</si>
  <si>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</si>
  <si>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 xml:space="preserve">МАОУ СШ № 152 </t>
  </si>
  <si>
    <t>МАОУ СШ № 154</t>
  </si>
  <si>
    <t>МАОУ СШ № 156</t>
  </si>
  <si>
    <t>МАОУ СШ № 157</t>
  </si>
  <si>
    <t xml:space="preserve">МБОУ СОШ № 10 </t>
  </si>
  <si>
    <t>МАОУ СШ "Комплекс "Покровский"</t>
  </si>
  <si>
    <t>МБОУ СШ № 155</t>
  </si>
  <si>
    <t>Сдали на "4+5", %</t>
  </si>
  <si>
    <t>Значение по городу</t>
  </si>
  <si>
    <t>МАОУ СШ № 159</t>
  </si>
  <si>
    <t>МБОУ СШ № 159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</si>
  <si>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</si>
  <si>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</si>
  <si>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</si>
  <si>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</si>
  <si>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</si>
  <si>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</si>
  <si>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</si>
  <si>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МАОУ СШ № 160</t>
  </si>
  <si>
    <t>ЛИТЕРАТУРНОЕ ЧТЕНИЕ, 4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</si>
</sst>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_-* #,##0.00&quot;р.&quot;_-;\-* #,##0.00&quot;р.&quot;_-;_-* &quot;-&quot;??&quot;р.&quot;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164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5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51">
    <xf numFmtId="0" fontId="0" fillId="0" borderId="0" xfId="0"/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wrapText="1"/>
    </xf>
    <xf numFmtId="2" fontId="13" fillId="0" borderId="4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1" fillId="0" borderId="3" xfId="6" applyFont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7" fillId="0" borderId="36" xfId="0" applyNumberFormat="1" applyFont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right" wrapText="1"/>
    </xf>
    <xf numFmtId="0" fontId="3" fillId="7" borderId="0" xfId="0" applyFont="1" applyFill="1"/>
    <xf numFmtId="0" fontId="3" fillId="8" borderId="0" xfId="0" applyFont="1" applyFill="1"/>
    <xf numFmtId="0" fontId="0" fillId="0" borderId="0" xfId="0" applyAlignment="1"/>
    <xf numFmtId="2" fontId="0" fillId="0" borderId="0" xfId="0" applyNumberFormat="1" applyFont="1" applyAlignment="1"/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3" fontId="5" fillId="0" borderId="17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/>
    </xf>
    <xf numFmtId="0" fontId="6" fillId="6" borderId="0" xfId="0" applyFont="1" applyFill="1" applyBorder="1" applyAlignment="1">
      <alignment horizontal="right" wrapText="1"/>
    </xf>
    <xf numFmtId="3" fontId="13" fillId="0" borderId="0" xfId="0" applyNumberFormat="1" applyFont="1"/>
    <xf numFmtId="4" fontId="13" fillId="0" borderId="0" xfId="0" applyNumberFormat="1" applyFont="1"/>
    <xf numFmtId="3" fontId="7" fillId="0" borderId="34" xfId="0" applyNumberFormat="1" applyFont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5" fillId="4" borderId="4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5" xfId="0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/>
    </xf>
    <xf numFmtId="2" fontId="13" fillId="0" borderId="47" xfId="0" applyNumberFormat="1" applyFont="1" applyBorder="1" applyAlignment="1">
      <alignment horizontal="center"/>
    </xf>
    <xf numFmtId="2" fontId="13" fillId="0" borderId="48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right"/>
    </xf>
    <xf numFmtId="2" fontId="0" fillId="9" borderId="53" xfId="0" applyNumberFormat="1" applyFont="1" applyFill="1" applyBorder="1" applyAlignment="1">
      <alignment horizontal="right"/>
    </xf>
    <xf numFmtId="2" fontId="0" fillId="0" borderId="50" xfId="0" applyNumberFormat="1" applyFont="1" applyBorder="1" applyAlignment="1">
      <alignment horizontal="right"/>
    </xf>
    <xf numFmtId="2" fontId="0" fillId="0" borderId="54" xfId="0" applyNumberFormat="1" applyFont="1" applyBorder="1" applyAlignment="1">
      <alignment horizontal="right"/>
    </xf>
    <xf numFmtId="2" fontId="0" fillId="0" borderId="53" xfId="0" applyNumberFormat="1" applyFont="1" applyBorder="1" applyAlignment="1">
      <alignment horizontal="right"/>
    </xf>
    <xf numFmtId="2" fontId="13" fillId="0" borderId="34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9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3" fillId="0" borderId="30" xfId="0" applyNumberFormat="1" applyFont="1" applyBorder="1" applyAlignment="1">
      <alignment horizontal="center"/>
    </xf>
    <xf numFmtId="0" fontId="4" fillId="0" borderId="34" xfId="0" applyFont="1" applyBorder="1" applyAlignment="1">
      <alignment horizontal="left" vertical="center"/>
    </xf>
    <xf numFmtId="2" fontId="2" fillId="0" borderId="35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2" fillId="0" borderId="34" xfId="0" applyNumberFormat="1" applyFont="1" applyBorder="1" applyAlignment="1">
      <alignment horizontal="left"/>
    </xf>
    <xf numFmtId="1" fontId="4" fillId="0" borderId="35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right" vertical="center"/>
    </xf>
    <xf numFmtId="1" fontId="5" fillId="0" borderId="11" xfId="0" applyNumberFormat="1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right" vertical="center"/>
    </xf>
    <xf numFmtId="1" fontId="0" fillId="9" borderId="10" xfId="0" applyNumberFormat="1" applyFont="1" applyFill="1" applyBorder="1" applyAlignment="1">
      <alignment horizontal="right"/>
    </xf>
    <xf numFmtId="1" fontId="0" fillId="0" borderId="10" xfId="0" applyNumberFormat="1" applyFont="1" applyBorder="1" applyAlignment="1">
      <alignment horizontal="right"/>
    </xf>
    <xf numFmtId="1" fontId="2" fillId="0" borderId="35" xfId="0" applyNumberFormat="1" applyFont="1" applyBorder="1" applyAlignment="1">
      <alignment horizontal="left"/>
    </xf>
    <xf numFmtId="1" fontId="0" fillId="0" borderId="22" xfId="0" applyNumberFormat="1" applyFont="1" applyBorder="1" applyAlignment="1">
      <alignment horizontal="right"/>
    </xf>
    <xf numFmtId="1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/>
    <xf numFmtId="1" fontId="5" fillId="0" borderId="8" xfId="0" applyNumberFormat="1" applyFont="1" applyBorder="1" applyAlignment="1">
      <alignment horizontal="right" vertical="center"/>
    </xf>
    <xf numFmtId="2" fontId="0" fillId="0" borderId="8" xfId="0" applyNumberFormat="1" applyFont="1" applyBorder="1" applyAlignment="1">
      <alignment horizontal="right"/>
    </xf>
    <xf numFmtId="2" fontId="0" fillId="0" borderId="55" xfId="0" applyNumberFormat="1" applyFont="1" applyBorder="1" applyAlignment="1">
      <alignment horizontal="right"/>
    </xf>
    <xf numFmtId="1" fontId="2" fillId="0" borderId="34" xfId="0" applyNumberFormat="1" applyFont="1" applyBorder="1" applyAlignment="1">
      <alignment horizontal="left"/>
    </xf>
    <xf numFmtId="1" fontId="0" fillId="0" borderId="8" xfId="0" applyNumberFormat="1" applyFont="1" applyBorder="1"/>
    <xf numFmtId="0" fontId="0" fillId="0" borderId="19" xfId="0" applyFont="1" applyBorder="1" applyAlignment="1">
      <alignment horizontal="right"/>
    </xf>
    <xf numFmtId="1" fontId="0" fillId="0" borderId="11" xfId="0" applyNumberFormat="1" applyFont="1" applyBorder="1" applyAlignment="1">
      <alignment horizontal="right"/>
    </xf>
    <xf numFmtId="1" fontId="0" fillId="0" borderId="12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/>
    </xf>
    <xf numFmtId="2" fontId="0" fillId="0" borderId="56" xfId="0" applyNumberFormat="1" applyFont="1" applyBorder="1" applyAlignment="1">
      <alignment horizontal="right"/>
    </xf>
    <xf numFmtId="0" fontId="0" fillId="0" borderId="14" xfId="0" applyBorder="1" applyAlignment="1"/>
    <xf numFmtId="0" fontId="0" fillId="0" borderId="9" xfId="0" applyBorder="1" applyAlignment="1"/>
    <xf numFmtId="0" fontId="0" fillId="0" borderId="21" xfId="0" applyBorder="1" applyAlignment="1"/>
    <xf numFmtId="1" fontId="0" fillId="0" borderId="9" xfId="0" applyNumberFormat="1" applyBorder="1" applyAlignment="1"/>
    <xf numFmtId="1" fontId="2" fillId="0" borderId="19" xfId="0" applyNumberFormat="1" applyFont="1" applyBorder="1" applyAlignment="1">
      <alignment horizontal="left"/>
    </xf>
    <xf numFmtId="1" fontId="4" fillId="0" borderId="32" xfId="0" applyNumberFormat="1" applyFont="1" applyBorder="1" applyAlignment="1">
      <alignment horizontal="left" vertical="center"/>
    </xf>
    <xf numFmtId="2" fontId="2" fillId="0" borderId="32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2" fontId="2" fillId="0" borderId="5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3" fontId="7" fillId="0" borderId="36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left" vertical="center"/>
    </xf>
    <xf numFmtId="3" fontId="4" fillId="0" borderId="42" xfId="0" applyNumberFormat="1" applyFont="1" applyBorder="1" applyAlignment="1">
      <alignment horizontal="left" vertical="center"/>
    </xf>
    <xf numFmtId="3" fontId="4" fillId="0" borderId="36" xfId="0" applyNumberFormat="1" applyFont="1" applyBorder="1" applyAlignment="1">
      <alignment horizontal="left" vertical="center"/>
    </xf>
    <xf numFmtId="4" fontId="4" fillId="0" borderId="36" xfId="0" applyNumberFormat="1" applyFont="1" applyBorder="1" applyAlignment="1">
      <alignment horizontal="left" vertical="center"/>
    </xf>
    <xf numFmtId="2" fontId="2" fillId="0" borderId="34" xfId="0" applyNumberFormat="1" applyFont="1" applyBorder="1" applyAlignment="1">
      <alignment horizontal="left"/>
    </xf>
    <xf numFmtId="0" fontId="5" fillId="6" borderId="49" xfId="0" applyFont="1" applyFill="1" applyBorder="1" applyAlignment="1">
      <alignment wrapText="1"/>
    </xf>
    <xf numFmtId="2" fontId="0" fillId="0" borderId="12" xfId="0" applyNumberFormat="1" applyFont="1" applyBorder="1" applyAlignment="1">
      <alignment horizontal="center"/>
    </xf>
    <xf numFmtId="2" fontId="2" fillId="0" borderId="52" xfId="0" applyNumberFormat="1" applyFont="1" applyBorder="1" applyAlignment="1">
      <alignment horizontal="left"/>
    </xf>
    <xf numFmtId="2" fontId="13" fillId="0" borderId="36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left"/>
    </xf>
    <xf numFmtId="2" fontId="0" fillId="0" borderId="2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10" borderId="3" xfId="0" applyNumberFormat="1" applyFont="1" applyFill="1" applyBorder="1" applyAlignment="1">
      <alignment horizontal="right"/>
    </xf>
    <xf numFmtId="0" fontId="15" fillId="0" borderId="43" xfId="9" applyBorder="1"/>
    <xf numFmtId="2" fontId="15" fillId="0" borderId="43" xfId="9" applyNumberFormat="1" applyBorder="1"/>
    <xf numFmtId="0" fontId="0" fillId="0" borderId="0" xfId="0"/>
    <xf numFmtId="0" fontId="0" fillId="0" borderId="0" xfId="0" applyAlignment="1"/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1" fillId="0" borderId="6" xfId="6" applyFont="1" applyBorder="1" applyAlignment="1">
      <alignment horizontal="center"/>
    </xf>
    <xf numFmtId="2" fontId="0" fillId="0" borderId="0" xfId="0" applyNumberFormat="1"/>
    <xf numFmtId="0" fontId="5" fillId="4" borderId="50" xfId="0" applyFont="1" applyFill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/>
    </xf>
    <xf numFmtId="4" fontId="5" fillId="10" borderId="2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3" fillId="5" borderId="0" xfId="0" applyFont="1" applyFill="1"/>
    <xf numFmtId="0" fontId="11" fillId="0" borderId="0" xfId="0" applyFont="1" applyAlignment="1">
      <alignment horizontal="center"/>
    </xf>
    <xf numFmtId="2" fontId="0" fillId="0" borderId="6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2" fontId="0" fillId="0" borderId="6" xfId="5" applyNumberFormat="1" applyFont="1" applyBorder="1" applyAlignment="1">
      <alignment horizontal="right"/>
    </xf>
    <xf numFmtId="2" fontId="0" fillId="0" borderId="10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2" fontId="0" fillId="0" borderId="6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2" fontId="0" fillId="0" borderId="6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2" fontId="0" fillId="0" borderId="6" xfId="5" applyNumberFormat="1" applyFont="1" applyBorder="1" applyAlignment="1">
      <alignment horizontal="right"/>
    </xf>
    <xf numFmtId="2" fontId="0" fillId="0" borderId="10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0" fillId="2" borderId="10" xfId="5" applyNumberFormat="1" applyFont="1" applyFill="1" applyBorder="1" applyAlignment="1">
      <alignment horizontal="right"/>
    </xf>
    <xf numFmtId="2" fontId="0" fillId="2" borderId="10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2" fontId="0" fillId="0" borderId="6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0" fontId="3" fillId="0" borderId="0" xfId="0" applyFont="1"/>
    <xf numFmtId="0" fontId="3" fillId="7" borderId="0" xfId="0" applyFont="1" applyFill="1"/>
    <xf numFmtId="0" fontId="3" fillId="5" borderId="0" xfId="0" applyFont="1" applyFill="1"/>
    <xf numFmtId="2" fontId="0" fillId="0" borderId="6" xfId="5" applyNumberFormat="1" applyFont="1" applyBorder="1" applyAlignment="1">
      <alignment horizontal="right"/>
    </xf>
    <xf numFmtId="0" fontId="0" fillId="2" borderId="6" xfId="5" applyNumberFormat="1" applyFont="1" applyFill="1" applyBorder="1" applyAlignment="1">
      <alignment horizontal="right"/>
    </xf>
    <xf numFmtId="2" fontId="0" fillId="2" borderId="6" xfId="5" applyNumberFormat="1" applyFont="1" applyFill="1" applyBorder="1" applyAlignment="1">
      <alignment horizontal="right"/>
    </xf>
    <xf numFmtId="0" fontId="9" fillId="0" borderId="43" xfId="8" applyBorder="1"/>
    <xf numFmtId="2" fontId="9" fillId="0" borderId="43" xfId="8" applyNumberFormat="1" applyBorder="1"/>
    <xf numFmtId="0" fontId="9" fillId="0" borderId="45" xfId="8" applyBorder="1"/>
    <xf numFmtId="2" fontId="9" fillId="0" borderId="45" xfId="8" applyNumberFormat="1" applyBorder="1"/>
    <xf numFmtId="0" fontId="9" fillId="0" borderId="44" xfId="8" applyBorder="1"/>
    <xf numFmtId="2" fontId="9" fillId="0" borderId="44" xfId="8" applyNumberFormat="1" applyBorder="1"/>
  </cellXfs>
  <cellStyles count="14">
    <cellStyle name="Excel Built-in Normal" xfId="1"/>
    <cellStyle name="Excel Built-in Normal 1" xfId="2"/>
    <cellStyle name="Excel Built-in Normal 2" xfId="3"/>
    <cellStyle name="TableStyleLight1" xfId="4"/>
    <cellStyle name="Денежный 2" xfId="10"/>
    <cellStyle name="Обычный" xfId="0" builtinId="0"/>
    <cellStyle name="Обычный 2" xfId="5"/>
    <cellStyle name="Обычный 2 2" xfId="6"/>
    <cellStyle name="Обычный 3" xfId="7"/>
    <cellStyle name="Обычный 3 2" xfId="8"/>
    <cellStyle name="Обычный 3 3" xfId="11"/>
    <cellStyle name="Обычный 4" xfId="9"/>
    <cellStyle name="Обычный 4 2" xfId="13"/>
    <cellStyle name="Обычный 4 3" xfId="12"/>
  </cellStyles>
  <dxfs count="62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99"/>
      <color rgb="FFCCECFF"/>
      <color rgb="FFFFCCCC"/>
      <color rgb="FFFFFF66"/>
      <color rgb="FFFF9999"/>
      <color rgb="FFDAEEF3"/>
      <color rgb="FFCCFFCC"/>
      <color rgb="FFA5AAA0"/>
      <color rgb="FFEE1CEC"/>
      <color rgb="FFFF99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17" customWidth="1"/>
    <col min="2" max="2" width="9.7109375" style="17" customWidth="1"/>
    <col min="3" max="3" width="33.42578125" style="17" customWidth="1"/>
    <col min="4" max="4" width="8.7109375" style="17" customWidth="1"/>
    <col min="5" max="5" width="8.7109375" style="173" customWidth="1"/>
    <col min="6" max="6" width="8.7109375" style="17" customWidth="1"/>
    <col min="7" max="7" width="8.7109375" style="173" customWidth="1"/>
    <col min="8" max="8" width="8.7109375" style="17" customWidth="1"/>
    <col min="9" max="9" width="8.7109375" style="173" customWidth="1"/>
    <col min="10" max="10" width="8.7109375" style="17" customWidth="1"/>
    <col min="11" max="11" width="8.7109375" style="173" customWidth="1"/>
    <col min="12" max="13" width="8.7109375" style="17" customWidth="1"/>
    <col min="14" max="16384" width="9.140625" style="17"/>
  </cols>
  <sheetData>
    <row r="1" spans="1:14" ht="15" customHeight="1" x14ac:dyDescent="0.25">
      <c r="D1" s="61"/>
      <c r="E1" s="19" t="s">
        <v>81</v>
      </c>
      <c r="F1" s="19"/>
      <c r="H1" s="19"/>
      <c r="M1" s="62"/>
      <c r="N1" s="19" t="s">
        <v>85</v>
      </c>
    </row>
    <row r="2" spans="1:14" ht="15" customHeight="1" x14ac:dyDescent="0.25">
      <c r="A2" s="20"/>
      <c r="B2" s="204" t="s">
        <v>147</v>
      </c>
      <c r="C2" s="204"/>
      <c r="D2" s="203"/>
      <c r="E2" s="19" t="s">
        <v>83</v>
      </c>
      <c r="F2" s="19"/>
      <c r="H2" s="19"/>
      <c r="M2" s="22"/>
      <c r="N2" s="19" t="s">
        <v>84</v>
      </c>
    </row>
    <row r="3" spans="1:14" ht="15" customHeight="1" thickBot="1" x14ac:dyDescent="0.3">
      <c r="A3" s="20"/>
      <c r="B3" s="20"/>
      <c r="C3" s="20"/>
    </row>
    <row r="4" spans="1:14" ht="15" customHeight="1" thickBot="1" x14ac:dyDescent="0.3">
      <c r="A4" s="183" t="s">
        <v>0</v>
      </c>
      <c r="B4" s="185" t="s">
        <v>80</v>
      </c>
      <c r="C4" s="187" t="s">
        <v>2</v>
      </c>
      <c r="D4" s="189" t="s">
        <v>76</v>
      </c>
      <c r="E4" s="190"/>
      <c r="F4" s="189" t="s">
        <v>77</v>
      </c>
      <c r="G4" s="190"/>
      <c r="H4" s="189" t="s">
        <v>135</v>
      </c>
      <c r="I4" s="190"/>
      <c r="J4" s="189" t="s">
        <v>78</v>
      </c>
      <c r="K4" s="190"/>
      <c r="L4" s="189" t="s">
        <v>79</v>
      </c>
      <c r="M4" s="190"/>
    </row>
    <row r="5" spans="1:14" ht="15" customHeight="1" thickBot="1" x14ac:dyDescent="0.3">
      <c r="A5" s="184"/>
      <c r="B5" s="186"/>
      <c r="C5" s="188"/>
      <c r="D5" s="98"/>
      <c r="E5" s="10">
        <v>2025</v>
      </c>
      <c r="F5" s="98"/>
      <c r="G5" s="10">
        <v>2025</v>
      </c>
      <c r="H5" s="98"/>
      <c r="I5" s="151">
        <v>2025</v>
      </c>
      <c r="J5" s="98"/>
      <c r="K5" s="10">
        <v>2025</v>
      </c>
      <c r="L5" s="180"/>
      <c r="M5" s="181">
        <v>2025</v>
      </c>
    </row>
    <row r="6" spans="1:14" ht="15" customHeight="1" thickBot="1" x14ac:dyDescent="0.3">
      <c r="A6" s="90">
        <f>+A16+A29+A47+A68+A83+A115+A124</f>
        <v>111</v>
      </c>
      <c r="B6" s="191" t="s">
        <v>136</v>
      </c>
      <c r="C6" s="192"/>
      <c r="D6" s="82"/>
      <c r="E6" s="152">
        <f>'Литература-4 2025'!K6</f>
        <v>2915</v>
      </c>
      <c r="F6" s="83"/>
      <c r="G6" s="152">
        <f>'Литература-4 2025'!L6</f>
        <v>2010.0032000000003</v>
      </c>
      <c r="H6" s="110"/>
      <c r="I6" s="100">
        <f>'Литература-4 2025'!M6</f>
        <v>70.154504137837478</v>
      </c>
      <c r="J6" s="83"/>
      <c r="K6" s="152">
        <f>'Литература-4 2025'!N6</f>
        <v>35.996300000000005</v>
      </c>
      <c r="L6" s="110"/>
      <c r="M6" s="165">
        <f>'Литература-4 2025'!O6</f>
        <v>6.4648571428571397</v>
      </c>
    </row>
    <row r="7" spans="1:14" ht="15" customHeight="1" thickBot="1" x14ac:dyDescent="0.3">
      <c r="A7" s="30"/>
      <c r="B7" s="52"/>
      <c r="C7" s="31" t="s">
        <v>58</v>
      </c>
      <c r="D7" s="157"/>
      <c r="E7" s="158">
        <f>'Литература-4 2025'!K7</f>
        <v>194</v>
      </c>
      <c r="F7" s="119"/>
      <c r="G7" s="159">
        <f>'Литература-4 2025'!L7</f>
        <v>135.0033</v>
      </c>
      <c r="H7" s="161"/>
      <c r="I7" s="160">
        <f>'Литература-4 2025'!M7</f>
        <v>69.317499999999995</v>
      </c>
      <c r="J7" s="119"/>
      <c r="K7" s="158">
        <f>'Литература-4 2025'!N7</f>
        <v>4.9999000000000002</v>
      </c>
      <c r="L7" s="164"/>
      <c r="M7" s="166">
        <f>'Литература-4 2025'!O7</f>
        <v>6.68</v>
      </c>
    </row>
    <row r="8" spans="1:14" s="63" customFormat="1" ht="15" customHeight="1" x14ac:dyDescent="0.25">
      <c r="A8" s="68">
        <v>1</v>
      </c>
      <c r="B8" s="69">
        <v>10003</v>
      </c>
      <c r="C8" s="87" t="s">
        <v>5</v>
      </c>
      <c r="D8" s="73"/>
      <c r="E8" s="153"/>
      <c r="F8" s="74"/>
      <c r="G8" s="153"/>
      <c r="H8" s="111"/>
      <c r="I8" s="101"/>
      <c r="J8" s="74"/>
      <c r="K8" s="153"/>
      <c r="L8" s="111"/>
      <c r="M8" s="167"/>
    </row>
    <row r="9" spans="1:14" s="63" customFormat="1" ht="15" customHeight="1" x14ac:dyDescent="0.25">
      <c r="A9" s="66">
        <v>2</v>
      </c>
      <c r="B9" s="42">
        <v>10002</v>
      </c>
      <c r="C9" s="88" t="s">
        <v>86</v>
      </c>
      <c r="D9" s="71"/>
      <c r="E9" s="154">
        <f>'Литература-4 2025'!K9</f>
        <v>22</v>
      </c>
      <c r="F9" s="72"/>
      <c r="G9" s="153">
        <f>'Литература-4 2025'!L9</f>
        <v>11.998799999999999</v>
      </c>
      <c r="H9" s="112"/>
      <c r="I9" s="101">
        <f>'Литература-4 2025'!M9</f>
        <v>54.54</v>
      </c>
      <c r="J9" s="72"/>
      <c r="K9" s="153">
        <f>'Литература-4 2025'!N9</f>
        <v>0</v>
      </c>
      <c r="L9" s="112"/>
      <c r="M9" s="86">
        <f>'Литература-4 2025'!O9</f>
        <v>0</v>
      </c>
    </row>
    <row r="10" spans="1:14" s="63" customFormat="1" ht="15" customHeight="1" x14ac:dyDescent="0.25">
      <c r="A10" s="66">
        <v>3</v>
      </c>
      <c r="B10" s="42">
        <v>10090</v>
      </c>
      <c r="C10" s="88" t="s">
        <v>7</v>
      </c>
      <c r="D10" s="71"/>
      <c r="E10" s="154">
        <f>'Литература-4 2025'!K10</f>
        <v>23</v>
      </c>
      <c r="F10" s="72"/>
      <c r="G10" s="154">
        <f>'Литература-4 2025'!L10</f>
        <v>14.000100000000002</v>
      </c>
      <c r="H10" s="112"/>
      <c r="I10" s="102">
        <f>'Литература-4 2025'!M10</f>
        <v>60.870000000000005</v>
      </c>
      <c r="J10" s="72"/>
      <c r="K10" s="154">
        <f>'Литература-4 2025'!N10</f>
        <v>1.0004999999999999</v>
      </c>
      <c r="L10" s="112"/>
      <c r="M10" s="86">
        <f>'Литература-4 2025'!O10</f>
        <v>4.3499999999999996</v>
      </c>
    </row>
    <row r="11" spans="1:14" s="63" customFormat="1" ht="15" customHeight="1" x14ac:dyDescent="0.25">
      <c r="A11" s="66">
        <v>4</v>
      </c>
      <c r="B11" s="42">
        <v>10004</v>
      </c>
      <c r="C11" s="88" t="s">
        <v>6</v>
      </c>
      <c r="D11" s="71"/>
      <c r="E11" s="154">
        <f>'Литература-4 2025'!K11</f>
        <v>31</v>
      </c>
      <c r="F11" s="72"/>
      <c r="G11" s="154">
        <f>'Литература-4 2025'!L11</f>
        <v>31</v>
      </c>
      <c r="H11" s="112"/>
      <c r="I11" s="102">
        <f>'Литература-4 2025'!M11</f>
        <v>100</v>
      </c>
      <c r="J11" s="72"/>
      <c r="K11" s="154">
        <f>'Литература-4 2025'!N11</f>
        <v>0</v>
      </c>
      <c r="L11" s="112"/>
      <c r="M11" s="86">
        <f>'Литература-4 2025'!O11</f>
        <v>0</v>
      </c>
    </row>
    <row r="12" spans="1:14" s="63" customFormat="1" ht="15" customHeight="1" x14ac:dyDescent="0.25">
      <c r="A12" s="66">
        <v>5</v>
      </c>
      <c r="B12" s="42">
        <v>10001</v>
      </c>
      <c r="C12" s="88" t="s">
        <v>87</v>
      </c>
      <c r="D12" s="71"/>
      <c r="E12" s="154">
        <f>'Литература-4 2025'!K12</f>
        <v>19</v>
      </c>
      <c r="F12" s="72"/>
      <c r="G12" s="154">
        <f>'Литература-4 2025'!L12</f>
        <v>18.000599999999999</v>
      </c>
      <c r="H12" s="112"/>
      <c r="I12" s="102">
        <f>'Литература-4 2025'!M12</f>
        <v>94.74</v>
      </c>
      <c r="J12" s="72"/>
      <c r="K12" s="154">
        <f>'Литература-4 2025'!N12</f>
        <v>0</v>
      </c>
      <c r="L12" s="112"/>
      <c r="M12" s="86">
        <f>'Литература-4 2025'!O12</f>
        <v>0</v>
      </c>
    </row>
    <row r="13" spans="1:14" s="63" customFormat="1" ht="15" customHeight="1" x14ac:dyDescent="0.25">
      <c r="A13" s="66">
        <v>6</v>
      </c>
      <c r="B13" s="42">
        <v>10120</v>
      </c>
      <c r="C13" s="88" t="s">
        <v>88</v>
      </c>
      <c r="D13" s="71"/>
      <c r="E13" s="154">
        <f>'Литература-4 2025'!K13</f>
        <v>26</v>
      </c>
      <c r="F13" s="72"/>
      <c r="G13" s="154">
        <f>'Литература-4 2025'!L13</f>
        <v>10.0022</v>
      </c>
      <c r="H13" s="112"/>
      <c r="I13" s="102">
        <f>'Литература-4 2025'!M13</f>
        <v>38.47</v>
      </c>
      <c r="J13" s="72"/>
      <c r="K13" s="154">
        <f>'Литература-4 2025'!N13</f>
        <v>1.9994000000000001</v>
      </c>
      <c r="L13" s="112"/>
      <c r="M13" s="86">
        <f>'Литература-4 2025'!O13</f>
        <v>7.69</v>
      </c>
    </row>
    <row r="14" spans="1:14" s="63" customFormat="1" ht="15" customHeight="1" x14ac:dyDescent="0.25">
      <c r="A14" s="66">
        <v>7</v>
      </c>
      <c r="B14" s="42">
        <v>10190</v>
      </c>
      <c r="C14" s="88" t="s">
        <v>89</v>
      </c>
      <c r="D14" s="71"/>
      <c r="E14" s="154">
        <f>'Литература-4 2025'!K14</f>
        <v>25</v>
      </c>
      <c r="F14" s="72"/>
      <c r="G14" s="154">
        <f>'Литература-4 2025'!L14</f>
        <v>16</v>
      </c>
      <c r="H14" s="112"/>
      <c r="I14" s="102">
        <f>'Литература-4 2025'!M14</f>
        <v>64</v>
      </c>
      <c r="J14" s="72"/>
      <c r="K14" s="154">
        <f>'Литература-4 2025'!N14</f>
        <v>2</v>
      </c>
      <c r="L14" s="112"/>
      <c r="M14" s="86">
        <f>'Литература-4 2025'!O14</f>
        <v>8</v>
      </c>
    </row>
    <row r="15" spans="1:14" s="63" customFormat="1" ht="15" customHeight="1" x14ac:dyDescent="0.25">
      <c r="A15" s="66">
        <v>8</v>
      </c>
      <c r="B15" s="42">
        <v>10320</v>
      </c>
      <c r="C15" s="88" t="s">
        <v>8</v>
      </c>
      <c r="D15" s="71"/>
      <c r="E15" s="154">
        <f>'Литература-4 2025'!K15</f>
        <v>25</v>
      </c>
      <c r="F15" s="72"/>
      <c r="G15" s="154">
        <f>'Литература-4 2025'!L15</f>
        <v>17</v>
      </c>
      <c r="H15" s="112"/>
      <c r="I15" s="102">
        <f>'Литература-4 2025'!M15</f>
        <v>68</v>
      </c>
      <c r="J15" s="72"/>
      <c r="K15" s="154">
        <f>'Литература-4 2025'!N15</f>
        <v>0</v>
      </c>
      <c r="L15" s="112"/>
      <c r="M15" s="86">
        <f>'Литература-4 2025'!O15</f>
        <v>0</v>
      </c>
    </row>
    <row r="16" spans="1:14" s="63" customFormat="1" ht="15" customHeight="1" thickBot="1" x14ac:dyDescent="0.3">
      <c r="A16" s="66">
        <v>9</v>
      </c>
      <c r="B16" s="43">
        <v>10860</v>
      </c>
      <c r="C16" s="89" t="s">
        <v>71</v>
      </c>
      <c r="D16" s="75"/>
      <c r="E16" s="155">
        <f>'Литература-4 2025'!K16</f>
        <v>23</v>
      </c>
      <c r="F16" s="76"/>
      <c r="G16" s="155">
        <f>'Литература-4 2025'!L16</f>
        <v>17.001599999999996</v>
      </c>
      <c r="H16" s="113"/>
      <c r="I16" s="103">
        <f>'Литература-4 2025'!M16</f>
        <v>73.919999999999987</v>
      </c>
      <c r="J16" s="76"/>
      <c r="K16" s="155">
        <f>'Литература-4 2025'!N16</f>
        <v>0</v>
      </c>
      <c r="L16" s="113"/>
      <c r="M16" s="168">
        <f>'Литература-4 2025'!O16</f>
        <v>0</v>
      </c>
    </row>
    <row r="17" spans="1:13" s="63" customFormat="1" ht="15" customHeight="1" thickBot="1" x14ac:dyDescent="0.3">
      <c r="A17" s="33"/>
      <c r="B17" s="53"/>
      <c r="C17" s="31" t="s">
        <v>59</v>
      </c>
      <c r="D17" s="157"/>
      <c r="E17" s="159">
        <f>'Литература-4 2025'!K17</f>
        <v>231</v>
      </c>
      <c r="F17" s="119"/>
      <c r="G17" s="159">
        <f>'Литература-4 2025'!L17</f>
        <v>159.99960000000002</v>
      </c>
      <c r="H17" s="161"/>
      <c r="I17" s="160">
        <f>'Литература-4 2025'!M17</f>
        <v>71.966250000000002</v>
      </c>
      <c r="J17" s="119"/>
      <c r="K17" s="159">
        <f>'Литература-4 2025'!N17</f>
        <v>6.9997999999999996</v>
      </c>
      <c r="L17" s="161"/>
      <c r="M17" s="166">
        <f>'Литература-4 2025'!O17</f>
        <v>11.036666666666667</v>
      </c>
    </row>
    <row r="18" spans="1:13" s="63" customFormat="1" ht="15" customHeight="1" x14ac:dyDescent="0.25">
      <c r="A18" s="68">
        <v>1</v>
      </c>
      <c r="B18" s="69">
        <v>20040</v>
      </c>
      <c r="C18" s="70" t="s">
        <v>9</v>
      </c>
      <c r="D18" s="73"/>
      <c r="E18" s="153">
        <f>'Литература-4 2025'!K18</f>
        <v>25</v>
      </c>
      <c r="F18" s="74"/>
      <c r="G18" s="153">
        <f>'Литература-4 2025'!L18</f>
        <v>9</v>
      </c>
      <c r="H18" s="111"/>
      <c r="I18" s="101">
        <f>'Литература-4 2025'!M18</f>
        <v>36</v>
      </c>
      <c r="J18" s="74"/>
      <c r="K18" s="153">
        <f>'Литература-4 2025'!N18</f>
        <v>3</v>
      </c>
      <c r="L18" s="111"/>
      <c r="M18" s="167">
        <f>'Литература-4 2025'!O18</f>
        <v>12</v>
      </c>
    </row>
    <row r="19" spans="1:13" s="63" customFormat="1" ht="15" customHeight="1" x14ac:dyDescent="0.25">
      <c r="A19" s="66">
        <v>2</v>
      </c>
      <c r="B19" s="42">
        <v>20061</v>
      </c>
      <c r="C19" s="48" t="s">
        <v>10</v>
      </c>
      <c r="D19" s="71"/>
      <c r="E19" s="154"/>
      <c r="F19" s="72"/>
      <c r="G19" s="154"/>
      <c r="H19" s="112"/>
      <c r="I19" s="102"/>
      <c r="J19" s="72"/>
      <c r="K19" s="154"/>
      <c r="L19" s="112"/>
      <c r="M19" s="86"/>
    </row>
    <row r="20" spans="1:13" s="63" customFormat="1" ht="15" customHeight="1" x14ac:dyDescent="0.25">
      <c r="A20" s="66">
        <v>3</v>
      </c>
      <c r="B20" s="42">
        <v>21020</v>
      </c>
      <c r="C20" s="48" t="s">
        <v>14</v>
      </c>
      <c r="D20" s="71"/>
      <c r="E20" s="154">
        <f>'Литература-4 2025'!K20</f>
        <v>20</v>
      </c>
      <c r="F20" s="72"/>
      <c r="G20" s="154">
        <f>'Литература-4 2025'!L20</f>
        <v>11</v>
      </c>
      <c r="H20" s="112"/>
      <c r="I20" s="102">
        <f>'Литература-4 2025'!M20</f>
        <v>55</v>
      </c>
      <c r="J20" s="72"/>
      <c r="K20" s="154">
        <f>'Литература-4 2025'!N20</f>
        <v>2</v>
      </c>
      <c r="L20" s="112"/>
      <c r="M20" s="86">
        <f>'Литература-4 2025'!O20</f>
        <v>10</v>
      </c>
    </row>
    <row r="21" spans="1:13" s="63" customFormat="1" ht="15" customHeight="1" x14ac:dyDescent="0.25">
      <c r="A21" s="66">
        <v>4</v>
      </c>
      <c r="B21" s="69">
        <v>20060</v>
      </c>
      <c r="C21" s="70" t="s">
        <v>90</v>
      </c>
      <c r="D21" s="71"/>
      <c r="E21" s="154">
        <f>'Литература-4 2025'!K21</f>
        <v>25</v>
      </c>
      <c r="F21" s="72"/>
      <c r="G21" s="154">
        <f>'Литература-4 2025'!L21</f>
        <v>19</v>
      </c>
      <c r="H21" s="112"/>
      <c r="I21" s="102">
        <f>'Литература-4 2025'!M21</f>
        <v>76</v>
      </c>
      <c r="J21" s="72"/>
      <c r="K21" s="154">
        <f>'Литература-4 2025'!N21</f>
        <v>0</v>
      </c>
      <c r="L21" s="112"/>
      <c r="M21" s="86">
        <f>'Литература-4 2025'!O21</f>
        <v>0</v>
      </c>
    </row>
    <row r="22" spans="1:13" s="63" customFormat="1" ht="15" customHeight="1" x14ac:dyDescent="0.25">
      <c r="A22" s="66">
        <v>5</v>
      </c>
      <c r="B22" s="42">
        <v>20400</v>
      </c>
      <c r="C22" s="50" t="s">
        <v>11</v>
      </c>
      <c r="D22" s="71"/>
      <c r="E22" s="154">
        <f>'Литература-4 2025'!K22</f>
        <v>23</v>
      </c>
      <c r="F22" s="72"/>
      <c r="G22" s="154">
        <f>'Литература-4 2025'!L22</f>
        <v>20.999000000000002</v>
      </c>
      <c r="H22" s="112"/>
      <c r="I22" s="102">
        <f>'Литература-4 2025'!M22</f>
        <v>91.3</v>
      </c>
      <c r="J22" s="72"/>
      <c r="K22" s="154">
        <f>'Литература-4 2025'!N22</f>
        <v>0</v>
      </c>
      <c r="L22" s="112"/>
      <c r="M22" s="86">
        <f>'Литература-4 2025'!O22</f>
        <v>0</v>
      </c>
    </row>
    <row r="23" spans="1:13" s="63" customFormat="1" ht="15" customHeight="1" x14ac:dyDescent="0.25">
      <c r="A23" s="66">
        <v>6</v>
      </c>
      <c r="B23" s="42">
        <v>20080</v>
      </c>
      <c r="C23" s="48" t="s">
        <v>91</v>
      </c>
      <c r="D23" s="71"/>
      <c r="E23" s="154">
        <f>'Литература-4 2025'!K23</f>
        <v>21</v>
      </c>
      <c r="F23" s="72"/>
      <c r="G23" s="154">
        <f>'Литература-4 2025'!L23</f>
        <v>15.9999</v>
      </c>
      <c r="H23" s="112"/>
      <c r="I23" s="102">
        <f>'Литература-4 2025'!M23</f>
        <v>76.19</v>
      </c>
      <c r="J23" s="72"/>
      <c r="K23" s="154">
        <f>'Литература-4 2025'!N23</f>
        <v>0</v>
      </c>
      <c r="L23" s="112"/>
      <c r="M23" s="86">
        <f>'Литература-4 2025'!O23</f>
        <v>0</v>
      </c>
    </row>
    <row r="24" spans="1:13" s="63" customFormat="1" ht="15" customHeight="1" x14ac:dyDescent="0.25">
      <c r="A24" s="66">
        <v>7</v>
      </c>
      <c r="B24" s="42">
        <v>20460</v>
      </c>
      <c r="C24" s="48" t="s">
        <v>92</v>
      </c>
      <c r="D24" s="71"/>
      <c r="E24" s="154">
        <f>'Литература-4 2025'!K24</f>
        <v>27</v>
      </c>
      <c r="F24" s="72"/>
      <c r="G24" s="154">
        <f>'Литература-4 2025'!L24</f>
        <v>24.000300000000003</v>
      </c>
      <c r="H24" s="112"/>
      <c r="I24" s="102">
        <f>'Литература-4 2025'!M24</f>
        <v>88.89</v>
      </c>
      <c r="J24" s="72"/>
      <c r="K24" s="154">
        <f>'Литература-4 2025'!N24</f>
        <v>0</v>
      </c>
      <c r="L24" s="112"/>
      <c r="M24" s="86">
        <f>'Литература-4 2025'!O24</f>
        <v>0</v>
      </c>
    </row>
    <row r="25" spans="1:13" s="63" customFormat="1" ht="15" customHeight="1" x14ac:dyDescent="0.25">
      <c r="A25" s="66">
        <v>8</v>
      </c>
      <c r="B25" s="42">
        <v>20550</v>
      </c>
      <c r="C25" s="48" t="s">
        <v>12</v>
      </c>
      <c r="D25" s="71"/>
      <c r="E25" s="154">
        <f>'Литература-4 2025'!K25</f>
        <v>20</v>
      </c>
      <c r="F25" s="72"/>
      <c r="G25" s="154">
        <f>'Литература-4 2025'!L25</f>
        <v>11</v>
      </c>
      <c r="H25" s="112"/>
      <c r="I25" s="102">
        <f>'Литература-4 2025'!M25</f>
        <v>55</v>
      </c>
      <c r="J25" s="72"/>
      <c r="K25" s="154">
        <f>'Литература-4 2025'!N25</f>
        <v>0</v>
      </c>
      <c r="L25" s="112"/>
      <c r="M25" s="86">
        <f>'Литература-4 2025'!O25</f>
        <v>0</v>
      </c>
    </row>
    <row r="26" spans="1:13" s="63" customFormat="1" ht="15" customHeight="1" x14ac:dyDescent="0.25">
      <c r="A26" s="66">
        <v>9</v>
      </c>
      <c r="B26" s="42">
        <v>20630</v>
      </c>
      <c r="C26" s="48" t="s">
        <v>13</v>
      </c>
      <c r="D26" s="71"/>
      <c r="E26" s="154">
        <f>'Литература-4 2025'!K26</f>
        <v>18</v>
      </c>
      <c r="F26" s="72"/>
      <c r="G26" s="154">
        <f>'Литература-4 2025'!L26</f>
        <v>5.9993999999999996</v>
      </c>
      <c r="H26" s="112"/>
      <c r="I26" s="102">
        <f>'Литература-4 2025'!M26</f>
        <v>33.33</v>
      </c>
      <c r="J26" s="72"/>
      <c r="K26" s="154">
        <f>'Литература-4 2025'!N26</f>
        <v>1.9997999999999998</v>
      </c>
      <c r="L26" s="112"/>
      <c r="M26" s="86">
        <f>'Литература-4 2025'!O26</f>
        <v>11.11</v>
      </c>
    </row>
    <row r="27" spans="1:13" s="63" customFormat="1" ht="15" customHeight="1" x14ac:dyDescent="0.25">
      <c r="A27" s="66">
        <v>10</v>
      </c>
      <c r="B27" s="42">
        <v>20810</v>
      </c>
      <c r="C27" s="48" t="s">
        <v>93</v>
      </c>
      <c r="D27" s="71"/>
      <c r="E27" s="154">
        <f>'Литература-4 2025'!K27</f>
        <v>25</v>
      </c>
      <c r="F27" s="72"/>
      <c r="G27" s="154">
        <f>'Литература-4 2025'!L27</f>
        <v>17</v>
      </c>
      <c r="H27" s="112"/>
      <c r="I27" s="102">
        <f>'Литература-4 2025'!M27</f>
        <v>68</v>
      </c>
      <c r="J27" s="72"/>
      <c r="K27" s="154">
        <f>'Литература-4 2025'!N27</f>
        <v>0</v>
      </c>
      <c r="L27" s="112"/>
      <c r="M27" s="86">
        <f>'Литература-4 2025'!O27</f>
        <v>0</v>
      </c>
    </row>
    <row r="28" spans="1:13" s="63" customFormat="1" ht="15" customHeight="1" x14ac:dyDescent="0.25">
      <c r="A28" s="66">
        <v>11</v>
      </c>
      <c r="B28" s="42">
        <v>20900</v>
      </c>
      <c r="C28" s="48" t="s">
        <v>94</v>
      </c>
      <c r="D28" s="71"/>
      <c r="E28" s="154">
        <f>'Литература-4 2025'!K28</f>
        <v>27</v>
      </c>
      <c r="F28" s="72"/>
      <c r="G28" s="154">
        <f>'Литература-4 2025'!L28</f>
        <v>26.001000000000005</v>
      </c>
      <c r="H28" s="112"/>
      <c r="I28" s="102">
        <f>'Литература-4 2025'!M28</f>
        <v>96.300000000000011</v>
      </c>
      <c r="J28" s="72"/>
      <c r="K28" s="154">
        <f>'Литература-4 2025'!N28</f>
        <v>0</v>
      </c>
      <c r="L28" s="112"/>
      <c r="M28" s="86">
        <f>'Литература-4 2025'!O28</f>
        <v>0</v>
      </c>
    </row>
    <row r="29" spans="1:13" s="63" customFormat="1" ht="15" customHeight="1" thickBot="1" x14ac:dyDescent="0.3">
      <c r="A29" s="66">
        <v>12</v>
      </c>
      <c r="B29" s="42">
        <v>21350</v>
      </c>
      <c r="C29" s="48" t="s">
        <v>95</v>
      </c>
      <c r="D29" s="75"/>
      <c r="E29" s="155"/>
      <c r="F29" s="76"/>
      <c r="G29" s="155"/>
      <c r="H29" s="113"/>
      <c r="I29" s="103"/>
      <c r="J29" s="76"/>
      <c r="K29" s="155"/>
      <c r="L29" s="113"/>
      <c r="M29" s="168"/>
    </row>
    <row r="30" spans="1:13" s="63" customFormat="1" ht="15" customHeight="1" thickBot="1" x14ac:dyDescent="0.3">
      <c r="A30" s="33"/>
      <c r="B30" s="52"/>
      <c r="C30" s="31" t="s">
        <v>60</v>
      </c>
      <c r="D30" s="157"/>
      <c r="E30" s="159">
        <f>'Литература-4 2025'!K30</f>
        <v>297</v>
      </c>
      <c r="F30" s="119"/>
      <c r="G30" s="159">
        <f>'Литература-4 2025'!L30</f>
        <v>173.99450000000002</v>
      </c>
      <c r="H30" s="161"/>
      <c r="I30" s="160">
        <f>'Литература-4 2025'!M30</f>
        <v>59.937564102564103</v>
      </c>
      <c r="J30" s="119"/>
      <c r="K30" s="159">
        <f>'Литература-4 2025'!N30</f>
        <v>14.999199999999998</v>
      </c>
      <c r="L30" s="161"/>
      <c r="M30" s="166">
        <f>'Литература-4 2025'!O30</f>
        <v>9.6528571428571439</v>
      </c>
    </row>
    <row r="31" spans="1:13" s="63" customFormat="1" ht="15" customHeight="1" x14ac:dyDescent="0.25">
      <c r="A31" s="68">
        <v>1</v>
      </c>
      <c r="B31" s="69">
        <v>30070</v>
      </c>
      <c r="C31" s="70" t="s">
        <v>15</v>
      </c>
      <c r="D31" s="73"/>
      <c r="E31" s="153">
        <f>'Литература-4 2025'!K31</f>
        <v>18</v>
      </c>
      <c r="F31" s="74"/>
      <c r="G31" s="153">
        <f>'Литература-4 2025'!L31</f>
        <v>9</v>
      </c>
      <c r="H31" s="111"/>
      <c r="I31" s="101">
        <f>'Литература-4 2025'!M31</f>
        <v>50</v>
      </c>
      <c r="J31" s="74"/>
      <c r="K31" s="153">
        <f>'Литература-4 2025'!N31</f>
        <v>3.0006000000000004</v>
      </c>
      <c r="L31" s="111"/>
      <c r="M31" s="167">
        <f>'Литература-4 2025'!O31</f>
        <v>16.670000000000002</v>
      </c>
    </row>
    <row r="32" spans="1:13" s="63" customFormat="1" ht="15" customHeight="1" x14ac:dyDescent="0.25">
      <c r="A32" s="66">
        <v>2</v>
      </c>
      <c r="B32" s="42">
        <v>30480</v>
      </c>
      <c r="C32" s="48" t="s">
        <v>72</v>
      </c>
      <c r="D32" s="71"/>
      <c r="E32" s="154">
        <f>'Литература-4 2025'!K32</f>
        <v>22</v>
      </c>
      <c r="F32" s="72"/>
      <c r="G32" s="154">
        <f>'Литература-4 2025'!L32</f>
        <v>15.998399999999998</v>
      </c>
      <c r="H32" s="112"/>
      <c r="I32" s="102">
        <f>'Литература-4 2025'!M32</f>
        <v>72.72</v>
      </c>
      <c r="J32" s="72"/>
      <c r="K32" s="154">
        <f>'Литература-4 2025'!N32</f>
        <v>0</v>
      </c>
      <c r="L32" s="112"/>
      <c r="M32" s="86">
        <f>'Литература-4 2025'!O32</f>
        <v>0</v>
      </c>
    </row>
    <row r="33" spans="1:13" s="63" customFormat="1" ht="15" customHeight="1" x14ac:dyDescent="0.25">
      <c r="A33" s="66">
        <v>3</v>
      </c>
      <c r="B33" s="42">
        <v>30460</v>
      </c>
      <c r="C33" s="48" t="s">
        <v>19</v>
      </c>
      <c r="D33" s="71"/>
      <c r="E33" s="154">
        <f>'Литература-4 2025'!K33</f>
        <v>26</v>
      </c>
      <c r="F33" s="72"/>
      <c r="G33" s="154">
        <f>'Литература-4 2025'!L33</f>
        <v>19.999200000000002</v>
      </c>
      <c r="H33" s="112"/>
      <c r="I33" s="102">
        <f>'Литература-4 2025'!M33</f>
        <v>76.92</v>
      </c>
      <c r="J33" s="72"/>
      <c r="K33" s="154">
        <f>'Литература-4 2025'!N33</f>
        <v>1.0010000000000001</v>
      </c>
      <c r="L33" s="112"/>
      <c r="M33" s="86">
        <f>'Литература-4 2025'!O33</f>
        <v>3.85</v>
      </c>
    </row>
    <row r="34" spans="1:13" s="63" customFormat="1" ht="15" customHeight="1" x14ac:dyDescent="0.25">
      <c r="A34" s="66">
        <v>4</v>
      </c>
      <c r="B34" s="42">
        <v>30030</v>
      </c>
      <c r="C34" s="48" t="s">
        <v>96</v>
      </c>
      <c r="D34" s="71"/>
      <c r="E34" s="154">
        <f>'Литература-4 2025'!K34</f>
        <v>28</v>
      </c>
      <c r="F34" s="72"/>
      <c r="G34" s="154">
        <f>'Литература-4 2025'!L34</f>
        <v>13.000399999999999</v>
      </c>
      <c r="H34" s="112"/>
      <c r="I34" s="102">
        <f>'Литература-4 2025'!M34</f>
        <v>46.43</v>
      </c>
      <c r="J34" s="72"/>
      <c r="K34" s="154">
        <f>'Литература-4 2025'!N34</f>
        <v>2.9988000000000001</v>
      </c>
      <c r="L34" s="112"/>
      <c r="M34" s="86">
        <f>'Литература-4 2025'!O34</f>
        <v>10.71</v>
      </c>
    </row>
    <row r="35" spans="1:13" s="63" customFormat="1" ht="15" customHeight="1" x14ac:dyDescent="0.25">
      <c r="A35" s="66">
        <v>5</v>
      </c>
      <c r="B35" s="42">
        <v>31000</v>
      </c>
      <c r="C35" s="48" t="s">
        <v>23</v>
      </c>
      <c r="D35" s="71"/>
      <c r="E35" s="154">
        <f>'Литература-4 2025'!K35</f>
        <v>23</v>
      </c>
      <c r="F35" s="72"/>
      <c r="G35" s="154">
        <f>'Литература-4 2025'!L35</f>
        <v>8.9998999999999985</v>
      </c>
      <c r="H35" s="112"/>
      <c r="I35" s="102">
        <f>'Литература-4 2025'!M35</f>
        <v>39.129999999999995</v>
      </c>
      <c r="J35" s="72"/>
      <c r="K35" s="154">
        <f>'Литература-4 2025'!N35</f>
        <v>2.9991999999999996</v>
      </c>
      <c r="L35" s="112"/>
      <c r="M35" s="86">
        <f>'Литература-4 2025'!O35</f>
        <v>13.04</v>
      </c>
    </row>
    <row r="36" spans="1:13" s="63" customFormat="1" ht="15" customHeight="1" x14ac:dyDescent="0.25">
      <c r="A36" s="66">
        <v>6</v>
      </c>
      <c r="B36" s="42">
        <v>30130</v>
      </c>
      <c r="C36" s="48" t="s">
        <v>16</v>
      </c>
      <c r="D36" s="71"/>
      <c r="E36" s="154">
        <f>'Литература-4 2025'!K36</f>
        <v>17</v>
      </c>
      <c r="F36" s="72"/>
      <c r="G36" s="154">
        <f>'Литература-4 2025'!L36</f>
        <v>12.000299999999999</v>
      </c>
      <c r="H36" s="112"/>
      <c r="I36" s="102">
        <f>'Литература-4 2025'!M36</f>
        <v>70.59</v>
      </c>
      <c r="J36" s="72"/>
      <c r="K36" s="154">
        <f>'Литература-4 2025'!N36</f>
        <v>0.99959999999999993</v>
      </c>
      <c r="L36" s="112"/>
      <c r="M36" s="86">
        <f>'Литература-4 2025'!O36</f>
        <v>5.88</v>
      </c>
    </row>
    <row r="37" spans="1:13" s="63" customFormat="1" ht="15" customHeight="1" x14ac:dyDescent="0.25">
      <c r="A37" s="66">
        <v>7</v>
      </c>
      <c r="B37" s="42">
        <v>30160</v>
      </c>
      <c r="C37" s="48" t="s">
        <v>97</v>
      </c>
      <c r="D37" s="71"/>
      <c r="E37" s="154">
        <f>'Литература-4 2025'!K37</f>
        <v>27</v>
      </c>
      <c r="F37" s="72"/>
      <c r="G37" s="154">
        <f>'Литература-4 2025'!L37</f>
        <v>9.9981000000000009</v>
      </c>
      <c r="H37" s="112"/>
      <c r="I37" s="102">
        <f>'Литература-4 2025'!M37</f>
        <v>37.03</v>
      </c>
      <c r="J37" s="72"/>
      <c r="K37" s="154">
        <f>'Литература-4 2025'!N37</f>
        <v>0</v>
      </c>
      <c r="L37" s="112"/>
      <c r="M37" s="86">
        <f>'Литература-4 2025'!O37</f>
        <v>0</v>
      </c>
    </row>
    <row r="38" spans="1:13" s="63" customFormat="1" ht="15" customHeight="1" x14ac:dyDescent="0.25">
      <c r="A38" s="66">
        <v>8</v>
      </c>
      <c r="B38" s="42">
        <v>30310</v>
      </c>
      <c r="C38" s="48" t="s">
        <v>17</v>
      </c>
      <c r="D38" s="71"/>
      <c r="E38" s="154"/>
      <c r="F38" s="72"/>
      <c r="G38" s="154"/>
      <c r="H38" s="112"/>
      <c r="I38" s="102"/>
      <c r="J38" s="72"/>
      <c r="K38" s="154"/>
      <c r="L38" s="112"/>
      <c r="M38" s="86"/>
    </row>
    <row r="39" spans="1:13" s="63" customFormat="1" ht="15" customHeight="1" x14ac:dyDescent="0.25">
      <c r="A39" s="66">
        <v>9</v>
      </c>
      <c r="B39" s="42">
        <v>30440</v>
      </c>
      <c r="C39" s="48" t="s">
        <v>18</v>
      </c>
      <c r="D39" s="71"/>
      <c r="E39" s="154">
        <f>'Литература-4 2025'!K39</f>
        <v>26</v>
      </c>
      <c r="F39" s="72"/>
      <c r="G39" s="154">
        <f>'Литература-4 2025'!L39</f>
        <v>10.998000000000001</v>
      </c>
      <c r="H39" s="112"/>
      <c r="I39" s="102">
        <f>'Литература-4 2025'!M39</f>
        <v>42.300000000000004</v>
      </c>
      <c r="J39" s="72"/>
      <c r="K39" s="154">
        <f>'Литература-4 2025'!N39</f>
        <v>3.0003999999999995</v>
      </c>
      <c r="L39" s="112"/>
      <c r="M39" s="86">
        <f>'Литература-4 2025'!O39</f>
        <v>11.54</v>
      </c>
    </row>
    <row r="40" spans="1:13" s="63" customFormat="1" ht="15" customHeight="1" x14ac:dyDescent="0.25">
      <c r="A40" s="66">
        <v>10</v>
      </c>
      <c r="B40" s="42">
        <v>30500</v>
      </c>
      <c r="C40" s="48" t="s">
        <v>98</v>
      </c>
      <c r="D40" s="71"/>
      <c r="E40" s="154"/>
      <c r="F40" s="72"/>
      <c r="G40" s="154"/>
      <c r="H40" s="112"/>
      <c r="I40" s="102"/>
      <c r="J40" s="72"/>
      <c r="K40" s="154"/>
      <c r="L40" s="112"/>
      <c r="M40" s="86"/>
    </row>
    <row r="41" spans="1:13" s="63" customFormat="1" ht="15" customHeight="1" x14ac:dyDescent="0.25">
      <c r="A41" s="66">
        <v>11</v>
      </c>
      <c r="B41" s="42">
        <v>30530</v>
      </c>
      <c r="C41" s="48" t="s">
        <v>99</v>
      </c>
      <c r="D41" s="71"/>
      <c r="E41" s="154">
        <f>'Литература-4 2025'!K41</f>
        <v>25</v>
      </c>
      <c r="F41" s="72"/>
      <c r="G41" s="154">
        <f>'Литература-4 2025'!L41</f>
        <v>16</v>
      </c>
      <c r="H41" s="112"/>
      <c r="I41" s="102">
        <f>'Литература-4 2025'!M41</f>
        <v>64</v>
      </c>
      <c r="J41" s="72"/>
      <c r="K41" s="154">
        <f>'Литература-4 2025'!N41</f>
        <v>0</v>
      </c>
      <c r="L41" s="112"/>
      <c r="M41" s="86">
        <f>'Литература-4 2025'!O41</f>
        <v>0</v>
      </c>
    </row>
    <row r="42" spans="1:13" s="63" customFormat="1" ht="15" customHeight="1" x14ac:dyDescent="0.25">
      <c r="A42" s="66">
        <v>12</v>
      </c>
      <c r="B42" s="42">
        <v>30640</v>
      </c>
      <c r="C42" s="48" t="s">
        <v>20</v>
      </c>
      <c r="D42" s="71"/>
      <c r="E42" s="154">
        <f>'Литература-4 2025'!K42</f>
        <v>24</v>
      </c>
      <c r="F42" s="72"/>
      <c r="G42" s="154">
        <f>'Литература-4 2025'!L42</f>
        <v>18</v>
      </c>
      <c r="H42" s="112"/>
      <c r="I42" s="102">
        <f>'Литература-4 2025'!M42</f>
        <v>75</v>
      </c>
      <c r="J42" s="72"/>
      <c r="K42" s="154">
        <f>'Литература-4 2025'!N42</f>
        <v>0</v>
      </c>
      <c r="L42" s="112"/>
      <c r="M42" s="86">
        <f>'Литература-4 2025'!O42</f>
        <v>0</v>
      </c>
    </row>
    <row r="43" spans="1:13" s="63" customFormat="1" ht="15" customHeight="1" x14ac:dyDescent="0.25">
      <c r="A43" s="66">
        <v>13</v>
      </c>
      <c r="B43" s="42">
        <v>30650</v>
      </c>
      <c r="C43" s="48" t="s">
        <v>100</v>
      </c>
      <c r="D43" s="71"/>
      <c r="E43" s="154">
        <f>'Литература-4 2025'!K43</f>
        <v>18</v>
      </c>
      <c r="F43" s="72"/>
      <c r="G43" s="154">
        <f>'Литература-4 2025'!L43</f>
        <v>8.0009999999999994</v>
      </c>
      <c r="H43" s="112"/>
      <c r="I43" s="102">
        <f>'Литература-4 2025'!M43</f>
        <v>44.45</v>
      </c>
      <c r="J43" s="72"/>
      <c r="K43" s="154">
        <f>'Литература-4 2025'!N43</f>
        <v>0</v>
      </c>
      <c r="L43" s="112"/>
      <c r="M43" s="86">
        <f>'Литература-4 2025'!O43</f>
        <v>0</v>
      </c>
    </row>
    <row r="44" spans="1:13" s="63" customFormat="1" ht="15" customHeight="1" x14ac:dyDescent="0.25">
      <c r="A44" s="66">
        <v>14</v>
      </c>
      <c r="B44" s="69">
        <v>30790</v>
      </c>
      <c r="C44" s="48" t="s">
        <v>21</v>
      </c>
      <c r="D44" s="71"/>
      <c r="E44" s="154"/>
      <c r="F44" s="72"/>
      <c r="G44" s="154"/>
      <c r="H44" s="112"/>
      <c r="I44" s="102"/>
      <c r="J44" s="72"/>
      <c r="K44" s="154"/>
      <c r="L44" s="112"/>
      <c r="M44" s="86"/>
    </row>
    <row r="45" spans="1:13" s="63" customFormat="1" ht="15" customHeight="1" x14ac:dyDescent="0.25">
      <c r="A45" s="66">
        <v>15</v>
      </c>
      <c r="B45" s="42">
        <v>30880</v>
      </c>
      <c r="C45" s="70" t="s">
        <v>101</v>
      </c>
      <c r="D45" s="71"/>
      <c r="E45" s="154"/>
      <c r="F45" s="72"/>
      <c r="G45" s="154"/>
      <c r="H45" s="112"/>
      <c r="I45" s="102"/>
      <c r="J45" s="72"/>
      <c r="K45" s="154"/>
      <c r="L45" s="112"/>
      <c r="M45" s="86"/>
    </row>
    <row r="46" spans="1:13" s="63" customFormat="1" ht="15" customHeight="1" x14ac:dyDescent="0.25">
      <c r="A46" s="66">
        <v>16</v>
      </c>
      <c r="B46" s="42">
        <v>30940</v>
      </c>
      <c r="C46" s="48" t="s">
        <v>22</v>
      </c>
      <c r="D46" s="71"/>
      <c r="E46" s="154">
        <f>'Литература-4 2025'!K46</f>
        <v>17</v>
      </c>
      <c r="F46" s="72"/>
      <c r="G46" s="154">
        <f>'Литература-4 2025'!L46</f>
        <v>10.999000000000001</v>
      </c>
      <c r="H46" s="112"/>
      <c r="I46" s="102">
        <f>'Литература-4 2025'!M46</f>
        <v>64.7</v>
      </c>
      <c r="J46" s="72"/>
      <c r="K46" s="154">
        <f>'Литература-4 2025'!N46</f>
        <v>0.99959999999999993</v>
      </c>
      <c r="L46" s="112"/>
      <c r="M46" s="86">
        <f>'Литература-4 2025'!O46</f>
        <v>5.88</v>
      </c>
    </row>
    <row r="47" spans="1:13" s="63" customFormat="1" ht="15" customHeight="1" thickBot="1" x14ac:dyDescent="0.3">
      <c r="A47" s="66">
        <v>17</v>
      </c>
      <c r="B47" s="45">
        <v>31480</v>
      </c>
      <c r="C47" s="48" t="s">
        <v>24</v>
      </c>
      <c r="D47" s="75"/>
      <c r="E47" s="155">
        <f>'Литература-4 2025'!K47</f>
        <v>26</v>
      </c>
      <c r="F47" s="76"/>
      <c r="G47" s="155">
        <f>'Литература-4 2025'!L47</f>
        <v>21.000200000000003</v>
      </c>
      <c r="H47" s="113"/>
      <c r="I47" s="103">
        <f>'Литература-4 2025'!M47</f>
        <v>80.77000000000001</v>
      </c>
      <c r="J47" s="76"/>
      <c r="K47" s="155">
        <f>'Литература-4 2025'!N47</f>
        <v>0</v>
      </c>
      <c r="L47" s="113"/>
      <c r="M47" s="168">
        <f>'Литература-4 2025'!O47</f>
        <v>0</v>
      </c>
    </row>
    <row r="48" spans="1:13" s="63" customFormat="1" ht="15" customHeight="1" thickBot="1" x14ac:dyDescent="0.3">
      <c r="A48" s="33"/>
      <c r="B48" s="52"/>
      <c r="C48" s="37" t="s">
        <v>61</v>
      </c>
      <c r="D48" s="157"/>
      <c r="E48" s="159">
        <f>'Литература-4 2025'!K48</f>
        <v>451</v>
      </c>
      <c r="F48" s="119"/>
      <c r="G48" s="159">
        <f>'Литература-4 2025'!L48</f>
        <v>318.99670000000003</v>
      </c>
      <c r="H48" s="161"/>
      <c r="I48" s="160">
        <f>'Литература-4 2025'!M48</f>
        <v>73.104285714285709</v>
      </c>
      <c r="J48" s="119"/>
      <c r="K48" s="159">
        <f>'Литература-4 2025'!N48</f>
        <v>5.0003000000000002</v>
      </c>
      <c r="L48" s="161"/>
      <c r="M48" s="166">
        <f>'Литература-4 2025'!O48</f>
        <v>6.5400000000000009</v>
      </c>
    </row>
    <row r="49" spans="1:13" s="63" customFormat="1" ht="15" customHeight="1" x14ac:dyDescent="0.25">
      <c r="A49" s="68">
        <v>1</v>
      </c>
      <c r="B49" s="69">
        <v>40010</v>
      </c>
      <c r="C49" s="70" t="s">
        <v>73</v>
      </c>
      <c r="D49" s="73"/>
      <c r="E49" s="153">
        <f>'Литература-4 2025'!K49</f>
        <v>52</v>
      </c>
      <c r="F49" s="74"/>
      <c r="G49" s="153">
        <f>'Литература-4 2025'!L49</f>
        <v>39</v>
      </c>
      <c r="H49" s="111"/>
      <c r="I49" s="101">
        <f>'Литература-4 2025'!M49</f>
        <v>75</v>
      </c>
      <c r="J49" s="74"/>
      <c r="K49" s="153">
        <f>'Литература-4 2025'!N49</f>
        <v>0</v>
      </c>
      <c r="L49" s="111"/>
      <c r="M49" s="167">
        <f>'Литература-4 2025'!O49</f>
        <v>0</v>
      </c>
    </row>
    <row r="50" spans="1:13" s="63" customFormat="1" ht="15" customHeight="1" x14ac:dyDescent="0.25">
      <c r="A50" s="66">
        <v>2</v>
      </c>
      <c r="B50" s="42">
        <v>40030</v>
      </c>
      <c r="C50" s="48" t="s">
        <v>75</v>
      </c>
      <c r="D50" s="71"/>
      <c r="E50" s="154"/>
      <c r="F50" s="72"/>
      <c r="G50" s="154"/>
      <c r="H50" s="112"/>
      <c r="I50" s="102"/>
      <c r="J50" s="72"/>
      <c r="K50" s="154"/>
      <c r="L50" s="112"/>
      <c r="M50" s="86"/>
    </row>
    <row r="51" spans="1:13" s="63" customFormat="1" ht="15" customHeight="1" x14ac:dyDescent="0.25">
      <c r="A51" s="66">
        <v>3</v>
      </c>
      <c r="B51" s="42">
        <v>40410</v>
      </c>
      <c r="C51" s="48" t="s">
        <v>34</v>
      </c>
      <c r="D51" s="71"/>
      <c r="E51" s="154">
        <f>'Литература-4 2025'!K51</f>
        <v>48</v>
      </c>
      <c r="F51" s="72"/>
      <c r="G51" s="154">
        <f>'Литература-4 2025'!L51</f>
        <v>33.998400000000004</v>
      </c>
      <c r="H51" s="112"/>
      <c r="I51" s="102">
        <f>'Литература-4 2025'!M51</f>
        <v>70.83</v>
      </c>
      <c r="J51" s="72"/>
      <c r="K51" s="154">
        <f>'Литература-4 2025'!N51</f>
        <v>0</v>
      </c>
      <c r="L51" s="112"/>
      <c r="M51" s="86">
        <f>'Литература-4 2025'!O51</f>
        <v>0</v>
      </c>
    </row>
    <row r="52" spans="1:13" s="63" customFormat="1" ht="15" customHeight="1" x14ac:dyDescent="0.25">
      <c r="A52" s="66">
        <v>4</v>
      </c>
      <c r="B52" s="42">
        <v>40011</v>
      </c>
      <c r="C52" s="48" t="s">
        <v>25</v>
      </c>
      <c r="D52" s="71"/>
      <c r="E52" s="154">
        <f>'Литература-4 2025'!K52</f>
        <v>56</v>
      </c>
      <c r="F52" s="72"/>
      <c r="G52" s="154">
        <f>'Литература-4 2025'!L52</f>
        <v>40.000800000000005</v>
      </c>
      <c r="H52" s="112"/>
      <c r="I52" s="102">
        <f>'Литература-4 2025'!M52</f>
        <v>71.430000000000007</v>
      </c>
      <c r="J52" s="72"/>
      <c r="K52" s="154">
        <f>'Литература-4 2025'!N52</f>
        <v>0</v>
      </c>
      <c r="L52" s="112"/>
      <c r="M52" s="86">
        <f>'Литература-4 2025'!O52</f>
        <v>0</v>
      </c>
    </row>
    <row r="53" spans="1:13" s="63" customFormat="1" ht="15" customHeight="1" x14ac:dyDescent="0.25">
      <c r="A53" s="66">
        <v>5</v>
      </c>
      <c r="B53" s="42">
        <v>40080</v>
      </c>
      <c r="C53" s="48" t="s">
        <v>27</v>
      </c>
      <c r="D53" s="71"/>
      <c r="E53" s="154">
        <f>'Литература-4 2025'!K53</f>
        <v>24</v>
      </c>
      <c r="F53" s="72"/>
      <c r="G53" s="154">
        <f>'Литература-4 2025'!L53</f>
        <v>24</v>
      </c>
      <c r="H53" s="112"/>
      <c r="I53" s="102">
        <f>'Литература-4 2025'!M53</f>
        <v>100</v>
      </c>
      <c r="J53" s="72"/>
      <c r="K53" s="154">
        <f>'Литература-4 2025'!N53</f>
        <v>0</v>
      </c>
      <c r="L53" s="112"/>
      <c r="M53" s="86">
        <f>'Литература-4 2025'!O53</f>
        <v>0</v>
      </c>
    </row>
    <row r="54" spans="1:13" s="63" customFormat="1" ht="15" customHeight="1" x14ac:dyDescent="0.25">
      <c r="A54" s="66">
        <v>6</v>
      </c>
      <c r="B54" s="42">
        <v>40100</v>
      </c>
      <c r="C54" s="48" t="s">
        <v>28</v>
      </c>
      <c r="D54" s="71"/>
      <c r="E54" s="154">
        <f>'Литература-4 2025'!K54</f>
        <v>26</v>
      </c>
      <c r="F54" s="72"/>
      <c r="G54" s="154">
        <f>'Литература-4 2025'!L54</f>
        <v>24.999000000000002</v>
      </c>
      <c r="H54" s="112"/>
      <c r="I54" s="102">
        <f>'Литература-4 2025'!M54</f>
        <v>96.15</v>
      </c>
      <c r="J54" s="72"/>
      <c r="K54" s="154">
        <f>'Литература-4 2025'!N54</f>
        <v>0</v>
      </c>
      <c r="L54" s="112"/>
      <c r="M54" s="86">
        <f>'Литература-4 2025'!O54</f>
        <v>0</v>
      </c>
    </row>
    <row r="55" spans="1:13" s="63" customFormat="1" ht="15" customHeight="1" x14ac:dyDescent="0.25">
      <c r="A55" s="66">
        <v>7</v>
      </c>
      <c r="B55" s="42">
        <v>40020</v>
      </c>
      <c r="C55" s="48" t="s">
        <v>102</v>
      </c>
      <c r="D55" s="71"/>
      <c r="E55" s="154"/>
      <c r="F55" s="72"/>
      <c r="G55" s="154"/>
      <c r="H55" s="112"/>
      <c r="I55" s="102"/>
      <c r="J55" s="72"/>
      <c r="K55" s="154"/>
      <c r="L55" s="112"/>
      <c r="M55" s="86"/>
    </row>
    <row r="56" spans="1:13" s="63" customFormat="1" ht="15" customHeight="1" x14ac:dyDescent="0.25">
      <c r="A56" s="66">
        <v>8</v>
      </c>
      <c r="B56" s="42">
        <v>40031</v>
      </c>
      <c r="C56" s="50" t="s">
        <v>26</v>
      </c>
      <c r="D56" s="71"/>
      <c r="E56" s="154">
        <f>'Литература-4 2025'!K56</f>
        <v>31</v>
      </c>
      <c r="F56" s="72"/>
      <c r="G56" s="154">
        <f>'Литература-4 2025'!L56</f>
        <v>17.9986</v>
      </c>
      <c r="H56" s="112"/>
      <c r="I56" s="102">
        <f>'Литература-4 2025'!M56</f>
        <v>58.06</v>
      </c>
      <c r="J56" s="72"/>
      <c r="K56" s="154">
        <f>'Литература-4 2025'!N56</f>
        <v>0</v>
      </c>
      <c r="L56" s="112"/>
      <c r="M56" s="86">
        <f>'Литература-4 2025'!O56</f>
        <v>0</v>
      </c>
    </row>
    <row r="57" spans="1:13" s="63" customFormat="1" ht="15" customHeight="1" x14ac:dyDescent="0.25">
      <c r="A57" s="66">
        <v>9</v>
      </c>
      <c r="B57" s="42">
        <v>40210</v>
      </c>
      <c r="C57" s="50" t="s">
        <v>30</v>
      </c>
      <c r="D57" s="71"/>
      <c r="E57" s="154"/>
      <c r="F57" s="72"/>
      <c r="G57" s="154"/>
      <c r="H57" s="112"/>
      <c r="I57" s="102"/>
      <c r="J57" s="72"/>
      <c r="K57" s="154"/>
      <c r="L57" s="112"/>
      <c r="M57" s="86"/>
    </row>
    <row r="58" spans="1:13" s="63" customFormat="1" ht="15" customHeight="1" x14ac:dyDescent="0.25">
      <c r="A58" s="66">
        <v>10</v>
      </c>
      <c r="B58" s="69">
        <v>40300</v>
      </c>
      <c r="C58" s="51" t="s">
        <v>31</v>
      </c>
      <c r="D58" s="71"/>
      <c r="E58" s="154"/>
      <c r="F58" s="72"/>
      <c r="G58" s="154"/>
      <c r="H58" s="112"/>
      <c r="I58" s="102"/>
      <c r="J58" s="72"/>
      <c r="K58" s="154"/>
      <c r="L58" s="112"/>
      <c r="M58" s="86"/>
    </row>
    <row r="59" spans="1:13" s="63" customFormat="1" ht="15" customHeight="1" x14ac:dyDescent="0.25">
      <c r="A59" s="66">
        <v>11</v>
      </c>
      <c r="B59" s="42">
        <v>40360</v>
      </c>
      <c r="C59" s="48" t="s">
        <v>32</v>
      </c>
      <c r="D59" s="71"/>
      <c r="E59" s="154"/>
      <c r="F59" s="72"/>
      <c r="G59" s="154"/>
      <c r="H59" s="112"/>
      <c r="I59" s="102"/>
      <c r="J59" s="72"/>
      <c r="K59" s="154"/>
      <c r="L59" s="112"/>
      <c r="M59" s="86"/>
    </row>
    <row r="60" spans="1:13" s="63" customFormat="1" ht="15" customHeight="1" x14ac:dyDescent="0.25">
      <c r="A60" s="66">
        <v>12</v>
      </c>
      <c r="B60" s="42">
        <v>40390</v>
      </c>
      <c r="C60" s="48" t="s">
        <v>33</v>
      </c>
      <c r="D60" s="71"/>
      <c r="E60" s="154">
        <f>'Литература-4 2025'!K60</f>
        <v>25</v>
      </c>
      <c r="F60" s="72"/>
      <c r="G60" s="154">
        <f>'Литература-4 2025'!L60</f>
        <v>18</v>
      </c>
      <c r="H60" s="112"/>
      <c r="I60" s="102">
        <f>'Литература-4 2025'!M60</f>
        <v>72</v>
      </c>
      <c r="J60" s="72"/>
      <c r="K60" s="154">
        <f>'Литература-4 2025'!N60</f>
        <v>1</v>
      </c>
      <c r="L60" s="112"/>
      <c r="M60" s="86">
        <f>'Литература-4 2025'!O60</f>
        <v>4</v>
      </c>
    </row>
    <row r="61" spans="1:13" s="63" customFormat="1" ht="15" customHeight="1" x14ac:dyDescent="0.25">
      <c r="A61" s="66">
        <v>13</v>
      </c>
      <c r="B61" s="42">
        <v>40720</v>
      </c>
      <c r="C61" s="48" t="s">
        <v>74</v>
      </c>
      <c r="D61" s="71"/>
      <c r="E61" s="154">
        <f>'Литература-4 2025'!K61</f>
        <v>33</v>
      </c>
      <c r="F61" s="72"/>
      <c r="G61" s="154">
        <f>'Литература-4 2025'!L61</f>
        <v>24.000900000000001</v>
      </c>
      <c r="H61" s="112"/>
      <c r="I61" s="102">
        <f>'Литература-4 2025'!M61</f>
        <v>72.73</v>
      </c>
      <c r="J61" s="72"/>
      <c r="K61" s="154">
        <f>'Литература-4 2025'!N61</f>
        <v>0.9998999999999999</v>
      </c>
      <c r="L61" s="112"/>
      <c r="M61" s="86">
        <f>'Литература-4 2025'!O61</f>
        <v>3.03</v>
      </c>
    </row>
    <row r="62" spans="1:13" s="63" customFormat="1" ht="15" customHeight="1" x14ac:dyDescent="0.25">
      <c r="A62" s="66">
        <v>14</v>
      </c>
      <c r="B62" s="42">
        <v>40730</v>
      </c>
      <c r="C62" s="48" t="s">
        <v>35</v>
      </c>
      <c r="D62" s="71"/>
      <c r="E62" s="154"/>
      <c r="F62" s="72"/>
      <c r="G62" s="154"/>
      <c r="H62" s="112"/>
      <c r="I62" s="102"/>
      <c r="J62" s="72"/>
      <c r="K62" s="154"/>
      <c r="L62" s="112"/>
      <c r="M62" s="86"/>
    </row>
    <row r="63" spans="1:13" s="63" customFormat="1" ht="15" customHeight="1" x14ac:dyDescent="0.25">
      <c r="A63" s="66">
        <v>15</v>
      </c>
      <c r="B63" s="42">
        <v>40820</v>
      </c>
      <c r="C63" s="48" t="s">
        <v>103</v>
      </c>
      <c r="D63" s="71"/>
      <c r="E63" s="154">
        <f>'Литература-4 2025'!K63</f>
        <v>24</v>
      </c>
      <c r="F63" s="72"/>
      <c r="G63" s="154">
        <f>'Литература-4 2025'!L63</f>
        <v>14.001600000000002</v>
      </c>
      <c r="H63" s="112"/>
      <c r="I63" s="102">
        <f>'Литература-4 2025'!M63</f>
        <v>58.34</v>
      </c>
      <c r="J63" s="72"/>
      <c r="K63" s="154">
        <f>'Литература-4 2025'!N63</f>
        <v>0</v>
      </c>
      <c r="L63" s="112"/>
      <c r="M63" s="86">
        <f>'Литература-4 2025'!O63</f>
        <v>0</v>
      </c>
    </row>
    <row r="64" spans="1:13" s="63" customFormat="1" ht="15" customHeight="1" x14ac:dyDescent="0.25">
      <c r="A64" s="66">
        <v>16</v>
      </c>
      <c r="B64" s="42">
        <v>40840</v>
      </c>
      <c r="C64" s="48" t="s">
        <v>36</v>
      </c>
      <c r="D64" s="71"/>
      <c r="E64" s="154">
        <f>'Литература-4 2025'!K64</f>
        <v>24</v>
      </c>
      <c r="F64" s="72"/>
      <c r="G64" s="154">
        <f>'Литература-4 2025'!L64</f>
        <v>19.999200000000002</v>
      </c>
      <c r="H64" s="112"/>
      <c r="I64" s="102">
        <f>'Литература-4 2025'!M64</f>
        <v>83.33</v>
      </c>
      <c r="J64" s="72"/>
      <c r="K64" s="154">
        <f>'Литература-4 2025'!N64</f>
        <v>0</v>
      </c>
      <c r="L64" s="112"/>
      <c r="M64" s="86">
        <f>'Литература-4 2025'!O64</f>
        <v>0</v>
      </c>
    </row>
    <row r="65" spans="1:13" s="63" customFormat="1" ht="15" customHeight="1" x14ac:dyDescent="0.25">
      <c r="A65" s="66">
        <v>17</v>
      </c>
      <c r="B65" s="42">
        <v>40950</v>
      </c>
      <c r="C65" s="48" t="s">
        <v>37</v>
      </c>
      <c r="D65" s="71"/>
      <c r="E65" s="154">
        <f>'Литература-4 2025'!K65</f>
        <v>12</v>
      </c>
      <c r="F65" s="72"/>
      <c r="G65" s="154">
        <f>'Литература-4 2025'!L65</f>
        <v>3.9995999999999996</v>
      </c>
      <c r="H65" s="112"/>
      <c r="I65" s="102">
        <f>'Литература-4 2025'!M65</f>
        <v>33.33</v>
      </c>
      <c r="J65" s="72"/>
      <c r="K65" s="154">
        <f>'Литература-4 2025'!N65</f>
        <v>2.0004000000000004</v>
      </c>
      <c r="L65" s="112"/>
      <c r="M65" s="86">
        <f>'Литература-4 2025'!O65</f>
        <v>16.670000000000002</v>
      </c>
    </row>
    <row r="66" spans="1:13" s="63" customFormat="1" ht="15" customHeight="1" x14ac:dyDescent="0.25">
      <c r="A66" s="66">
        <v>18</v>
      </c>
      <c r="B66" s="42">
        <v>40990</v>
      </c>
      <c r="C66" s="48" t="s">
        <v>38</v>
      </c>
      <c r="D66" s="71"/>
      <c r="E66" s="154">
        <f>'Литература-4 2025'!K66</f>
        <v>26</v>
      </c>
      <c r="F66" s="72"/>
      <c r="G66" s="154">
        <f>'Литература-4 2025'!L66</f>
        <v>21.9986</v>
      </c>
      <c r="H66" s="112"/>
      <c r="I66" s="102">
        <f>'Литература-4 2025'!M66</f>
        <v>84.61</v>
      </c>
      <c r="J66" s="72"/>
      <c r="K66" s="154">
        <f>'Литература-4 2025'!N66</f>
        <v>0</v>
      </c>
      <c r="L66" s="112"/>
      <c r="M66" s="86">
        <f>'Литература-4 2025'!O66</f>
        <v>0</v>
      </c>
    </row>
    <row r="67" spans="1:13" s="63" customFormat="1" ht="15" customHeight="1" x14ac:dyDescent="0.25">
      <c r="A67" s="66">
        <v>19</v>
      </c>
      <c r="B67" s="44">
        <v>40133</v>
      </c>
      <c r="C67" s="49" t="s">
        <v>29</v>
      </c>
      <c r="D67" s="75"/>
      <c r="E67" s="155">
        <f>'Литература-4 2025'!K67</f>
        <v>20</v>
      </c>
      <c r="F67" s="76"/>
      <c r="G67" s="155">
        <f>'Литература-4 2025'!L67</f>
        <v>3</v>
      </c>
      <c r="H67" s="113"/>
      <c r="I67" s="103">
        <f>'Литература-4 2025'!M67</f>
        <v>15</v>
      </c>
      <c r="J67" s="76"/>
      <c r="K67" s="155">
        <f>'Литература-4 2025'!N67</f>
        <v>1</v>
      </c>
      <c r="L67" s="113"/>
      <c r="M67" s="86">
        <f>'Литература-4 2025'!O67</f>
        <v>5</v>
      </c>
    </row>
    <row r="68" spans="1:13" s="63" customFormat="1" ht="15" customHeight="1" thickBot="1" x14ac:dyDescent="0.3">
      <c r="A68" s="66">
        <v>20</v>
      </c>
      <c r="B68" s="44">
        <v>40400</v>
      </c>
      <c r="C68" s="49" t="s">
        <v>138</v>
      </c>
      <c r="D68" s="75"/>
      <c r="E68" s="155">
        <f>'Литература-4 2025'!K68</f>
        <v>50</v>
      </c>
      <c r="F68" s="76"/>
      <c r="G68" s="155">
        <f>'Литература-4 2025'!L68</f>
        <v>34</v>
      </c>
      <c r="H68" s="113"/>
      <c r="I68" s="103">
        <f>'Литература-4 2025'!M68</f>
        <v>68</v>
      </c>
      <c r="J68" s="76"/>
      <c r="K68" s="155">
        <f>'Литература-4 2025'!N68</f>
        <v>2</v>
      </c>
      <c r="L68" s="113"/>
      <c r="M68" s="168">
        <f>'Литература-4 2025'!O68</f>
        <v>4</v>
      </c>
    </row>
    <row r="69" spans="1:13" s="63" customFormat="1" ht="15" customHeight="1" thickBot="1" x14ac:dyDescent="0.3">
      <c r="A69" s="33"/>
      <c r="B69" s="52"/>
      <c r="C69" s="31" t="s">
        <v>62</v>
      </c>
      <c r="D69" s="157"/>
      <c r="E69" s="159">
        <f>'Литература-4 2025'!K69</f>
        <v>379</v>
      </c>
      <c r="F69" s="119"/>
      <c r="G69" s="159">
        <f>'Литература-4 2025'!L69</f>
        <v>244.00079999999997</v>
      </c>
      <c r="H69" s="161"/>
      <c r="I69" s="160">
        <f>'Литература-4 2025'!M69</f>
        <v>70.499545454545455</v>
      </c>
      <c r="J69" s="119"/>
      <c r="K69" s="159">
        <f>'Литература-4 2025'!N69</f>
        <v>9.9928999999999988</v>
      </c>
      <c r="L69" s="161"/>
      <c r="M69" s="166">
        <f>'Литература-4 2025'!O69</f>
        <v>4.5419999999999998</v>
      </c>
    </row>
    <row r="70" spans="1:13" s="63" customFormat="1" ht="15" customHeight="1" x14ac:dyDescent="0.25">
      <c r="A70" s="68">
        <v>1</v>
      </c>
      <c r="B70" s="69">
        <v>50040</v>
      </c>
      <c r="C70" s="70" t="s">
        <v>40</v>
      </c>
      <c r="D70" s="73"/>
      <c r="E70" s="153">
        <f>'Литература-4 2025'!K70</f>
        <v>25</v>
      </c>
      <c r="F70" s="74"/>
      <c r="G70" s="153">
        <f>'Литература-4 2025'!L70</f>
        <v>25</v>
      </c>
      <c r="H70" s="111"/>
      <c r="I70" s="101">
        <f>'Литература-4 2025'!M70</f>
        <v>100</v>
      </c>
      <c r="J70" s="74"/>
      <c r="K70" s="153">
        <f>'Литература-4 2025'!N70</f>
        <v>0</v>
      </c>
      <c r="L70" s="111"/>
      <c r="M70" s="167">
        <f>'Литература-4 2025'!O70</f>
        <v>0</v>
      </c>
    </row>
    <row r="71" spans="1:13" s="63" customFormat="1" ht="15" customHeight="1" x14ac:dyDescent="0.25">
      <c r="A71" s="66">
        <v>2</v>
      </c>
      <c r="B71" s="42">
        <v>50003</v>
      </c>
      <c r="C71" s="48" t="s">
        <v>39</v>
      </c>
      <c r="D71" s="71"/>
      <c r="E71" s="154">
        <f>'Литература-4 2025'!K71</f>
        <v>27</v>
      </c>
      <c r="F71" s="72"/>
      <c r="G71" s="154">
        <f>'Литература-4 2025'!L71</f>
        <v>21.000599999999999</v>
      </c>
      <c r="H71" s="112"/>
      <c r="I71" s="102">
        <f>'Литература-4 2025'!M71</f>
        <v>77.78</v>
      </c>
      <c r="J71" s="72"/>
      <c r="K71" s="154">
        <f>'Литература-4 2025'!N71</f>
        <v>0</v>
      </c>
      <c r="L71" s="112"/>
      <c r="M71" s="86">
        <f>'Литература-4 2025'!O71</f>
        <v>0</v>
      </c>
    </row>
    <row r="72" spans="1:13" s="63" customFormat="1" ht="15" customHeight="1" x14ac:dyDescent="0.25">
      <c r="A72" s="66">
        <v>3</v>
      </c>
      <c r="B72" s="42">
        <v>50060</v>
      </c>
      <c r="C72" s="48" t="s">
        <v>104</v>
      </c>
      <c r="D72" s="71"/>
      <c r="E72" s="154">
        <f>'Литература-4 2025'!K72</f>
        <v>50</v>
      </c>
      <c r="F72" s="72"/>
      <c r="G72" s="154">
        <f>'Литература-4 2025'!L72</f>
        <v>35</v>
      </c>
      <c r="H72" s="112"/>
      <c r="I72" s="102">
        <f>'Литература-4 2025'!M72</f>
        <v>70</v>
      </c>
      <c r="J72" s="72"/>
      <c r="K72" s="154">
        <f>'Литература-4 2025'!N72</f>
        <v>1</v>
      </c>
      <c r="L72" s="112"/>
      <c r="M72" s="86">
        <f>'Литература-4 2025'!O72</f>
        <v>2</v>
      </c>
    </row>
    <row r="73" spans="1:13" s="63" customFormat="1" ht="15" customHeight="1" x14ac:dyDescent="0.25">
      <c r="A73" s="66">
        <v>4</v>
      </c>
      <c r="B73" s="42">
        <v>50170</v>
      </c>
      <c r="C73" s="48" t="s">
        <v>105</v>
      </c>
      <c r="D73" s="71"/>
      <c r="E73" s="154"/>
      <c r="F73" s="72"/>
      <c r="G73" s="154"/>
      <c r="H73" s="112"/>
      <c r="I73" s="102"/>
      <c r="J73" s="72"/>
      <c r="K73" s="154"/>
      <c r="L73" s="112"/>
      <c r="M73" s="86"/>
    </row>
    <row r="74" spans="1:13" s="63" customFormat="1" ht="15" customHeight="1" x14ac:dyDescent="0.25">
      <c r="A74" s="66">
        <v>5</v>
      </c>
      <c r="B74" s="42">
        <v>50230</v>
      </c>
      <c r="C74" s="48" t="s">
        <v>41</v>
      </c>
      <c r="D74" s="71"/>
      <c r="E74" s="154">
        <f>'Литература-4 2025'!K74</f>
        <v>27</v>
      </c>
      <c r="F74" s="72"/>
      <c r="G74" s="154">
        <f>'Литература-4 2025'!L74</f>
        <v>13.999500000000001</v>
      </c>
      <c r="H74" s="112"/>
      <c r="I74" s="102">
        <f>'Литература-4 2025'!M74</f>
        <v>51.85</v>
      </c>
      <c r="J74" s="72"/>
      <c r="K74" s="154">
        <f>'Литература-4 2025'!N74</f>
        <v>0</v>
      </c>
      <c r="L74" s="112"/>
      <c r="M74" s="86">
        <f>'Литература-4 2025'!O74</f>
        <v>0</v>
      </c>
    </row>
    <row r="75" spans="1:13" s="63" customFormat="1" ht="15" customHeight="1" x14ac:dyDescent="0.25">
      <c r="A75" s="66">
        <v>6</v>
      </c>
      <c r="B75" s="42">
        <v>50340</v>
      </c>
      <c r="C75" s="48" t="s">
        <v>106</v>
      </c>
      <c r="D75" s="71"/>
      <c r="E75" s="154">
        <f>'Литература-4 2025'!K75</f>
        <v>23</v>
      </c>
      <c r="F75" s="72"/>
      <c r="G75" s="154">
        <f>'Литература-4 2025'!L75</f>
        <v>17.999799999999997</v>
      </c>
      <c r="H75" s="112"/>
      <c r="I75" s="102">
        <f>'Литература-4 2025'!M75</f>
        <v>78.259999999999991</v>
      </c>
      <c r="J75" s="72"/>
      <c r="K75" s="154">
        <f>'Литература-4 2025'!N75</f>
        <v>0</v>
      </c>
      <c r="L75" s="112"/>
      <c r="M75" s="86">
        <f>'Литература-4 2025'!O75</f>
        <v>0</v>
      </c>
    </row>
    <row r="76" spans="1:13" s="63" customFormat="1" ht="15" customHeight="1" x14ac:dyDescent="0.25">
      <c r="A76" s="66">
        <v>7</v>
      </c>
      <c r="B76" s="42">
        <v>50420</v>
      </c>
      <c r="C76" s="48" t="s">
        <v>107</v>
      </c>
      <c r="D76" s="71"/>
      <c r="E76" s="154">
        <f>'Литература-4 2025'!K76</f>
        <v>19</v>
      </c>
      <c r="F76" s="72"/>
      <c r="G76" s="154">
        <f>'Литература-4 2025'!L76</f>
        <v>13.9992</v>
      </c>
      <c r="H76" s="112"/>
      <c r="I76" s="102">
        <f>'Литература-4 2025'!M76</f>
        <v>73.680000000000007</v>
      </c>
      <c r="J76" s="72"/>
      <c r="K76" s="154">
        <f>'Литература-4 2025'!N76</f>
        <v>0.99939999999999996</v>
      </c>
      <c r="L76" s="112"/>
      <c r="M76" s="86">
        <f>'Литература-4 2025'!O76</f>
        <v>5.26</v>
      </c>
    </row>
    <row r="77" spans="1:13" s="63" customFormat="1" ht="15" customHeight="1" x14ac:dyDescent="0.25">
      <c r="A77" s="66">
        <v>8</v>
      </c>
      <c r="B77" s="69">
        <v>50450</v>
      </c>
      <c r="C77" s="70" t="s">
        <v>108</v>
      </c>
      <c r="D77" s="71"/>
      <c r="E77" s="154">
        <f>'Литература-4 2025'!K77</f>
        <v>23</v>
      </c>
      <c r="F77" s="72"/>
      <c r="G77" s="154">
        <f>'Литература-4 2025'!L77</f>
        <v>16.001099999999997</v>
      </c>
      <c r="H77" s="112"/>
      <c r="I77" s="102">
        <f>'Литература-4 2025'!M77</f>
        <v>69.569999999999993</v>
      </c>
      <c r="J77" s="72"/>
      <c r="K77" s="154">
        <f>'Литература-4 2025'!N77</f>
        <v>0</v>
      </c>
      <c r="L77" s="112"/>
      <c r="M77" s="86">
        <f>'Литература-4 2025'!O77</f>
        <v>0</v>
      </c>
    </row>
    <row r="78" spans="1:13" s="63" customFormat="1" ht="15" customHeight="1" x14ac:dyDescent="0.25">
      <c r="A78" s="66">
        <v>9</v>
      </c>
      <c r="B78" s="42">
        <v>50620</v>
      </c>
      <c r="C78" s="48" t="s">
        <v>42</v>
      </c>
      <c r="D78" s="71"/>
      <c r="E78" s="154"/>
      <c r="F78" s="72"/>
      <c r="G78" s="154"/>
      <c r="H78" s="112"/>
      <c r="I78" s="102"/>
      <c r="J78" s="72"/>
      <c r="K78" s="154"/>
      <c r="L78" s="112"/>
      <c r="M78" s="86"/>
    </row>
    <row r="79" spans="1:13" s="63" customFormat="1" ht="15" customHeight="1" x14ac:dyDescent="0.25">
      <c r="A79" s="66">
        <v>10</v>
      </c>
      <c r="B79" s="42">
        <v>50760</v>
      </c>
      <c r="C79" s="48" t="s">
        <v>109</v>
      </c>
      <c r="D79" s="71"/>
      <c r="E79" s="154">
        <f>'Литература-4 2025'!K79</f>
        <v>48</v>
      </c>
      <c r="F79" s="72"/>
      <c r="G79" s="154">
        <f>'Литература-4 2025'!L79</f>
        <v>37.0032</v>
      </c>
      <c r="H79" s="112"/>
      <c r="I79" s="102">
        <f>'Литература-4 2025'!M79</f>
        <v>77.09</v>
      </c>
      <c r="J79" s="72"/>
      <c r="K79" s="154">
        <f>'Литература-4 2025'!N79</f>
        <v>0.99840000000000007</v>
      </c>
      <c r="L79" s="112"/>
      <c r="M79" s="86">
        <f>'Литература-4 2025'!O79</f>
        <v>2.08</v>
      </c>
    </row>
    <row r="80" spans="1:13" s="63" customFormat="1" ht="15" customHeight="1" x14ac:dyDescent="0.25">
      <c r="A80" s="66">
        <v>11</v>
      </c>
      <c r="B80" s="42">
        <v>50780</v>
      </c>
      <c r="C80" s="48" t="s">
        <v>110</v>
      </c>
      <c r="D80" s="71"/>
      <c r="E80" s="154">
        <f>'Литература-4 2025'!K80</f>
        <v>49</v>
      </c>
      <c r="F80" s="72"/>
      <c r="G80" s="154">
        <f>'Литература-4 2025'!L80</f>
        <v>21.996100000000002</v>
      </c>
      <c r="H80" s="112"/>
      <c r="I80" s="102">
        <f>'Литература-4 2025'!M80</f>
        <v>44.89</v>
      </c>
      <c r="J80" s="72"/>
      <c r="K80" s="154">
        <f>'Литература-4 2025'!N80</f>
        <v>4.9979999999999993</v>
      </c>
      <c r="L80" s="112"/>
      <c r="M80" s="86">
        <f>'Литература-4 2025'!O80</f>
        <v>10.199999999999999</v>
      </c>
    </row>
    <row r="81" spans="1:13" s="63" customFormat="1" ht="15" customHeight="1" x14ac:dyDescent="0.25">
      <c r="A81" s="66">
        <v>12</v>
      </c>
      <c r="B81" s="42">
        <v>50930</v>
      </c>
      <c r="C81" s="48" t="s">
        <v>111</v>
      </c>
      <c r="D81" s="71"/>
      <c r="E81" s="154"/>
      <c r="F81" s="72"/>
      <c r="G81" s="154"/>
      <c r="H81" s="112"/>
      <c r="I81" s="102"/>
      <c r="J81" s="72"/>
      <c r="K81" s="154"/>
      <c r="L81" s="112"/>
      <c r="M81" s="86"/>
    </row>
    <row r="82" spans="1:13" s="63" customFormat="1" ht="15" customHeight="1" x14ac:dyDescent="0.25">
      <c r="A82" s="66">
        <v>13</v>
      </c>
      <c r="B82" s="42">
        <v>51370</v>
      </c>
      <c r="C82" s="48" t="s">
        <v>43</v>
      </c>
      <c r="D82" s="71"/>
      <c r="E82" s="154">
        <f>'Литература-4 2025'!K82</f>
        <v>25</v>
      </c>
      <c r="F82" s="72"/>
      <c r="G82" s="154">
        <f>'Литература-4 2025'!L82</f>
        <v>19</v>
      </c>
      <c r="H82" s="112"/>
      <c r="I82" s="102">
        <f>'Литература-4 2025'!M82</f>
        <v>76</v>
      </c>
      <c r="J82" s="72"/>
      <c r="K82" s="154">
        <f>'Литература-4 2025'!N82</f>
        <v>0</v>
      </c>
      <c r="L82" s="112"/>
      <c r="M82" s="86">
        <f>'Литература-4 2025'!O82</f>
        <v>0</v>
      </c>
    </row>
    <row r="83" spans="1:13" s="63" customFormat="1" ht="15" customHeight="1" thickBot="1" x14ac:dyDescent="0.3">
      <c r="A83" s="66">
        <v>14</v>
      </c>
      <c r="B83" s="45">
        <v>51580</v>
      </c>
      <c r="C83" s="11" t="s">
        <v>112</v>
      </c>
      <c r="D83" s="75"/>
      <c r="E83" s="155">
        <f>'Литература-4 2025'!K83</f>
        <v>63</v>
      </c>
      <c r="F83" s="76"/>
      <c r="G83" s="155">
        <f>'Литература-4 2025'!L83</f>
        <v>23.001299999999997</v>
      </c>
      <c r="H83" s="113"/>
      <c r="I83" s="103">
        <f>'Литература-4 2025'!M83</f>
        <v>36.51</v>
      </c>
      <c r="J83" s="76"/>
      <c r="K83" s="155">
        <f>'Литература-4 2025'!N83</f>
        <v>1.9971000000000001</v>
      </c>
      <c r="L83" s="113"/>
      <c r="M83" s="168">
        <f>'Литература-4 2025'!O83</f>
        <v>3.17</v>
      </c>
    </row>
    <row r="84" spans="1:13" s="63" customFormat="1" ht="15" customHeight="1" thickBot="1" x14ac:dyDescent="0.3">
      <c r="A84" s="33"/>
      <c r="B84" s="52"/>
      <c r="C84" s="37" t="s">
        <v>63</v>
      </c>
      <c r="D84" s="157"/>
      <c r="E84" s="159">
        <f>'Литература-4 2025'!K84</f>
        <v>1029</v>
      </c>
      <c r="F84" s="119"/>
      <c r="G84" s="159">
        <f>'Литература-4 2025'!L84</f>
        <v>737.00310000000013</v>
      </c>
      <c r="H84" s="161"/>
      <c r="I84" s="160">
        <f>'Литература-4 2025'!M84</f>
        <v>71.484285714285704</v>
      </c>
      <c r="J84" s="119"/>
      <c r="K84" s="159">
        <f>'Литература-4 2025'!N84</f>
        <v>15.004899999999999</v>
      </c>
      <c r="L84" s="161"/>
      <c r="M84" s="166">
        <f>'Литература-4 2025'!O84</f>
        <v>4.0250000000000004</v>
      </c>
    </row>
    <row r="85" spans="1:13" s="63" customFormat="1" ht="15" customHeight="1" x14ac:dyDescent="0.25">
      <c r="A85" s="68">
        <v>1</v>
      </c>
      <c r="B85" s="69">
        <v>60010</v>
      </c>
      <c r="C85" s="70" t="s">
        <v>113</v>
      </c>
      <c r="D85" s="73"/>
      <c r="E85" s="153">
        <f>'Литература-4 2025'!K85</f>
        <v>22</v>
      </c>
      <c r="F85" s="74"/>
      <c r="G85" s="153">
        <f>'Литература-4 2025'!L85</f>
        <v>16.000600000000002</v>
      </c>
      <c r="H85" s="111"/>
      <c r="I85" s="101">
        <f>'Литература-4 2025'!M85</f>
        <v>72.73</v>
      </c>
      <c r="J85" s="74"/>
      <c r="K85" s="153">
        <f>'Литература-4 2025'!N85</f>
        <v>0</v>
      </c>
      <c r="L85" s="111"/>
      <c r="M85" s="167">
        <f>'Литература-4 2025'!O85</f>
        <v>0</v>
      </c>
    </row>
    <row r="86" spans="1:13" s="63" customFormat="1" ht="15" customHeight="1" x14ac:dyDescent="0.25">
      <c r="A86" s="66">
        <v>2</v>
      </c>
      <c r="B86" s="42">
        <v>60020</v>
      </c>
      <c r="C86" s="48" t="s">
        <v>44</v>
      </c>
      <c r="D86" s="71"/>
      <c r="E86" s="154">
        <f>'Литература-4 2025'!K86</f>
        <v>14</v>
      </c>
      <c r="F86" s="72"/>
      <c r="G86" s="154">
        <f>'Литература-4 2025'!L86</f>
        <v>7</v>
      </c>
      <c r="H86" s="112"/>
      <c r="I86" s="102">
        <f>'Литература-4 2025'!M86</f>
        <v>50</v>
      </c>
      <c r="J86" s="72"/>
      <c r="K86" s="154">
        <f>'Литература-4 2025'!N86</f>
        <v>0</v>
      </c>
      <c r="L86" s="112"/>
      <c r="M86" s="86">
        <f>'Литература-4 2025'!O86</f>
        <v>0</v>
      </c>
    </row>
    <row r="87" spans="1:13" s="63" customFormat="1" ht="15" customHeight="1" x14ac:dyDescent="0.25">
      <c r="A87" s="66">
        <v>3</v>
      </c>
      <c r="B87" s="42">
        <v>60050</v>
      </c>
      <c r="C87" s="48" t="s">
        <v>114</v>
      </c>
      <c r="D87" s="71"/>
      <c r="E87" s="154">
        <f>'Литература-4 2025'!K87</f>
        <v>29</v>
      </c>
      <c r="F87" s="72"/>
      <c r="G87" s="154">
        <f>'Литература-4 2025'!L87</f>
        <v>18.000299999999999</v>
      </c>
      <c r="H87" s="112"/>
      <c r="I87" s="102">
        <f>'Литература-4 2025'!M87</f>
        <v>62.07</v>
      </c>
      <c r="J87" s="72"/>
      <c r="K87" s="154">
        <f>'Литература-4 2025'!N87</f>
        <v>0</v>
      </c>
      <c r="L87" s="112"/>
      <c r="M87" s="86">
        <f>'Литература-4 2025'!O87</f>
        <v>0</v>
      </c>
    </row>
    <row r="88" spans="1:13" s="63" customFormat="1" ht="15" customHeight="1" x14ac:dyDescent="0.25">
      <c r="A88" s="66">
        <v>4</v>
      </c>
      <c r="B88" s="42">
        <v>60070</v>
      </c>
      <c r="C88" s="48" t="s">
        <v>115</v>
      </c>
      <c r="D88" s="71"/>
      <c r="E88" s="154">
        <f>'Литература-4 2025'!K88</f>
        <v>22</v>
      </c>
      <c r="F88" s="72"/>
      <c r="G88" s="154">
        <f>'Литература-4 2025'!L88</f>
        <v>14.999599999999997</v>
      </c>
      <c r="H88" s="112"/>
      <c r="I88" s="102">
        <f>'Литература-4 2025'!M88</f>
        <v>68.179999999999993</v>
      </c>
      <c r="J88" s="72"/>
      <c r="K88" s="154">
        <f>'Литература-4 2025'!N88</f>
        <v>0</v>
      </c>
      <c r="L88" s="112"/>
      <c r="M88" s="86">
        <f>'Литература-4 2025'!O88</f>
        <v>0</v>
      </c>
    </row>
    <row r="89" spans="1:13" s="63" customFormat="1" ht="15" customHeight="1" x14ac:dyDescent="0.25">
      <c r="A89" s="66">
        <v>5</v>
      </c>
      <c r="B89" s="42">
        <v>60180</v>
      </c>
      <c r="C89" s="48" t="s">
        <v>116</v>
      </c>
      <c r="D89" s="71"/>
      <c r="E89" s="154">
        <f>'Литература-4 2025'!K89</f>
        <v>32</v>
      </c>
      <c r="F89" s="72"/>
      <c r="G89" s="154">
        <f>'Литература-4 2025'!L89</f>
        <v>14</v>
      </c>
      <c r="H89" s="112"/>
      <c r="I89" s="102">
        <f>'Литература-4 2025'!M89</f>
        <v>43.75</v>
      </c>
      <c r="J89" s="72"/>
      <c r="K89" s="154">
        <f>'Литература-4 2025'!N89</f>
        <v>2</v>
      </c>
      <c r="L89" s="112"/>
      <c r="M89" s="86">
        <f>'Литература-4 2025'!O89</f>
        <v>6.25</v>
      </c>
    </row>
    <row r="90" spans="1:13" s="63" customFormat="1" ht="15" customHeight="1" x14ac:dyDescent="0.25">
      <c r="A90" s="66">
        <v>6</v>
      </c>
      <c r="B90" s="42">
        <v>60240</v>
      </c>
      <c r="C90" s="48" t="s">
        <v>117</v>
      </c>
      <c r="D90" s="71"/>
      <c r="E90" s="154">
        <f>'Литература-4 2025'!K90</f>
        <v>51</v>
      </c>
      <c r="F90" s="72"/>
      <c r="G90" s="154">
        <f>'Литература-4 2025'!L90</f>
        <v>37.000499999999995</v>
      </c>
      <c r="H90" s="112"/>
      <c r="I90" s="102">
        <f>'Литература-4 2025'!M90</f>
        <v>72.55</v>
      </c>
      <c r="J90" s="72"/>
      <c r="K90" s="154">
        <f>'Литература-4 2025'!N90</f>
        <v>0.99959999999999993</v>
      </c>
      <c r="L90" s="112"/>
      <c r="M90" s="86">
        <f>'Литература-4 2025'!O90</f>
        <v>1.96</v>
      </c>
    </row>
    <row r="91" spans="1:13" s="63" customFormat="1" ht="15" customHeight="1" x14ac:dyDescent="0.25">
      <c r="A91" s="66">
        <v>7</v>
      </c>
      <c r="B91" s="42">
        <v>60560</v>
      </c>
      <c r="C91" s="48" t="s">
        <v>45</v>
      </c>
      <c r="D91" s="71"/>
      <c r="E91" s="154"/>
      <c r="F91" s="72"/>
      <c r="G91" s="154"/>
      <c r="H91" s="112"/>
      <c r="I91" s="102"/>
      <c r="J91" s="72"/>
      <c r="K91" s="154"/>
      <c r="L91" s="112"/>
      <c r="M91" s="86"/>
    </row>
    <row r="92" spans="1:13" s="63" customFormat="1" ht="15" customHeight="1" x14ac:dyDescent="0.25">
      <c r="A92" s="66">
        <v>8</v>
      </c>
      <c r="B92" s="42">
        <v>60660</v>
      </c>
      <c r="C92" s="48" t="s">
        <v>118</v>
      </c>
      <c r="D92" s="71"/>
      <c r="E92" s="154">
        <f>'Литература-4 2025'!K92</f>
        <v>26</v>
      </c>
      <c r="F92" s="72"/>
      <c r="G92" s="154">
        <f>'Литература-4 2025'!L92</f>
        <v>14.999400000000001</v>
      </c>
      <c r="H92" s="112"/>
      <c r="I92" s="102">
        <f>'Литература-4 2025'!M92</f>
        <v>57.69</v>
      </c>
      <c r="J92" s="72"/>
      <c r="K92" s="154">
        <f>'Литература-4 2025'!N92</f>
        <v>1.9994000000000001</v>
      </c>
      <c r="L92" s="112"/>
      <c r="M92" s="86">
        <f>'Литература-4 2025'!O92</f>
        <v>7.69</v>
      </c>
    </row>
    <row r="93" spans="1:13" s="63" customFormat="1" ht="15" customHeight="1" x14ac:dyDescent="0.25">
      <c r="A93" s="66">
        <v>9</v>
      </c>
      <c r="B93" s="42">
        <v>60001</v>
      </c>
      <c r="C93" s="48" t="s">
        <v>119</v>
      </c>
      <c r="D93" s="71"/>
      <c r="E93" s="154"/>
      <c r="F93" s="72"/>
      <c r="G93" s="154"/>
      <c r="H93" s="112"/>
      <c r="I93" s="102"/>
      <c r="J93" s="72"/>
      <c r="K93" s="154"/>
      <c r="L93" s="112"/>
      <c r="M93" s="86"/>
    </row>
    <row r="94" spans="1:13" s="63" customFormat="1" ht="15" customHeight="1" x14ac:dyDescent="0.25">
      <c r="A94" s="66">
        <v>10</v>
      </c>
      <c r="B94" s="42">
        <v>60850</v>
      </c>
      <c r="C94" s="50" t="s">
        <v>120</v>
      </c>
      <c r="D94" s="71"/>
      <c r="E94" s="154">
        <f>'Литература-4 2025'!K94</f>
        <v>26</v>
      </c>
      <c r="F94" s="72"/>
      <c r="G94" s="154">
        <f>'Литература-4 2025'!L94</f>
        <v>16.998799999999999</v>
      </c>
      <c r="H94" s="112"/>
      <c r="I94" s="102">
        <f>'Литература-4 2025'!M94</f>
        <v>65.38</v>
      </c>
      <c r="J94" s="72"/>
      <c r="K94" s="154">
        <f>'Литература-4 2025'!N94</f>
        <v>0</v>
      </c>
      <c r="L94" s="112"/>
      <c r="M94" s="86">
        <f>'Литература-4 2025'!O94</f>
        <v>0</v>
      </c>
    </row>
    <row r="95" spans="1:13" s="63" customFormat="1" ht="15" customHeight="1" x14ac:dyDescent="0.25">
      <c r="A95" s="66">
        <v>11</v>
      </c>
      <c r="B95" s="42">
        <v>60910</v>
      </c>
      <c r="C95" s="48" t="s">
        <v>46</v>
      </c>
      <c r="D95" s="71"/>
      <c r="E95" s="154">
        <f>'Литература-4 2025'!K95</f>
        <v>23</v>
      </c>
      <c r="F95" s="72"/>
      <c r="G95" s="154">
        <f>'Литература-4 2025'!L95</f>
        <v>11.0009</v>
      </c>
      <c r="H95" s="112"/>
      <c r="I95" s="102">
        <f>'Литература-4 2025'!M95</f>
        <v>47.83</v>
      </c>
      <c r="J95" s="72"/>
      <c r="K95" s="154">
        <f>'Литература-4 2025'!N95</f>
        <v>1.0004999999999999</v>
      </c>
      <c r="L95" s="112"/>
      <c r="M95" s="86">
        <f>'Литература-4 2025'!O95</f>
        <v>4.3499999999999996</v>
      </c>
    </row>
    <row r="96" spans="1:13" s="63" customFormat="1" ht="15" customHeight="1" x14ac:dyDescent="0.25">
      <c r="A96" s="66">
        <v>12</v>
      </c>
      <c r="B96" s="42">
        <v>60980</v>
      </c>
      <c r="C96" s="48" t="s">
        <v>47</v>
      </c>
      <c r="D96" s="71"/>
      <c r="E96" s="154">
        <f>'Литература-4 2025'!K96</f>
        <v>28</v>
      </c>
      <c r="F96" s="72"/>
      <c r="G96" s="154">
        <f>'Литература-4 2025'!L96</f>
        <v>21</v>
      </c>
      <c r="H96" s="112"/>
      <c r="I96" s="102">
        <f>'Литература-4 2025'!M96</f>
        <v>75</v>
      </c>
      <c r="J96" s="72"/>
      <c r="K96" s="154">
        <f>'Литература-4 2025'!N96</f>
        <v>0</v>
      </c>
      <c r="L96" s="112"/>
      <c r="M96" s="86">
        <f>'Литература-4 2025'!O96</f>
        <v>0</v>
      </c>
    </row>
    <row r="97" spans="1:13" s="63" customFormat="1" ht="15" customHeight="1" x14ac:dyDescent="0.25">
      <c r="A97" s="66">
        <v>13</v>
      </c>
      <c r="B97" s="42">
        <v>61080</v>
      </c>
      <c r="C97" s="48" t="s">
        <v>121</v>
      </c>
      <c r="D97" s="71"/>
      <c r="E97" s="154">
        <f>'Литература-4 2025'!K97</f>
        <v>25</v>
      </c>
      <c r="F97" s="72"/>
      <c r="G97" s="154">
        <f>'Литература-4 2025'!L97</f>
        <v>21</v>
      </c>
      <c r="H97" s="112"/>
      <c r="I97" s="102">
        <f>'Литература-4 2025'!M97</f>
        <v>84</v>
      </c>
      <c r="J97" s="72"/>
      <c r="K97" s="154">
        <f>'Литература-4 2025'!N97</f>
        <v>0</v>
      </c>
      <c r="L97" s="112"/>
      <c r="M97" s="86">
        <f>'Литература-4 2025'!O97</f>
        <v>0</v>
      </c>
    </row>
    <row r="98" spans="1:13" s="63" customFormat="1" ht="15" customHeight="1" x14ac:dyDescent="0.25">
      <c r="A98" s="66">
        <v>14</v>
      </c>
      <c r="B98" s="42">
        <v>61150</v>
      </c>
      <c r="C98" s="48" t="s">
        <v>122</v>
      </c>
      <c r="D98" s="71"/>
      <c r="E98" s="154">
        <f>'Литература-4 2025'!K98</f>
        <v>26</v>
      </c>
      <c r="F98" s="72"/>
      <c r="G98" s="154">
        <f>'Литература-4 2025'!L98</f>
        <v>20.997599999999998</v>
      </c>
      <c r="H98" s="112"/>
      <c r="I98" s="102">
        <f>'Литература-4 2025'!M98</f>
        <v>80.759999999999991</v>
      </c>
      <c r="J98" s="72"/>
      <c r="K98" s="154">
        <f>'Литература-4 2025'!N98</f>
        <v>0</v>
      </c>
      <c r="L98" s="112"/>
      <c r="M98" s="86">
        <f>'Литература-4 2025'!O98</f>
        <v>0</v>
      </c>
    </row>
    <row r="99" spans="1:13" s="63" customFormat="1" ht="15" customHeight="1" x14ac:dyDescent="0.25">
      <c r="A99" s="66">
        <v>15</v>
      </c>
      <c r="B99" s="42">
        <v>61210</v>
      </c>
      <c r="C99" s="48" t="s">
        <v>123</v>
      </c>
      <c r="D99" s="71"/>
      <c r="E99" s="154">
        <f>'Литература-4 2025'!K99</f>
        <v>24</v>
      </c>
      <c r="F99" s="72"/>
      <c r="G99" s="154">
        <f>'Литература-4 2025'!L99</f>
        <v>16.999200000000002</v>
      </c>
      <c r="H99" s="112"/>
      <c r="I99" s="102">
        <f>'Литература-4 2025'!M99</f>
        <v>70.83</v>
      </c>
      <c r="J99" s="72"/>
      <c r="K99" s="154">
        <f>'Литература-4 2025'!N99</f>
        <v>0</v>
      </c>
      <c r="L99" s="112"/>
      <c r="M99" s="86">
        <f>'Литература-4 2025'!O99</f>
        <v>0</v>
      </c>
    </row>
    <row r="100" spans="1:13" s="63" customFormat="1" ht="15" customHeight="1" x14ac:dyDescent="0.25">
      <c r="A100" s="66">
        <v>16</v>
      </c>
      <c r="B100" s="42">
        <v>61290</v>
      </c>
      <c r="C100" s="48" t="s">
        <v>48</v>
      </c>
      <c r="D100" s="71"/>
      <c r="E100" s="154">
        <f>'Литература-4 2025'!K100</f>
        <v>0</v>
      </c>
      <c r="F100" s="72"/>
      <c r="G100" s="154">
        <f>'Литература-4 2025'!L100</f>
        <v>0</v>
      </c>
      <c r="H100" s="112"/>
      <c r="I100" s="102">
        <f>'Литература-4 2025'!M100</f>
        <v>0</v>
      </c>
      <c r="J100" s="72"/>
      <c r="K100" s="154">
        <f>'Литература-4 2025'!N100</f>
        <v>0</v>
      </c>
      <c r="L100" s="112"/>
      <c r="M100" s="86">
        <f>'Литература-4 2025'!O100</f>
        <v>0</v>
      </c>
    </row>
    <row r="101" spans="1:13" s="63" customFormat="1" ht="15" customHeight="1" x14ac:dyDescent="0.25">
      <c r="A101" s="66">
        <v>17</v>
      </c>
      <c r="B101" s="42">
        <v>61340</v>
      </c>
      <c r="C101" s="48" t="s">
        <v>124</v>
      </c>
      <c r="D101" s="71"/>
      <c r="E101" s="154">
        <f>'Литература-4 2025'!K101</f>
        <v>30</v>
      </c>
      <c r="F101" s="72"/>
      <c r="G101" s="154">
        <f>'Литература-4 2025'!L101</f>
        <v>15</v>
      </c>
      <c r="H101" s="112"/>
      <c r="I101" s="102">
        <f>'Литература-4 2025'!M101</f>
        <v>50</v>
      </c>
      <c r="J101" s="72"/>
      <c r="K101" s="154">
        <f>'Литература-4 2025'!N101</f>
        <v>0</v>
      </c>
      <c r="L101" s="112"/>
      <c r="M101" s="86">
        <f>'Литература-4 2025'!O101</f>
        <v>0</v>
      </c>
    </row>
    <row r="102" spans="1:13" s="63" customFormat="1" ht="15" customHeight="1" x14ac:dyDescent="0.25">
      <c r="A102" s="66">
        <v>18</v>
      </c>
      <c r="B102" s="42">
        <v>61390</v>
      </c>
      <c r="C102" s="48" t="s">
        <v>125</v>
      </c>
      <c r="D102" s="71"/>
      <c r="E102" s="154">
        <f>'Литература-4 2025'!K102</f>
        <v>28</v>
      </c>
      <c r="F102" s="72"/>
      <c r="G102" s="154">
        <f>'Литература-4 2025'!L102</f>
        <v>21.999600000000001</v>
      </c>
      <c r="H102" s="112"/>
      <c r="I102" s="102">
        <f>'Литература-4 2025'!M102</f>
        <v>78.569999999999993</v>
      </c>
      <c r="J102" s="72"/>
      <c r="K102" s="154">
        <f>'Литература-4 2025'!N102</f>
        <v>0</v>
      </c>
      <c r="L102" s="112"/>
      <c r="M102" s="86">
        <f>'Литература-4 2025'!O102</f>
        <v>0</v>
      </c>
    </row>
    <row r="103" spans="1:13" s="63" customFormat="1" ht="15" customHeight="1" x14ac:dyDescent="0.25">
      <c r="A103" s="66">
        <v>19</v>
      </c>
      <c r="B103" s="42">
        <v>61410</v>
      </c>
      <c r="C103" s="48" t="s">
        <v>126</v>
      </c>
      <c r="D103" s="71"/>
      <c r="E103" s="154">
        <f>'Литература-4 2025'!K103</f>
        <v>25</v>
      </c>
      <c r="F103" s="72"/>
      <c r="G103" s="154">
        <f>'Литература-4 2025'!L103</f>
        <v>18</v>
      </c>
      <c r="H103" s="112"/>
      <c r="I103" s="102">
        <f>'Литература-4 2025'!M103</f>
        <v>72</v>
      </c>
      <c r="J103" s="72"/>
      <c r="K103" s="154">
        <f>'Литература-4 2025'!N103</f>
        <v>0</v>
      </c>
      <c r="L103" s="112"/>
      <c r="M103" s="86">
        <f>'Литература-4 2025'!O103</f>
        <v>0</v>
      </c>
    </row>
    <row r="104" spans="1:13" s="63" customFormat="1" ht="15" customHeight="1" x14ac:dyDescent="0.25">
      <c r="A104" s="66">
        <v>20</v>
      </c>
      <c r="B104" s="42">
        <v>61430</v>
      </c>
      <c r="C104" s="48" t="s">
        <v>66</v>
      </c>
      <c r="D104" s="71"/>
      <c r="E104" s="154">
        <f>'Литература-4 2025'!K104</f>
        <v>58</v>
      </c>
      <c r="F104" s="72"/>
      <c r="G104" s="154">
        <f>'Литература-4 2025'!L104</f>
        <v>48.998400000000004</v>
      </c>
      <c r="H104" s="112"/>
      <c r="I104" s="102">
        <f>'Литература-4 2025'!M104</f>
        <v>84.48</v>
      </c>
      <c r="J104" s="72"/>
      <c r="K104" s="154">
        <f>'Литература-4 2025'!N104</f>
        <v>0</v>
      </c>
      <c r="L104" s="112"/>
      <c r="M104" s="86">
        <f>'Литература-4 2025'!O104</f>
        <v>0</v>
      </c>
    </row>
    <row r="105" spans="1:13" s="63" customFormat="1" ht="15" customHeight="1" x14ac:dyDescent="0.25">
      <c r="A105" s="66">
        <v>21</v>
      </c>
      <c r="B105" s="42">
        <v>61440</v>
      </c>
      <c r="C105" s="48" t="s">
        <v>127</v>
      </c>
      <c r="D105" s="71"/>
      <c r="E105" s="154">
        <f>'Литература-4 2025'!K105</f>
        <v>60</v>
      </c>
      <c r="F105" s="72"/>
      <c r="G105" s="154">
        <f>'Литература-4 2025'!L105</f>
        <v>35.003999999999998</v>
      </c>
      <c r="H105" s="112"/>
      <c r="I105" s="102">
        <f>'Литература-4 2025'!M105</f>
        <v>58.34</v>
      </c>
      <c r="J105" s="72"/>
      <c r="K105" s="154">
        <f>'Литература-4 2025'!N105</f>
        <v>1.0019999999999998</v>
      </c>
      <c r="L105" s="112"/>
      <c r="M105" s="86">
        <f>'Литература-4 2025'!O105</f>
        <v>1.67</v>
      </c>
    </row>
    <row r="106" spans="1:13" s="63" customFormat="1" ht="15" customHeight="1" x14ac:dyDescent="0.25">
      <c r="A106" s="66">
        <v>22</v>
      </c>
      <c r="B106" s="42">
        <v>61450</v>
      </c>
      <c r="C106" s="48" t="s">
        <v>65</v>
      </c>
      <c r="D106" s="71"/>
      <c r="E106" s="154">
        <f>'Литература-4 2025'!K106</f>
        <v>32</v>
      </c>
      <c r="F106" s="72"/>
      <c r="G106" s="154">
        <f>'Литература-4 2025'!L106</f>
        <v>26.003200000000003</v>
      </c>
      <c r="H106" s="112"/>
      <c r="I106" s="102">
        <f>'Литература-4 2025'!M106</f>
        <v>81.260000000000005</v>
      </c>
      <c r="J106" s="72"/>
      <c r="K106" s="154">
        <f>'Литература-4 2025'!N106</f>
        <v>0</v>
      </c>
      <c r="L106" s="112"/>
      <c r="M106" s="86">
        <f>'Литература-4 2025'!O106</f>
        <v>0</v>
      </c>
    </row>
    <row r="107" spans="1:13" s="63" customFormat="1" ht="15" customHeight="1" x14ac:dyDescent="0.25">
      <c r="A107" s="66">
        <v>23</v>
      </c>
      <c r="B107" s="42">
        <v>61470</v>
      </c>
      <c r="C107" s="48" t="s">
        <v>49</v>
      </c>
      <c r="D107" s="71"/>
      <c r="E107" s="154">
        <f>'Литература-4 2025'!K107</f>
        <v>27</v>
      </c>
      <c r="F107" s="72"/>
      <c r="G107" s="154">
        <f>'Литература-4 2025'!L107</f>
        <v>18.000900000000001</v>
      </c>
      <c r="H107" s="112"/>
      <c r="I107" s="102">
        <f>'Литература-4 2025'!M107</f>
        <v>66.67</v>
      </c>
      <c r="J107" s="72"/>
      <c r="K107" s="154">
        <f>'Литература-4 2025'!N107</f>
        <v>0</v>
      </c>
      <c r="L107" s="112"/>
      <c r="M107" s="86">
        <f>'Литература-4 2025'!O107</f>
        <v>0</v>
      </c>
    </row>
    <row r="108" spans="1:13" s="63" customFormat="1" ht="15" customHeight="1" x14ac:dyDescent="0.25">
      <c r="A108" s="66">
        <v>24</v>
      </c>
      <c r="B108" s="42">
        <v>61490</v>
      </c>
      <c r="C108" s="48" t="s">
        <v>67</v>
      </c>
      <c r="D108" s="71"/>
      <c r="E108" s="154">
        <f>'Литература-4 2025'!K108</f>
        <v>60</v>
      </c>
      <c r="F108" s="72"/>
      <c r="G108" s="154">
        <f>'Литература-4 2025'!L108</f>
        <v>46.998000000000005</v>
      </c>
      <c r="H108" s="112"/>
      <c r="I108" s="102">
        <f>'Литература-4 2025'!M108</f>
        <v>78.33</v>
      </c>
      <c r="J108" s="72"/>
      <c r="K108" s="154">
        <f>'Литература-4 2025'!N108</f>
        <v>1.0019999999999998</v>
      </c>
      <c r="L108" s="112"/>
      <c r="M108" s="86">
        <f>'Литература-4 2025'!O108</f>
        <v>1.67</v>
      </c>
    </row>
    <row r="109" spans="1:13" s="63" customFormat="1" ht="15" customHeight="1" x14ac:dyDescent="0.25">
      <c r="A109" s="66">
        <v>25</v>
      </c>
      <c r="B109" s="42">
        <v>61500</v>
      </c>
      <c r="C109" s="48" t="s">
        <v>68</v>
      </c>
      <c r="D109" s="71"/>
      <c r="E109" s="154">
        <f>'Литература-4 2025'!K109</f>
        <v>64</v>
      </c>
      <c r="F109" s="72"/>
      <c r="G109" s="154">
        <f>'Литература-4 2025'!L109</f>
        <v>60.006400000000006</v>
      </c>
      <c r="H109" s="112"/>
      <c r="I109" s="102">
        <f>'Литература-4 2025'!M109</f>
        <v>93.76</v>
      </c>
      <c r="J109" s="72"/>
      <c r="K109" s="154">
        <f>'Литература-4 2025'!N109</f>
        <v>0</v>
      </c>
      <c r="L109" s="112"/>
      <c r="M109" s="86">
        <f>'Литература-4 2025'!O109</f>
        <v>0</v>
      </c>
    </row>
    <row r="110" spans="1:13" s="63" customFormat="1" ht="15" customHeight="1" x14ac:dyDescent="0.25">
      <c r="A110" s="66">
        <v>26</v>
      </c>
      <c r="B110" s="42">
        <v>61510</v>
      </c>
      <c r="C110" s="48" t="s">
        <v>50</v>
      </c>
      <c r="D110" s="71"/>
      <c r="E110" s="154">
        <f>'Литература-4 2025'!K110</f>
        <v>22</v>
      </c>
      <c r="F110" s="72"/>
      <c r="G110" s="154">
        <f>'Литература-4 2025'!L110</f>
        <v>14.999600000000001</v>
      </c>
      <c r="H110" s="112"/>
      <c r="I110" s="102">
        <f>'Литература-4 2025'!M110</f>
        <v>68.180000000000007</v>
      </c>
      <c r="J110" s="72"/>
      <c r="K110" s="154">
        <f>'Литература-4 2025'!N110</f>
        <v>0</v>
      </c>
      <c r="L110" s="112"/>
      <c r="M110" s="86">
        <f>'Литература-4 2025'!O110</f>
        <v>0</v>
      </c>
    </row>
    <row r="111" spans="1:13" s="63" customFormat="1" ht="15" customHeight="1" x14ac:dyDescent="0.25">
      <c r="A111" s="66">
        <v>27</v>
      </c>
      <c r="B111" s="69">
        <v>61520</v>
      </c>
      <c r="C111" s="48" t="s">
        <v>128</v>
      </c>
      <c r="D111" s="71"/>
      <c r="E111" s="154">
        <f>'Литература-4 2025'!K111</f>
        <v>26</v>
      </c>
      <c r="F111" s="72"/>
      <c r="G111" s="154">
        <f>'Литература-4 2025'!L111</f>
        <v>16.998799999999999</v>
      </c>
      <c r="H111" s="112"/>
      <c r="I111" s="102">
        <f>'Литература-4 2025'!M111</f>
        <v>65.38</v>
      </c>
      <c r="J111" s="72"/>
      <c r="K111" s="154">
        <f>'Литература-4 2025'!N111</f>
        <v>0</v>
      </c>
      <c r="L111" s="112"/>
      <c r="M111" s="86">
        <f>'Литература-4 2025'!O111</f>
        <v>0</v>
      </c>
    </row>
    <row r="112" spans="1:13" s="63" customFormat="1" ht="15" customHeight="1" x14ac:dyDescent="0.25">
      <c r="A112" s="66">
        <v>28</v>
      </c>
      <c r="B112" s="42">
        <v>61540</v>
      </c>
      <c r="C112" s="70" t="s">
        <v>129</v>
      </c>
      <c r="D112" s="71"/>
      <c r="E112" s="154">
        <f>'Литература-4 2025'!K112</f>
        <v>56</v>
      </c>
      <c r="F112" s="72"/>
      <c r="G112" s="154">
        <f>'Литература-4 2025'!L112</f>
        <v>38.998400000000004</v>
      </c>
      <c r="H112" s="112"/>
      <c r="I112" s="102">
        <f>'Литература-4 2025'!M112</f>
        <v>69.64</v>
      </c>
      <c r="J112" s="72"/>
      <c r="K112" s="154">
        <f>'Литература-4 2025'!N112</f>
        <v>0</v>
      </c>
      <c r="L112" s="112"/>
      <c r="M112" s="86">
        <f>'Литература-4 2025'!O112</f>
        <v>0</v>
      </c>
    </row>
    <row r="113" spans="1:13" s="63" customFormat="1" ht="15" customHeight="1" x14ac:dyDescent="0.25">
      <c r="A113" s="66">
        <v>29</v>
      </c>
      <c r="B113" s="42">
        <v>61560</v>
      </c>
      <c r="C113" s="70" t="s">
        <v>130</v>
      </c>
      <c r="D113" s="71"/>
      <c r="E113" s="154">
        <f>'Литература-4 2025'!K113</f>
        <v>78</v>
      </c>
      <c r="F113" s="72"/>
      <c r="G113" s="154">
        <f>'Литература-4 2025'!L113</f>
        <v>70.995599999999996</v>
      </c>
      <c r="H113" s="112"/>
      <c r="I113" s="102">
        <f>'Литература-4 2025'!M113</f>
        <v>91.02</v>
      </c>
      <c r="J113" s="72"/>
      <c r="K113" s="154">
        <f>'Литература-4 2025'!N113</f>
        <v>3.0030000000000001</v>
      </c>
      <c r="L113" s="112"/>
      <c r="M113" s="86">
        <f>'Литература-4 2025'!O113</f>
        <v>3.85</v>
      </c>
    </row>
    <row r="114" spans="1:13" s="174" customFormat="1" ht="15" customHeight="1" x14ac:dyDescent="0.25">
      <c r="A114" s="175">
        <v>30</v>
      </c>
      <c r="B114" s="177">
        <v>61570</v>
      </c>
      <c r="C114" s="179" t="s">
        <v>131</v>
      </c>
      <c r="D114" s="75"/>
      <c r="E114" s="155">
        <f>'Литература-4 2025'!K114</f>
        <v>84</v>
      </c>
      <c r="F114" s="76"/>
      <c r="G114" s="155">
        <f>'Литература-4 2025'!L114</f>
        <v>52.004399999999997</v>
      </c>
      <c r="H114" s="113"/>
      <c r="I114" s="103">
        <f>'Литература-4 2025'!M114</f>
        <v>61.91</v>
      </c>
      <c r="J114" s="76"/>
      <c r="K114" s="155">
        <f>'Литература-4 2025'!N114</f>
        <v>3.9983999999999997</v>
      </c>
      <c r="L114" s="113"/>
      <c r="M114" s="168">
        <f>'Литература-4 2025'!O114</f>
        <v>4.76</v>
      </c>
    </row>
    <row r="115" spans="1:13" s="63" customFormat="1" ht="15" customHeight="1" thickBot="1" x14ac:dyDescent="0.3">
      <c r="A115" s="176">
        <v>31</v>
      </c>
      <c r="B115" s="47">
        <v>61600</v>
      </c>
      <c r="C115" s="70" t="s">
        <v>146</v>
      </c>
      <c r="D115" s="75"/>
      <c r="E115" s="155">
        <f>'Литература-4 2025'!K115</f>
        <v>31</v>
      </c>
      <c r="F115" s="76"/>
      <c r="G115" s="155">
        <f>'Литература-4 2025'!L115</f>
        <v>22.998899999999999</v>
      </c>
      <c r="H115" s="113"/>
      <c r="I115" s="103">
        <f>'Литература-4 2025'!M115</f>
        <v>74.19</v>
      </c>
      <c r="J115" s="76"/>
      <c r="K115" s="155">
        <f>'Литература-4 2025'!N115</f>
        <v>0</v>
      </c>
      <c r="L115" s="113"/>
      <c r="M115" s="168">
        <f>'Литература-4 2025'!O115</f>
        <v>0</v>
      </c>
    </row>
    <row r="116" spans="1:13" s="63" customFormat="1" ht="15" customHeight="1" thickBot="1" x14ac:dyDescent="0.3">
      <c r="A116" s="33"/>
      <c r="B116" s="52"/>
      <c r="C116" s="31" t="s">
        <v>64</v>
      </c>
      <c r="D116" s="157"/>
      <c r="E116" s="159">
        <f>'Литература-4 2025'!K116</f>
        <v>334</v>
      </c>
      <c r="F116" s="119"/>
      <c r="G116" s="159">
        <f>'Литература-4 2025'!L116</f>
        <v>241.0052</v>
      </c>
      <c r="H116" s="161"/>
      <c r="I116" s="160">
        <f>'Литература-4 2025'!M116</f>
        <v>76.531428571428577</v>
      </c>
      <c r="J116" s="119"/>
      <c r="K116" s="159">
        <f>'Литература-4 2025'!N116</f>
        <v>8.997399999999999</v>
      </c>
      <c r="L116" s="161"/>
      <c r="M116" s="166">
        <f>'Литература-4 2025'!O116</f>
        <v>4.4849999999999994</v>
      </c>
    </row>
    <row r="117" spans="1:13" s="63" customFormat="1" ht="15" customHeight="1" x14ac:dyDescent="0.25">
      <c r="A117" s="65">
        <v>1</v>
      </c>
      <c r="B117" s="15">
        <v>70020</v>
      </c>
      <c r="C117" s="12" t="s">
        <v>51</v>
      </c>
      <c r="D117" s="77"/>
      <c r="E117" s="99">
        <f>'Литература-4 2025'!K117</f>
        <v>28</v>
      </c>
      <c r="F117" s="78"/>
      <c r="G117" s="153">
        <f>'Литература-4 2025'!L117</f>
        <v>24.9984</v>
      </c>
      <c r="H117" s="163"/>
      <c r="I117" s="182">
        <f>'Литература-4 2025'!M117</f>
        <v>89.28</v>
      </c>
      <c r="J117" s="78"/>
      <c r="K117" s="153">
        <f>'Литература-4 2025'!N117</f>
        <v>0</v>
      </c>
      <c r="L117" s="111"/>
      <c r="M117" s="167">
        <f>'Литература-4 2025'!O117</f>
        <v>0</v>
      </c>
    </row>
    <row r="118" spans="1:13" s="63" customFormat="1" ht="15" customHeight="1" x14ac:dyDescent="0.25">
      <c r="A118" s="66">
        <v>2</v>
      </c>
      <c r="B118" s="42">
        <v>70110</v>
      </c>
      <c r="C118" s="13" t="s">
        <v>54</v>
      </c>
      <c r="D118" s="71"/>
      <c r="E118" s="154">
        <f>'Литература-4 2025'!K118</f>
        <v>30</v>
      </c>
      <c r="F118" s="72"/>
      <c r="G118" s="154">
        <f>'Литература-4 2025'!L118</f>
        <v>24</v>
      </c>
      <c r="H118" s="112"/>
      <c r="I118" s="102">
        <f>'Литература-4 2025'!M118</f>
        <v>80</v>
      </c>
      <c r="J118" s="72"/>
      <c r="K118" s="154">
        <f>'Литература-4 2025'!N118</f>
        <v>0.99900000000000011</v>
      </c>
      <c r="L118" s="112"/>
      <c r="M118" s="86">
        <f>'Литература-4 2025'!O118</f>
        <v>3.33</v>
      </c>
    </row>
    <row r="119" spans="1:13" s="63" customFormat="1" ht="15" customHeight="1" x14ac:dyDescent="0.25">
      <c r="A119" s="66">
        <v>3</v>
      </c>
      <c r="B119" s="42">
        <v>70021</v>
      </c>
      <c r="C119" s="13" t="s">
        <v>52</v>
      </c>
      <c r="D119" s="71"/>
      <c r="E119" s="154">
        <f>'Литература-4 2025'!K119</f>
        <v>27</v>
      </c>
      <c r="F119" s="72"/>
      <c r="G119" s="154">
        <f>'Литература-4 2025'!L119</f>
        <v>21.999600000000001</v>
      </c>
      <c r="H119" s="112"/>
      <c r="I119" s="102">
        <f>'Литература-4 2025'!M119</f>
        <v>81.48</v>
      </c>
      <c r="J119" s="72"/>
      <c r="K119" s="154">
        <f>'Литература-4 2025'!N119</f>
        <v>0.99900000000000011</v>
      </c>
      <c r="L119" s="112"/>
      <c r="M119" s="86">
        <f>'Литература-4 2025'!O119</f>
        <v>3.7</v>
      </c>
    </row>
    <row r="120" spans="1:13" s="63" customFormat="1" ht="15" customHeight="1" x14ac:dyDescent="0.25">
      <c r="A120" s="66">
        <v>4</v>
      </c>
      <c r="B120" s="42">
        <v>70040</v>
      </c>
      <c r="C120" s="13" t="s">
        <v>53</v>
      </c>
      <c r="D120" s="71"/>
      <c r="E120" s="154">
        <f>'Литература-4 2025'!K120</f>
        <v>24</v>
      </c>
      <c r="F120" s="72"/>
      <c r="G120" s="154">
        <f>'Литература-4 2025'!L120</f>
        <v>16.000799999999998</v>
      </c>
      <c r="H120" s="112"/>
      <c r="I120" s="102">
        <f>'Литература-4 2025'!M120</f>
        <v>66.67</v>
      </c>
      <c r="J120" s="72"/>
      <c r="K120" s="154">
        <f>'Литература-4 2025'!N120</f>
        <v>1.0007999999999999</v>
      </c>
      <c r="L120" s="112"/>
      <c r="M120" s="86">
        <f>'Литература-4 2025'!O120</f>
        <v>4.17</v>
      </c>
    </row>
    <row r="121" spans="1:13" s="63" customFormat="1" ht="15" customHeight="1" x14ac:dyDescent="0.25">
      <c r="A121" s="66">
        <v>5</v>
      </c>
      <c r="B121" s="42">
        <v>70100</v>
      </c>
      <c r="C121" s="13" t="s">
        <v>132</v>
      </c>
      <c r="D121" s="71"/>
      <c r="E121" s="154">
        <f>'Литература-4 2025'!K121</f>
        <v>26</v>
      </c>
      <c r="F121" s="72"/>
      <c r="G121" s="154">
        <f>'Литература-4 2025'!L121</f>
        <v>23.002199999999998</v>
      </c>
      <c r="H121" s="112"/>
      <c r="I121" s="102">
        <f>'Литература-4 2025'!M121</f>
        <v>88.47</v>
      </c>
      <c r="J121" s="72"/>
      <c r="K121" s="154">
        <f>'Литература-4 2025'!N121</f>
        <v>0</v>
      </c>
      <c r="L121" s="112"/>
      <c r="M121" s="86">
        <f>'Литература-4 2025'!O121</f>
        <v>0</v>
      </c>
    </row>
    <row r="122" spans="1:13" s="63" customFormat="1" ht="15" customHeight="1" x14ac:dyDescent="0.25">
      <c r="A122" s="66">
        <v>6</v>
      </c>
      <c r="B122" s="46">
        <v>70270</v>
      </c>
      <c r="C122" s="13" t="s">
        <v>55</v>
      </c>
      <c r="D122" s="71"/>
      <c r="E122" s="154"/>
      <c r="F122" s="72"/>
      <c r="G122" s="154"/>
      <c r="H122" s="112"/>
      <c r="I122" s="102"/>
      <c r="J122" s="72"/>
      <c r="K122" s="154"/>
      <c r="L122" s="112"/>
      <c r="M122" s="86"/>
    </row>
    <row r="123" spans="1:13" s="63" customFormat="1" ht="15" customHeight="1" x14ac:dyDescent="0.25">
      <c r="A123" s="66">
        <v>7</v>
      </c>
      <c r="B123" s="46">
        <v>70510</v>
      </c>
      <c r="C123" s="13" t="s">
        <v>56</v>
      </c>
      <c r="D123" s="71"/>
      <c r="E123" s="154"/>
      <c r="F123" s="72"/>
      <c r="G123" s="154"/>
      <c r="H123" s="112"/>
      <c r="I123" s="102"/>
      <c r="J123" s="72"/>
      <c r="K123" s="154"/>
      <c r="L123" s="112"/>
      <c r="M123" s="86"/>
    </row>
    <row r="124" spans="1:13" s="63" customFormat="1" ht="15" customHeight="1" x14ac:dyDescent="0.25">
      <c r="A124" s="66">
        <v>8</v>
      </c>
      <c r="B124" s="46">
        <v>10880</v>
      </c>
      <c r="C124" s="162" t="s">
        <v>133</v>
      </c>
      <c r="D124" s="71"/>
      <c r="E124" s="154">
        <f>'Литература-4 2025'!K124</f>
        <v>110</v>
      </c>
      <c r="F124" s="72"/>
      <c r="G124" s="154">
        <f>'Литература-4 2025'!L124</f>
        <v>81.003999999999991</v>
      </c>
      <c r="H124" s="112"/>
      <c r="I124" s="102">
        <f>'Литература-4 2025'!M124</f>
        <v>73.64</v>
      </c>
      <c r="J124" s="72"/>
      <c r="K124" s="154">
        <f>'Литература-4 2025'!N124</f>
        <v>0</v>
      </c>
      <c r="L124" s="112"/>
      <c r="M124" s="86">
        <f>'Литература-4 2025'!O124</f>
        <v>0</v>
      </c>
    </row>
    <row r="125" spans="1:13" s="63" customFormat="1" ht="15" customHeight="1" thickBot="1" x14ac:dyDescent="0.3">
      <c r="A125" s="67">
        <v>9</v>
      </c>
      <c r="B125" s="47">
        <v>10890</v>
      </c>
      <c r="C125" s="14" t="s">
        <v>134</v>
      </c>
      <c r="D125" s="91"/>
      <c r="E125" s="156">
        <f>'Литература-4 2025'!K125</f>
        <v>89</v>
      </c>
      <c r="F125" s="92"/>
      <c r="G125" s="156">
        <f>'Литература-4 2025'!L125</f>
        <v>50.000199999999992</v>
      </c>
      <c r="H125" s="114"/>
      <c r="I125" s="104">
        <f>'Литература-4 2025'!M125</f>
        <v>56.18</v>
      </c>
      <c r="J125" s="92"/>
      <c r="K125" s="156">
        <f>'Литература-4 2025'!N125</f>
        <v>5.9985999999999997</v>
      </c>
      <c r="L125" s="114"/>
      <c r="M125" s="169">
        <f>'Литература-4 2025'!O125</f>
        <v>6.74</v>
      </c>
    </row>
    <row r="126" spans="1:13" ht="15" customHeight="1" x14ac:dyDescent="0.25">
      <c r="A126" s="23"/>
      <c r="B126" s="23"/>
      <c r="C126" s="79"/>
      <c r="D126" s="80"/>
      <c r="E126" s="80"/>
      <c r="F126" s="80"/>
      <c r="G126" s="80"/>
      <c r="H126" s="81"/>
      <c r="I126" s="81"/>
      <c r="J126" s="80"/>
      <c r="K126" s="80"/>
      <c r="L126" s="81"/>
    </row>
    <row r="127" spans="1:13" ht="15" customHeight="1" x14ac:dyDescent="0.25">
      <c r="A127" s="23"/>
      <c r="B127" s="23"/>
      <c r="C127" s="23"/>
      <c r="H127" s="56"/>
      <c r="I127" s="178"/>
    </row>
    <row r="128" spans="1:13" x14ac:dyDescent="0.25">
      <c r="A128" s="20"/>
      <c r="B128" s="20"/>
      <c r="C128" s="20"/>
    </row>
  </sheetData>
  <mergeCells count="10">
    <mergeCell ref="B2:C2"/>
    <mergeCell ref="D4:E4"/>
    <mergeCell ref="F4:G4"/>
    <mergeCell ref="H4:I4"/>
    <mergeCell ref="J4:K4"/>
    <mergeCell ref="L4:M4"/>
    <mergeCell ref="A4:A5"/>
    <mergeCell ref="B4:B5"/>
    <mergeCell ref="C4:C5"/>
    <mergeCell ref="B6:C6"/>
  </mergeCells>
  <conditionalFormatting sqref="H7:H125">
    <cfRule type="cellIs" dxfId="61" priority="42" operator="between">
      <formula>50</formula>
      <formula>$H$6</formula>
    </cfRule>
    <cfRule type="cellIs" dxfId="60" priority="43" operator="between">
      <formula>$H$6</formula>
      <formula>90</formula>
    </cfRule>
  </conditionalFormatting>
  <conditionalFormatting sqref="H117 H7:I116 H118:I125">
    <cfRule type="cellIs" dxfId="59" priority="1" stopIfTrue="1" operator="equal">
      <formula>"-"</formula>
    </cfRule>
    <cfRule type="containsBlanks" dxfId="58" priority="2" stopIfTrue="1">
      <formula>LEN(TRIM(H7))=0</formula>
    </cfRule>
    <cfRule type="cellIs" dxfId="57" priority="3" stopIfTrue="1" operator="between">
      <formula>90</formula>
      <formula>$I$6</formula>
    </cfRule>
    <cfRule type="cellIs" dxfId="56" priority="4" stopIfTrue="1" operator="between">
      <formula>$I$6</formula>
      <formula>50</formula>
    </cfRule>
    <cfRule type="cellIs" dxfId="55" priority="5" stopIfTrue="1" operator="greaterThanOrEqual">
      <formula>90</formula>
    </cfRule>
    <cfRule type="cellIs" dxfId="54" priority="6" stopIfTrue="1" operator="lessThan">
      <formula>50</formula>
    </cfRule>
  </conditionalFormatting>
  <conditionalFormatting sqref="J7:M125">
    <cfRule type="containsBlanks" dxfId="53" priority="11">
      <formula>LEN(TRIM(J7))=0</formula>
    </cfRule>
    <cfRule type="cellIs" dxfId="52" priority="12" operator="equal">
      <formula>"-"</formula>
    </cfRule>
    <cfRule type="cellIs" dxfId="51" priority="13" operator="equal">
      <formula>0</formula>
    </cfRule>
    <cfRule type="cellIs" dxfId="50" priority="14" operator="between">
      <formula>0</formula>
      <formula>9.99</formula>
    </cfRule>
    <cfRule type="cellIs" dxfId="49" priority="15" operator="greaterThanOrEqual">
      <formula>9.99</formula>
    </cfRule>
  </conditionalFormatting>
  <conditionalFormatting sqref="I7:I116 I118:I125">
    <cfRule type="cellIs" dxfId="48" priority="736" operator="between">
      <formula>50</formula>
      <formula>#REF!</formula>
    </cfRule>
    <cfRule type="cellIs" dxfId="47" priority="737" operator="between">
      <formula>#REF!</formula>
      <formula>90</formula>
    </cfRule>
  </conditionalFormatting>
  <conditionalFormatting sqref="I7:I116 I118:I125">
    <cfRule type="cellIs" dxfId="46" priority="764" operator="between">
      <formula>50</formula>
      <formula>#REF!</formula>
    </cfRule>
    <cfRule type="cellIs" dxfId="45" priority="765" operator="between">
      <formula>#REF!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4.7109375" style="17" customWidth="1"/>
    <col min="2" max="2" width="9.7109375" style="17" customWidth="1"/>
    <col min="3" max="3" width="32.7109375" style="17" customWidth="1"/>
    <col min="4" max="4" width="7.7109375" style="17" customWidth="1"/>
    <col min="5" max="8" width="7.28515625" style="17" customWidth="1"/>
    <col min="9" max="9" width="8.7109375" style="18" customWidth="1"/>
    <col min="10" max="10" width="7.85546875" style="17" customWidth="1"/>
    <col min="11" max="11" width="10.85546875" style="17" customWidth="1"/>
    <col min="12" max="15" width="9.7109375" style="17" customWidth="1"/>
    <col min="16" max="16384" width="9.140625" style="17"/>
  </cols>
  <sheetData>
    <row r="1" spans="1:16" x14ac:dyDescent="0.25">
      <c r="K1" s="240"/>
      <c r="L1" s="239" t="s">
        <v>81</v>
      </c>
    </row>
    <row r="2" spans="1:16" ht="16.5" customHeight="1" x14ac:dyDescent="0.25">
      <c r="A2" s="20"/>
      <c r="B2" s="20"/>
      <c r="C2" s="204" t="s">
        <v>147</v>
      </c>
      <c r="D2" s="204"/>
      <c r="E2" s="27"/>
      <c r="F2" s="27"/>
      <c r="G2" s="27"/>
      <c r="H2" s="27"/>
      <c r="I2" s="29">
        <v>2025</v>
      </c>
      <c r="J2" s="20"/>
      <c r="K2" s="241"/>
      <c r="L2" s="239" t="s">
        <v>83</v>
      </c>
    </row>
    <row r="3" spans="1:16" ht="15.75" thickBot="1" x14ac:dyDescent="0.3">
      <c r="A3" s="20"/>
      <c r="B3" s="20"/>
      <c r="C3" s="20"/>
      <c r="D3" s="20"/>
      <c r="E3" s="20"/>
      <c r="F3" s="20"/>
      <c r="G3" s="20"/>
      <c r="H3" s="20"/>
      <c r="I3" s="21"/>
      <c r="J3" s="20"/>
      <c r="K3" s="62"/>
      <c r="L3" s="19" t="s">
        <v>85</v>
      </c>
    </row>
    <row r="4" spans="1:16" ht="15" customHeight="1" thickBot="1" x14ac:dyDescent="0.3">
      <c r="A4" s="183" t="s">
        <v>0</v>
      </c>
      <c r="B4" s="185" t="s">
        <v>1</v>
      </c>
      <c r="C4" s="187" t="s">
        <v>2</v>
      </c>
      <c r="D4" s="195" t="s">
        <v>3</v>
      </c>
      <c r="E4" s="197" t="s">
        <v>4</v>
      </c>
      <c r="F4" s="198"/>
      <c r="G4" s="198"/>
      <c r="H4" s="199"/>
      <c r="I4" s="193" t="s">
        <v>69</v>
      </c>
      <c r="J4" s="20"/>
      <c r="K4" s="22"/>
      <c r="L4" s="19" t="s">
        <v>84</v>
      </c>
    </row>
    <row r="5" spans="1:16" ht="30" customHeight="1" thickBot="1" x14ac:dyDescent="0.3">
      <c r="A5" s="184"/>
      <c r="B5" s="186"/>
      <c r="C5" s="188"/>
      <c r="D5" s="196"/>
      <c r="E5" s="28">
        <v>2</v>
      </c>
      <c r="F5" s="28">
        <v>3</v>
      </c>
      <c r="G5" s="28">
        <v>4</v>
      </c>
      <c r="H5" s="28">
        <v>5</v>
      </c>
      <c r="I5" s="194"/>
      <c r="J5" s="20"/>
      <c r="K5" s="8" t="s">
        <v>76</v>
      </c>
      <c r="L5" s="9" t="s">
        <v>77</v>
      </c>
      <c r="M5" s="9" t="s">
        <v>135</v>
      </c>
      <c r="N5" s="9" t="s">
        <v>78</v>
      </c>
      <c r="O5" s="10" t="s">
        <v>79</v>
      </c>
    </row>
    <row r="6" spans="1:16" ht="15" customHeight="1" thickBot="1" x14ac:dyDescent="0.3">
      <c r="A6" s="30">
        <f>A16+A29+A47+A68+A83+A115+A125</f>
        <v>112</v>
      </c>
      <c r="B6" s="200" t="s">
        <v>82</v>
      </c>
      <c r="C6" s="201"/>
      <c r="D6" s="41">
        <f>D7+D17+D30+D48+D69+D84+D116</f>
        <v>2915</v>
      </c>
      <c r="E6" s="7">
        <f>AVERAGE(E8:E16,E18:E29,E31:E47,E49:E68,E70:E83,E85:E115,E117:E125)</f>
        <v>6.4648571428571397</v>
      </c>
      <c r="F6" s="93">
        <f t="shared" ref="F6:H6" si="0">AVERAGE(F8:F16,F18:F29,F31:F47,F49:F68,F70:F83,F85:F115,F117:F125)</f>
        <v>30.505340909090911</v>
      </c>
      <c r="G6" s="93">
        <f t="shared" si="0"/>
        <v>50.673516483516487</v>
      </c>
      <c r="H6" s="94">
        <f t="shared" si="0"/>
        <v>19.480987654320995</v>
      </c>
      <c r="I6" s="59">
        <f t="shared" ref="I6" si="1">(E6*2+F6*3+G6*4+H6*5)/100</f>
        <v>4.0454474121865793</v>
      </c>
      <c r="J6" s="64"/>
      <c r="K6" s="83">
        <f>D6</f>
        <v>2915</v>
      </c>
      <c r="L6" s="84">
        <f>L7+L17+L30+L48+L69+L84+L116</f>
        <v>2010.0032000000003</v>
      </c>
      <c r="M6" s="85">
        <f>SUM(G6,H6)</f>
        <v>70.154504137837478</v>
      </c>
      <c r="N6" s="84">
        <f>N7+N17+N30+N48+N68+N83+N115</f>
        <v>35.996300000000005</v>
      </c>
      <c r="O6" s="115">
        <f>E6</f>
        <v>6.4648571428571397</v>
      </c>
      <c r="P6" s="56"/>
    </row>
    <row r="7" spans="1:16" ht="15" customHeight="1" thickBot="1" x14ac:dyDescent="0.3">
      <c r="A7" s="30"/>
      <c r="B7" s="52"/>
      <c r="C7" s="31" t="s">
        <v>58</v>
      </c>
      <c r="D7" s="32">
        <f>SUM(D8:D16)</f>
        <v>194</v>
      </c>
      <c r="E7" s="55">
        <f>AVERAGE(E8:E16)</f>
        <v>6.68</v>
      </c>
      <c r="F7" s="55">
        <f t="shared" ref="F7:H7" si="2">AVERAGE(F8:F16)</f>
        <v>32.204285714285717</v>
      </c>
      <c r="G7" s="55">
        <f t="shared" si="2"/>
        <v>52.19</v>
      </c>
      <c r="H7" s="55">
        <f t="shared" si="2"/>
        <v>17.127499999999998</v>
      </c>
      <c r="I7" s="54">
        <f>AVERAGE(I8:I16)</f>
        <v>3.8394374999999998</v>
      </c>
      <c r="J7" s="64"/>
      <c r="K7" s="116">
        <f t="shared" ref="K7:K70" si="3">D7</f>
        <v>194</v>
      </c>
      <c r="L7" s="120">
        <f>SUM(L8:L16)</f>
        <v>135.0033</v>
      </c>
      <c r="M7" s="117">
        <f t="shared" ref="M7:M70" si="4">SUM(G7,H7)</f>
        <v>69.317499999999995</v>
      </c>
      <c r="N7" s="120">
        <f>SUM(N8:N16)</f>
        <v>4.9999000000000002</v>
      </c>
      <c r="O7" s="118">
        <f t="shared" ref="O7:O70" si="5">E7</f>
        <v>6.68</v>
      </c>
    </row>
    <row r="8" spans="1:16" s="63" customFormat="1" ht="15" customHeight="1" x14ac:dyDescent="0.25">
      <c r="A8" s="68">
        <v>1</v>
      </c>
      <c r="B8" s="69">
        <v>10003</v>
      </c>
      <c r="C8" s="12" t="s">
        <v>5</v>
      </c>
      <c r="D8" s="206"/>
      <c r="E8" s="207"/>
      <c r="F8" s="205"/>
      <c r="G8" s="205"/>
      <c r="H8" s="205"/>
      <c r="I8" s="60"/>
      <c r="J8" s="64"/>
      <c r="K8" s="105"/>
      <c r="L8" s="121"/>
      <c r="M8" s="95"/>
      <c r="N8" s="125"/>
      <c r="O8" s="106"/>
    </row>
    <row r="9" spans="1:16" s="63" customFormat="1" ht="15" customHeight="1" x14ac:dyDescent="0.25">
      <c r="A9" s="66">
        <v>2</v>
      </c>
      <c r="B9" s="42">
        <v>10002</v>
      </c>
      <c r="C9" s="6" t="s">
        <v>86</v>
      </c>
      <c r="D9" s="208">
        <v>22</v>
      </c>
      <c r="E9" s="209"/>
      <c r="F9" s="209">
        <v>45.45</v>
      </c>
      <c r="G9" s="209">
        <v>36.36</v>
      </c>
      <c r="H9" s="209">
        <v>18.18</v>
      </c>
      <c r="I9" s="40">
        <f t="shared" ref="I8:I16" si="6">(E9*2+F9*3+G9*4+H9*5)/100</f>
        <v>3.7269000000000005</v>
      </c>
      <c r="J9" s="64"/>
      <c r="K9" s="105">
        <f t="shared" si="3"/>
        <v>22</v>
      </c>
      <c r="L9" s="122">
        <f t="shared" ref="L8:L71" si="7">K9*M9/100</f>
        <v>11.998799999999999</v>
      </c>
      <c r="M9" s="96">
        <f t="shared" si="4"/>
        <v>54.54</v>
      </c>
      <c r="N9" s="126">
        <f t="shared" ref="N8:N71" si="8">K9*O9/100</f>
        <v>0</v>
      </c>
      <c r="O9" s="107">
        <f t="shared" si="5"/>
        <v>0</v>
      </c>
    </row>
    <row r="10" spans="1:16" s="63" customFormat="1" ht="15" customHeight="1" x14ac:dyDescent="0.25">
      <c r="A10" s="66">
        <v>3</v>
      </c>
      <c r="B10" s="42">
        <v>10090</v>
      </c>
      <c r="C10" s="13" t="s">
        <v>7</v>
      </c>
      <c r="D10" s="208">
        <v>23</v>
      </c>
      <c r="E10" s="209">
        <v>4.3499999999999996</v>
      </c>
      <c r="F10" s="209">
        <v>34.78</v>
      </c>
      <c r="G10" s="209">
        <v>56.52</v>
      </c>
      <c r="H10" s="209">
        <v>4.3499999999999996</v>
      </c>
      <c r="I10" s="40">
        <f t="shared" si="6"/>
        <v>3.6087000000000002</v>
      </c>
      <c r="J10" s="64"/>
      <c r="K10" s="105">
        <f t="shared" si="3"/>
        <v>23</v>
      </c>
      <c r="L10" s="122">
        <f t="shared" si="7"/>
        <v>14.000100000000002</v>
      </c>
      <c r="M10" s="96">
        <f t="shared" si="4"/>
        <v>60.870000000000005</v>
      </c>
      <c r="N10" s="126">
        <f t="shared" si="8"/>
        <v>1.0004999999999999</v>
      </c>
      <c r="O10" s="107">
        <f t="shared" si="5"/>
        <v>4.3499999999999996</v>
      </c>
    </row>
    <row r="11" spans="1:16" s="63" customFormat="1" ht="15" customHeight="1" x14ac:dyDescent="0.25">
      <c r="A11" s="66">
        <v>4</v>
      </c>
      <c r="B11" s="42">
        <v>10004</v>
      </c>
      <c r="C11" s="13" t="s">
        <v>6</v>
      </c>
      <c r="D11" s="208">
        <v>31</v>
      </c>
      <c r="E11" s="209"/>
      <c r="F11" s="209"/>
      <c r="G11" s="209">
        <v>61.29</v>
      </c>
      <c r="H11" s="209">
        <v>38.71</v>
      </c>
      <c r="I11" s="40">
        <f t="shared" si="6"/>
        <v>4.3871000000000002</v>
      </c>
      <c r="J11" s="64"/>
      <c r="K11" s="105">
        <f t="shared" si="3"/>
        <v>31</v>
      </c>
      <c r="L11" s="122">
        <f t="shared" si="7"/>
        <v>31</v>
      </c>
      <c r="M11" s="96">
        <f t="shared" si="4"/>
        <v>100</v>
      </c>
      <c r="N11" s="126">
        <f t="shared" si="8"/>
        <v>0</v>
      </c>
      <c r="O11" s="107">
        <f t="shared" si="5"/>
        <v>0</v>
      </c>
    </row>
    <row r="12" spans="1:16" s="63" customFormat="1" ht="15" customHeight="1" x14ac:dyDescent="0.25">
      <c r="A12" s="66">
        <v>5</v>
      </c>
      <c r="B12" s="42">
        <v>10001</v>
      </c>
      <c r="C12" s="6" t="s">
        <v>87</v>
      </c>
      <c r="D12" s="208">
        <v>19</v>
      </c>
      <c r="E12" s="209"/>
      <c r="F12" s="209">
        <v>5.26</v>
      </c>
      <c r="G12" s="209">
        <v>63.16</v>
      </c>
      <c r="H12" s="209">
        <v>31.58</v>
      </c>
      <c r="I12" s="40">
        <f t="shared" si="6"/>
        <v>4.2631999999999994</v>
      </c>
      <c r="J12" s="64"/>
      <c r="K12" s="105">
        <f t="shared" si="3"/>
        <v>19</v>
      </c>
      <c r="L12" s="122">
        <f t="shared" si="7"/>
        <v>18.000599999999999</v>
      </c>
      <c r="M12" s="96">
        <f t="shared" si="4"/>
        <v>94.74</v>
      </c>
      <c r="N12" s="126">
        <f t="shared" si="8"/>
        <v>0</v>
      </c>
      <c r="O12" s="107">
        <f t="shared" si="5"/>
        <v>0</v>
      </c>
    </row>
    <row r="13" spans="1:16" s="63" customFormat="1" ht="15" customHeight="1" x14ac:dyDescent="0.25">
      <c r="A13" s="66">
        <v>6</v>
      </c>
      <c r="B13" s="42">
        <v>10120</v>
      </c>
      <c r="C13" s="13" t="s">
        <v>88</v>
      </c>
      <c r="D13" s="208">
        <v>26</v>
      </c>
      <c r="E13" s="209">
        <v>7.69</v>
      </c>
      <c r="F13" s="209">
        <v>53.85</v>
      </c>
      <c r="G13" s="209">
        <v>34.619999999999997</v>
      </c>
      <c r="H13" s="209">
        <v>3.85</v>
      </c>
      <c r="I13" s="40">
        <f t="shared" si="6"/>
        <v>3.3465999999999996</v>
      </c>
      <c r="J13" s="64"/>
      <c r="K13" s="105">
        <f t="shared" si="3"/>
        <v>26</v>
      </c>
      <c r="L13" s="122">
        <f t="shared" si="7"/>
        <v>10.0022</v>
      </c>
      <c r="M13" s="96">
        <f t="shared" si="4"/>
        <v>38.47</v>
      </c>
      <c r="N13" s="126">
        <f t="shared" si="8"/>
        <v>1.9994000000000001</v>
      </c>
      <c r="O13" s="107">
        <f t="shared" si="5"/>
        <v>7.69</v>
      </c>
    </row>
    <row r="14" spans="1:16" s="63" customFormat="1" ht="15" customHeight="1" x14ac:dyDescent="0.25">
      <c r="A14" s="66">
        <v>7</v>
      </c>
      <c r="B14" s="42">
        <v>10190</v>
      </c>
      <c r="C14" s="13" t="s">
        <v>89</v>
      </c>
      <c r="D14" s="208">
        <v>25</v>
      </c>
      <c r="E14" s="209">
        <v>8</v>
      </c>
      <c r="F14" s="209">
        <v>28</v>
      </c>
      <c r="G14" s="209">
        <v>44</v>
      </c>
      <c r="H14" s="209">
        <v>20</v>
      </c>
      <c r="I14" s="40">
        <f t="shared" si="6"/>
        <v>3.76</v>
      </c>
      <c r="J14" s="64"/>
      <c r="K14" s="105">
        <f t="shared" si="3"/>
        <v>25</v>
      </c>
      <c r="L14" s="122">
        <f t="shared" si="7"/>
        <v>16</v>
      </c>
      <c r="M14" s="96">
        <f t="shared" si="4"/>
        <v>64</v>
      </c>
      <c r="N14" s="126">
        <f t="shared" si="8"/>
        <v>2</v>
      </c>
      <c r="O14" s="107">
        <f t="shared" si="5"/>
        <v>8</v>
      </c>
    </row>
    <row r="15" spans="1:16" s="63" customFormat="1" ht="15" customHeight="1" x14ac:dyDescent="0.25">
      <c r="A15" s="66">
        <v>8</v>
      </c>
      <c r="B15" s="42">
        <v>10320</v>
      </c>
      <c r="C15" s="13" t="s">
        <v>8</v>
      </c>
      <c r="D15" s="208">
        <v>25</v>
      </c>
      <c r="E15" s="209"/>
      <c r="F15" s="209">
        <v>32</v>
      </c>
      <c r="G15" s="209">
        <v>52</v>
      </c>
      <c r="H15" s="209">
        <v>16</v>
      </c>
      <c r="I15" s="40">
        <f t="shared" si="6"/>
        <v>3.84</v>
      </c>
      <c r="J15" s="64"/>
      <c r="K15" s="105">
        <f t="shared" si="3"/>
        <v>25</v>
      </c>
      <c r="L15" s="122">
        <f t="shared" si="7"/>
        <v>17</v>
      </c>
      <c r="M15" s="96">
        <f t="shared" si="4"/>
        <v>68</v>
      </c>
      <c r="N15" s="126">
        <f t="shared" si="8"/>
        <v>0</v>
      </c>
      <c r="O15" s="107">
        <f t="shared" si="5"/>
        <v>0</v>
      </c>
    </row>
    <row r="16" spans="1:16" s="63" customFormat="1" ht="15" customHeight="1" thickBot="1" x14ac:dyDescent="0.3">
      <c r="A16" s="16">
        <v>9</v>
      </c>
      <c r="B16" s="43">
        <v>10860</v>
      </c>
      <c r="C16" s="14" t="s">
        <v>71</v>
      </c>
      <c r="D16" s="208">
        <v>23</v>
      </c>
      <c r="E16" s="209"/>
      <c r="F16" s="209">
        <v>26.09</v>
      </c>
      <c r="G16" s="209">
        <v>69.569999999999993</v>
      </c>
      <c r="H16" s="209">
        <v>4.3499999999999996</v>
      </c>
      <c r="I16" s="58">
        <f t="shared" si="6"/>
        <v>3.7829999999999995</v>
      </c>
      <c r="J16" s="64"/>
      <c r="K16" s="105">
        <f t="shared" si="3"/>
        <v>23</v>
      </c>
      <c r="L16" s="123">
        <f t="shared" si="7"/>
        <v>17.001599999999996</v>
      </c>
      <c r="M16" s="97">
        <f t="shared" si="4"/>
        <v>73.919999999999987</v>
      </c>
      <c r="N16" s="126">
        <f t="shared" si="8"/>
        <v>0</v>
      </c>
      <c r="O16" s="108">
        <f t="shared" si="5"/>
        <v>0</v>
      </c>
    </row>
    <row r="17" spans="1:15" s="63" customFormat="1" ht="15" customHeight="1" thickBot="1" x14ac:dyDescent="0.3">
      <c r="A17" s="33"/>
      <c r="B17" s="53"/>
      <c r="C17" s="31" t="s">
        <v>59</v>
      </c>
      <c r="D17" s="34">
        <f>SUM(D18:D29)</f>
        <v>231</v>
      </c>
      <c r="E17" s="35">
        <f>AVERAGE(E18:E29)</f>
        <v>11.036666666666667</v>
      </c>
      <c r="F17" s="35">
        <f>AVERAGE(F18:F29)</f>
        <v>29.088000000000001</v>
      </c>
      <c r="G17" s="35">
        <f>AVERAGE(G18:G29)</f>
        <v>50.14</v>
      </c>
      <c r="H17" s="35">
        <f>AVERAGE(H18:H29)</f>
        <v>21.826250000000002</v>
      </c>
      <c r="I17" s="36">
        <f>AVERAGE(I18:I29)</f>
        <v>3.81751</v>
      </c>
      <c r="J17" s="57"/>
      <c r="K17" s="119">
        <f t="shared" si="3"/>
        <v>231</v>
      </c>
      <c r="L17" s="120">
        <f>SUM(L18:L29)</f>
        <v>159.99960000000002</v>
      </c>
      <c r="M17" s="117">
        <f t="shared" si="4"/>
        <v>71.966250000000002</v>
      </c>
      <c r="N17" s="120">
        <f>SUM(N18:N29)</f>
        <v>6.9997999999999996</v>
      </c>
      <c r="O17" s="118">
        <f t="shared" si="5"/>
        <v>11.036666666666667</v>
      </c>
    </row>
    <row r="18" spans="1:15" s="63" customFormat="1" ht="15" customHeight="1" x14ac:dyDescent="0.25">
      <c r="A18" s="68">
        <v>1</v>
      </c>
      <c r="B18" s="69">
        <v>20040</v>
      </c>
      <c r="C18" s="70" t="s">
        <v>9</v>
      </c>
      <c r="D18" s="214">
        <v>25</v>
      </c>
      <c r="E18" s="215">
        <v>12</v>
      </c>
      <c r="F18" s="215">
        <v>52</v>
      </c>
      <c r="G18" s="215">
        <v>36</v>
      </c>
      <c r="H18" s="211"/>
      <c r="I18" s="60">
        <f t="shared" ref="I18:I29" si="9">(E18*2+F18*3+G18*4+H18*5)/100</f>
        <v>3.24</v>
      </c>
      <c r="J18" s="64"/>
      <c r="K18" s="105">
        <f t="shared" si="3"/>
        <v>25</v>
      </c>
      <c r="L18" s="124">
        <f t="shared" si="7"/>
        <v>9</v>
      </c>
      <c r="M18" s="95">
        <f t="shared" si="4"/>
        <v>36</v>
      </c>
      <c r="N18" s="126">
        <f t="shared" si="8"/>
        <v>3</v>
      </c>
      <c r="O18" s="109">
        <f t="shared" si="5"/>
        <v>12</v>
      </c>
    </row>
    <row r="19" spans="1:15" s="63" customFormat="1" ht="15" customHeight="1" x14ac:dyDescent="0.25">
      <c r="A19" s="66">
        <v>2</v>
      </c>
      <c r="B19" s="42">
        <v>20061</v>
      </c>
      <c r="C19" s="48" t="s">
        <v>10</v>
      </c>
      <c r="D19" s="212"/>
      <c r="E19" s="213"/>
      <c r="F19" s="210"/>
      <c r="G19" s="210"/>
      <c r="H19" s="210"/>
      <c r="I19" s="40"/>
      <c r="J19" s="64"/>
      <c r="K19" s="105"/>
      <c r="L19" s="122"/>
      <c r="M19" s="96"/>
      <c r="N19" s="126"/>
      <c r="O19" s="107"/>
    </row>
    <row r="20" spans="1:15" s="63" customFormat="1" ht="15" customHeight="1" x14ac:dyDescent="0.25">
      <c r="A20" s="66">
        <v>3</v>
      </c>
      <c r="B20" s="42">
        <v>21020</v>
      </c>
      <c r="C20" s="48" t="s">
        <v>14</v>
      </c>
      <c r="D20" s="214">
        <v>20</v>
      </c>
      <c r="E20" s="215">
        <v>10</v>
      </c>
      <c r="F20" s="215">
        <v>35</v>
      </c>
      <c r="G20" s="215">
        <v>35</v>
      </c>
      <c r="H20" s="215">
        <v>20</v>
      </c>
      <c r="I20" s="40">
        <f t="shared" si="9"/>
        <v>3.65</v>
      </c>
      <c r="J20" s="64"/>
      <c r="K20" s="105">
        <f t="shared" si="3"/>
        <v>20</v>
      </c>
      <c r="L20" s="122">
        <f t="shared" si="7"/>
        <v>11</v>
      </c>
      <c r="M20" s="96">
        <f t="shared" si="4"/>
        <v>55</v>
      </c>
      <c r="N20" s="126">
        <f t="shared" si="8"/>
        <v>2</v>
      </c>
      <c r="O20" s="107">
        <f t="shared" si="5"/>
        <v>10</v>
      </c>
    </row>
    <row r="21" spans="1:15" s="63" customFormat="1" ht="15" customHeight="1" x14ac:dyDescent="0.25">
      <c r="A21" s="66">
        <v>4</v>
      </c>
      <c r="B21" s="69">
        <v>20060</v>
      </c>
      <c r="C21" s="70" t="s">
        <v>90</v>
      </c>
      <c r="D21" s="214">
        <v>25</v>
      </c>
      <c r="E21" s="215"/>
      <c r="F21" s="215">
        <v>24</v>
      </c>
      <c r="G21" s="215">
        <v>64</v>
      </c>
      <c r="H21" s="215">
        <v>12</v>
      </c>
      <c r="I21" s="40">
        <f t="shared" si="9"/>
        <v>3.88</v>
      </c>
      <c r="J21" s="64"/>
      <c r="K21" s="105">
        <f t="shared" si="3"/>
        <v>25</v>
      </c>
      <c r="L21" s="122">
        <f t="shared" si="7"/>
        <v>19</v>
      </c>
      <c r="M21" s="96">
        <f t="shared" si="4"/>
        <v>76</v>
      </c>
      <c r="N21" s="126">
        <f t="shared" si="8"/>
        <v>0</v>
      </c>
      <c r="O21" s="107">
        <f t="shared" si="5"/>
        <v>0</v>
      </c>
    </row>
    <row r="22" spans="1:15" s="63" customFormat="1" ht="15" customHeight="1" x14ac:dyDescent="0.25">
      <c r="A22" s="66">
        <v>5</v>
      </c>
      <c r="B22" s="42">
        <v>20400</v>
      </c>
      <c r="C22" s="50" t="s">
        <v>11</v>
      </c>
      <c r="D22" s="214">
        <v>23</v>
      </c>
      <c r="E22" s="215"/>
      <c r="F22" s="215">
        <v>8.6999999999999993</v>
      </c>
      <c r="G22" s="215">
        <v>60.87</v>
      </c>
      <c r="H22" s="215">
        <v>30.43</v>
      </c>
      <c r="I22" s="40">
        <f t="shared" si="9"/>
        <v>4.2172999999999998</v>
      </c>
      <c r="J22" s="64"/>
      <c r="K22" s="105">
        <f t="shared" si="3"/>
        <v>23</v>
      </c>
      <c r="L22" s="122">
        <f t="shared" si="7"/>
        <v>20.999000000000002</v>
      </c>
      <c r="M22" s="96">
        <f t="shared" si="4"/>
        <v>91.3</v>
      </c>
      <c r="N22" s="126">
        <f t="shared" si="8"/>
        <v>0</v>
      </c>
      <c r="O22" s="107">
        <f t="shared" si="5"/>
        <v>0</v>
      </c>
    </row>
    <row r="23" spans="1:15" s="63" customFormat="1" ht="15" customHeight="1" x14ac:dyDescent="0.25">
      <c r="A23" s="66">
        <v>6</v>
      </c>
      <c r="B23" s="42">
        <v>20080</v>
      </c>
      <c r="C23" s="48" t="s">
        <v>91</v>
      </c>
      <c r="D23" s="214">
        <v>21</v>
      </c>
      <c r="E23" s="215"/>
      <c r="F23" s="215">
        <v>23.81</v>
      </c>
      <c r="G23" s="215">
        <v>52.38</v>
      </c>
      <c r="H23" s="215">
        <v>23.81</v>
      </c>
      <c r="I23" s="40">
        <f t="shared" si="9"/>
        <v>4</v>
      </c>
      <c r="J23" s="64"/>
      <c r="K23" s="105">
        <f t="shared" si="3"/>
        <v>21</v>
      </c>
      <c r="L23" s="122">
        <f t="shared" si="7"/>
        <v>15.9999</v>
      </c>
      <c r="M23" s="96">
        <f t="shared" si="4"/>
        <v>76.19</v>
      </c>
      <c r="N23" s="126">
        <f t="shared" si="8"/>
        <v>0</v>
      </c>
      <c r="O23" s="107">
        <f t="shared" si="5"/>
        <v>0</v>
      </c>
    </row>
    <row r="24" spans="1:15" s="63" customFormat="1" ht="15" customHeight="1" x14ac:dyDescent="0.25">
      <c r="A24" s="66">
        <v>7</v>
      </c>
      <c r="B24" s="42">
        <v>20460</v>
      </c>
      <c r="C24" s="48" t="s">
        <v>92</v>
      </c>
      <c r="D24" s="214">
        <v>27</v>
      </c>
      <c r="E24" s="215"/>
      <c r="F24" s="215">
        <v>11.11</v>
      </c>
      <c r="G24" s="215">
        <v>59.26</v>
      </c>
      <c r="H24" s="215">
        <v>29.63</v>
      </c>
      <c r="I24" s="40">
        <f t="shared" si="9"/>
        <v>4.1852</v>
      </c>
      <c r="J24" s="64"/>
      <c r="K24" s="105">
        <f t="shared" si="3"/>
        <v>27</v>
      </c>
      <c r="L24" s="122">
        <f t="shared" si="7"/>
        <v>24.000300000000003</v>
      </c>
      <c r="M24" s="96">
        <f t="shared" si="4"/>
        <v>88.89</v>
      </c>
      <c r="N24" s="126">
        <f t="shared" si="8"/>
        <v>0</v>
      </c>
      <c r="O24" s="107">
        <f t="shared" si="5"/>
        <v>0</v>
      </c>
    </row>
    <row r="25" spans="1:15" s="63" customFormat="1" ht="15" customHeight="1" x14ac:dyDescent="0.25">
      <c r="A25" s="66">
        <v>8</v>
      </c>
      <c r="B25" s="42">
        <v>20550</v>
      </c>
      <c r="C25" s="48" t="s">
        <v>12</v>
      </c>
      <c r="D25" s="214">
        <v>20</v>
      </c>
      <c r="E25" s="215"/>
      <c r="F25" s="215">
        <v>45</v>
      </c>
      <c r="G25" s="215">
        <v>45</v>
      </c>
      <c r="H25" s="215">
        <v>10</v>
      </c>
      <c r="I25" s="40">
        <f t="shared" si="9"/>
        <v>3.65</v>
      </c>
      <c r="J25" s="64"/>
      <c r="K25" s="105">
        <f t="shared" si="3"/>
        <v>20</v>
      </c>
      <c r="L25" s="122">
        <f t="shared" si="7"/>
        <v>11</v>
      </c>
      <c r="M25" s="96">
        <f t="shared" si="4"/>
        <v>55</v>
      </c>
      <c r="N25" s="126">
        <f t="shared" si="8"/>
        <v>0</v>
      </c>
      <c r="O25" s="107">
        <f t="shared" si="5"/>
        <v>0</v>
      </c>
    </row>
    <row r="26" spans="1:15" s="63" customFormat="1" ht="15" customHeight="1" x14ac:dyDescent="0.25">
      <c r="A26" s="66">
        <v>9</v>
      </c>
      <c r="B26" s="42">
        <v>20630</v>
      </c>
      <c r="C26" s="48" t="s">
        <v>139</v>
      </c>
      <c r="D26" s="214">
        <v>18</v>
      </c>
      <c r="E26" s="215">
        <v>11.11</v>
      </c>
      <c r="F26" s="215">
        <v>55.56</v>
      </c>
      <c r="G26" s="215">
        <v>33.33</v>
      </c>
      <c r="H26" s="215"/>
      <c r="I26" s="40">
        <f t="shared" si="9"/>
        <v>3.2222000000000004</v>
      </c>
      <c r="J26" s="64"/>
      <c r="K26" s="105">
        <f t="shared" si="3"/>
        <v>18</v>
      </c>
      <c r="L26" s="122">
        <f t="shared" si="7"/>
        <v>5.9993999999999996</v>
      </c>
      <c r="M26" s="96">
        <f t="shared" si="4"/>
        <v>33.33</v>
      </c>
      <c r="N26" s="126">
        <f t="shared" si="8"/>
        <v>1.9997999999999998</v>
      </c>
      <c r="O26" s="107">
        <f t="shared" si="5"/>
        <v>11.11</v>
      </c>
    </row>
    <row r="27" spans="1:15" s="63" customFormat="1" ht="15" customHeight="1" x14ac:dyDescent="0.25">
      <c r="A27" s="66">
        <v>10</v>
      </c>
      <c r="B27" s="42">
        <v>20810</v>
      </c>
      <c r="C27" s="48" t="s">
        <v>93</v>
      </c>
      <c r="D27" s="214">
        <v>25</v>
      </c>
      <c r="E27" s="215"/>
      <c r="F27" s="215">
        <v>32</v>
      </c>
      <c r="G27" s="215">
        <v>60</v>
      </c>
      <c r="H27" s="215">
        <v>8</v>
      </c>
      <c r="I27" s="40">
        <f t="shared" si="9"/>
        <v>3.76</v>
      </c>
      <c r="J27" s="64"/>
      <c r="K27" s="105">
        <f t="shared" si="3"/>
        <v>25</v>
      </c>
      <c r="L27" s="122">
        <f t="shared" si="7"/>
        <v>17</v>
      </c>
      <c r="M27" s="96">
        <f t="shared" si="4"/>
        <v>68</v>
      </c>
      <c r="N27" s="126">
        <f t="shared" si="8"/>
        <v>0</v>
      </c>
      <c r="O27" s="107">
        <f t="shared" si="5"/>
        <v>0</v>
      </c>
    </row>
    <row r="28" spans="1:15" s="63" customFormat="1" ht="15" customHeight="1" x14ac:dyDescent="0.25">
      <c r="A28" s="66">
        <v>11</v>
      </c>
      <c r="B28" s="42">
        <v>20900</v>
      </c>
      <c r="C28" s="48" t="s">
        <v>94</v>
      </c>
      <c r="D28" s="214">
        <v>27</v>
      </c>
      <c r="E28" s="215"/>
      <c r="F28" s="215">
        <v>3.7</v>
      </c>
      <c r="G28" s="215">
        <v>55.56</v>
      </c>
      <c r="H28" s="215">
        <v>40.74</v>
      </c>
      <c r="I28" s="40">
        <f t="shared" si="9"/>
        <v>4.3704000000000001</v>
      </c>
      <c r="J28" s="64"/>
      <c r="K28" s="105">
        <f t="shared" si="3"/>
        <v>27</v>
      </c>
      <c r="L28" s="122">
        <f t="shared" si="7"/>
        <v>26.001000000000005</v>
      </c>
      <c r="M28" s="96">
        <f t="shared" si="4"/>
        <v>96.300000000000011</v>
      </c>
      <c r="N28" s="126">
        <f t="shared" si="8"/>
        <v>0</v>
      </c>
      <c r="O28" s="107">
        <f t="shared" si="5"/>
        <v>0</v>
      </c>
    </row>
    <row r="29" spans="1:15" s="63" customFormat="1" ht="15" customHeight="1" thickBot="1" x14ac:dyDescent="0.3">
      <c r="A29" s="66">
        <v>12</v>
      </c>
      <c r="B29" s="42">
        <v>21350</v>
      </c>
      <c r="C29" s="48" t="s">
        <v>95</v>
      </c>
      <c r="D29" s="171"/>
      <c r="E29" s="172"/>
      <c r="F29" s="172"/>
      <c r="G29" s="172"/>
      <c r="H29" s="172"/>
      <c r="I29" s="40"/>
      <c r="J29" s="64"/>
      <c r="K29" s="105"/>
      <c r="L29" s="123"/>
      <c r="M29" s="97"/>
      <c r="N29" s="126"/>
      <c r="O29" s="108"/>
    </row>
    <row r="30" spans="1:15" s="63" customFormat="1" ht="15" customHeight="1" thickBot="1" x14ac:dyDescent="0.3">
      <c r="A30" s="33"/>
      <c r="B30" s="52"/>
      <c r="C30" s="31" t="s">
        <v>60</v>
      </c>
      <c r="D30" s="34">
        <f>SUM(D31:D47)</f>
        <v>297</v>
      </c>
      <c r="E30" s="3">
        <f>AVERAGE(E31:E47)</f>
        <v>9.6528571428571439</v>
      </c>
      <c r="F30" s="35">
        <f>AVERAGE(F31:F47)</f>
        <v>36.027692307692305</v>
      </c>
      <c r="G30" s="35">
        <f>AVERAGE(G31:G47)</f>
        <v>44.78923076923077</v>
      </c>
      <c r="H30" s="35">
        <f>AVERAGE(H31:H47)</f>
        <v>15.148333333333332</v>
      </c>
      <c r="I30" s="4">
        <f>AVERAGE(I31:I47)</f>
        <v>3.6755076923076926</v>
      </c>
      <c r="J30" s="64"/>
      <c r="K30" s="119">
        <f t="shared" si="3"/>
        <v>297</v>
      </c>
      <c r="L30" s="120">
        <f>SUM(L31:L47)</f>
        <v>173.99450000000002</v>
      </c>
      <c r="M30" s="117">
        <f t="shared" si="4"/>
        <v>59.937564102564103</v>
      </c>
      <c r="N30" s="120">
        <f>SUM(N31:N47)</f>
        <v>14.999199999999998</v>
      </c>
      <c r="O30" s="118">
        <f t="shared" si="5"/>
        <v>9.6528571428571439</v>
      </c>
    </row>
    <row r="31" spans="1:15" s="63" customFormat="1" ht="15" customHeight="1" x14ac:dyDescent="0.25">
      <c r="A31" s="68">
        <v>1</v>
      </c>
      <c r="B31" s="69">
        <v>30070</v>
      </c>
      <c r="C31" s="70" t="s">
        <v>15</v>
      </c>
      <c r="D31" s="219">
        <v>18</v>
      </c>
      <c r="E31" s="220">
        <v>16.670000000000002</v>
      </c>
      <c r="F31" s="220">
        <v>33.33</v>
      </c>
      <c r="G31" s="220">
        <v>38.89</v>
      </c>
      <c r="H31" s="220">
        <v>11.11</v>
      </c>
      <c r="I31" s="60">
        <f t="shared" ref="I31:I47" si="10">(E31*2+F31*3+G31*4+H31*5)/100</f>
        <v>3.4443999999999999</v>
      </c>
      <c r="J31" s="64"/>
      <c r="K31" s="105">
        <f t="shared" si="3"/>
        <v>18</v>
      </c>
      <c r="L31" s="124">
        <f t="shared" si="7"/>
        <v>9</v>
      </c>
      <c r="M31" s="95">
        <f t="shared" si="4"/>
        <v>50</v>
      </c>
      <c r="N31" s="126">
        <f t="shared" si="8"/>
        <v>3.0006000000000004</v>
      </c>
      <c r="O31" s="109">
        <f t="shared" si="5"/>
        <v>16.670000000000002</v>
      </c>
    </row>
    <row r="32" spans="1:15" s="63" customFormat="1" ht="15" customHeight="1" x14ac:dyDescent="0.25">
      <c r="A32" s="66">
        <v>2</v>
      </c>
      <c r="B32" s="42">
        <v>30480</v>
      </c>
      <c r="C32" s="48" t="s">
        <v>72</v>
      </c>
      <c r="D32" s="219">
        <v>22</v>
      </c>
      <c r="E32" s="220"/>
      <c r="F32" s="220">
        <v>27.27</v>
      </c>
      <c r="G32" s="220">
        <v>45.45</v>
      </c>
      <c r="H32" s="220">
        <v>27.27</v>
      </c>
      <c r="I32" s="40">
        <f t="shared" si="10"/>
        <v>3.9996000000000005</v>
      </c>
      <c r="J32" s="64"/>
      <c r="K32" s="105">
        <f t="shared" si="3"/>
        <v>22</v>
      </c>
      <c r="L32" s="122">
        <f t="shared" si="7"/>
        <v>15.998399999999998</v>
      </c>
      <c r="M32" s="96">
        <f t="shared" si="4"/>
        <v>72.72</v>
      </c>
      <c r="N32" s="126">
        <f t="shared" si="8"/>
        <v>0</v>
      </c>
      <c r="O32" s="107">
        <f t="shared" si="5"/>
        <v>0</v>
      </c>
    </row>
    <row r="33" spans="1:15" s="63" customFormat="1" ht="15" customHeight="1" x14ac:dyDescent="0.25">
      <c r="A33" s="66">
        <v>3</v>
      </c>
      <c r="B33" s="42">
        <v>30460</v>
      </c>
      <c r="C33" s="48" t="s">
        <v>19</v>
      </c>
      <c r="D33" s="219">
        <v>26</v>
      </c>
      <c r="E33" s="220">
        <v>3.85</v>
      </c>
      <c r="F33" s="220">
        <v>19.23</v>
      </c>
      <c r="G33" s="220">
        <v>57.69</v>
      </c>
      <c r="H33" s="220">
        <v>19.23</v>
      </c>
      <c r="I33" s="40">
        <f t="shared" si="10"/>
        <v>3.9229999999999996</v>
      </c>
      <c r="J33" s="64"/>
      <c r="K33" s="105">
        <f t="shared" si="3"/>
        <v>26</v>
      </c>
      <c r="L33" s="122">
        <f t="shared" si="7"/>
        <v>19.999200000000002</v>
      </c>
      <c r="M33" s="96">
        <f t="shared" si="4"/>
        <v>76.92</v>
      </c>
      <c r="N33" s="126">
        <f t="shared" si="8"/>
        <v>1.0010000000000001</v>
      </c>
      <c r="O33" s="107">
        <f t="shared" si="5"/>
        <v>3.85</v>
      </c>
    </row>
    <row r="34" spans="1:15" s="63" customFormat="1" ht="15" customHeight="1" x14ac:dyDescent="0.25">
      <c r="A34" s="66">
        <v>4</v>
      </c>
      <c r="B34" s="42">
        <v>30030</v>
      </c>
      <c r="C34" s="48" t="s">
        <v>96</v>
      </c>
      <c r="D34" s="219">
        <v>28</v>
      </c>
      <c r="E34" s="220">
        <v>10.71</v>
      </c>
      <c r="F34" s="220">
        <v>42.86</v>
      </c>
      <c r="G34" s="220">
        <v>39.29</v>
      </c>
      <c r="H34" s="220">
        <v>7.14</v>
      </c>
      <c r="I34" s="40">
        <f t="shared" si="10"/>
        <v>3.4285999999999994</v>
      </c>
      <c r="J34" s="64"/>
      <c r="K34" s="105">
        <f t="shared" si="3"/>
        <v>28</v>
      </c>
      <c r="L34" s="122">
        <f t="shared" si="7"/>
        <v>13.000399999999999</v>
      </c>
      <c r="M34" s="96">
        <f t="shared" si="4"/>
        <v>46.43</v>
      </c>
      <c r="N34" s="126">
        <f t="shared" si="8"/>
        <v>2.9988000000000001</v>
      </c>
      <c r="O34" s="107">
        <f t="shared" si="5"/>
        <v>10.71</v>
      </c>
    </row>
    <row r="35" spans="1:15" s="63" customFormat="1" ht="15" customHeight="1" x14ac:dyDescent="0.25">
      <c r="A35" s="66">
        <v>5</v>
      </c>
      <c r="B35" s="42">
        <v>31000</v>
      </c>
      <c r="C35" s="48" t="s">
        <v>23</v>
      </c>
      <c r="D35" s="219">
        <v>23</v>
      </c>
      <c r="E35" s="220">
        <v>13.04</v>
      </c>
      <c r="F35" s="220">
        <v>47.83</v>
      </c>
      <c r="G35" s="220">
        <v>26.09</v>
      </c>
      <c r="H35" s="220">
        <v>13.04</v>
      </c>
      <c r="I35" s="40">
        <f t="shared" si="10"/>
        <v>3.3912999999999998</v>
      </c>
      <c r="J35" s="64"/>
      <c r="K35" s="105">
        <f t="shared" si="3"/>
        <v>23</v>
      </c>
      <c r="L35" s="122">
        <f t="shared" si="7"/>
        <v>8.9998999999999985</v>
      </c>
      <c r="M35" s="96">
        <f t="shared" si="4"/>
        <v>39.129999999999995</v>
      </c>
      <c r="N35" s="126">
        <f t="shared" si="8"/>
        <v>2.9991999999999996</v>
      </c>
      <c r="O35" s="107">
        <f t="shared" si="5"/>
        <v>13.04</v>
      </c>
    </row>
    <row r="36" spans="1:15" s="63" customFormat="1" ht="15" customHeight="1" x14ac:dyDescent="0.25">
      <c r="A36" s="66">
        <v>6</v>
      </c>
      <c r="B36" s="42">
        <v>30130</v>
      </c>
      <c r="C36" s="48" t="s">
        <v>16</v>
      </c>
      <c r="D36" s="219">
        <v>17</v>
      </c>
      <c r="E36" s="220">
        <v>5.88</v>
      </c>
      <c r="F36" s="220">
        <v>23.53</v>
      </c>
      <c r="G36" s="220">
        <v>70.59</v>
      </c>
      <c r="H36" s="216"/>
      <c r="I36" s="40">
        <f t="shared" si="10"/>
        <v>3.6471000000000005</v>
      </c>
      <c r="J36" s="64"/>
      <c r="K36" s="105">
        <f t="shared" si="3"/>
        <v>17</v>
      </c>
      <c r="L36" s="122">
        <f t="shared" si="7"/>
        <v>12.000299999999999</v>
      </c>
      <c r="M36" s="96">
        <f t="shared" si="4"/>
        <v>70.59</v>
      </c>
      <c r="N36" s="126">
        <f t="shared" si="8"/>
        <v>0.99959999999999993</v>
      </c>
      <c r="O36" s="107">
        <f t="shared" si="5"/>
        <v>5.88</v>
      </c>
    </row>
    <row r="37" spans="1:15" s="63" customFormat="1" ht="15" customHeight="1" x14ac:dyDescent="0.25">
      <c r="A37" s="66">
        <v>7</v>
      </c>
      <c r="B37" s="42">
        <v>30160</v>
      </c>
      <c r="C37" s="48" t="s">
        <v>97</v>
      </c>
      <c r="D37" s="219">
        <v>27</v>
      </c>
      <c r="E37" s="220"/>
      <c r="F37" s="220">
        <v>62.96</v>
      </c>
      <c r="G37" s="220">
        <v>33.33</v>
      </c>
      <c r="H37" s="220">
        <v>3.7</v>
      </c>
      <c r="I37" s="40">
        <f t="shared" si="10"/>
        <v>3.407</v>
      </c>
      <c r="J37" s="64"/>
      <c r="K37" s="105">
        <f t="shared" si="3"/>
        <v>27</v>
      </c>
      <c r="L37" s="122">
        <f t="shared" si="7"/>
        <v>9.9981000000000009</v>
      </c>
      <c r="M37" s="96">
        <f t="shared" si="4"/>
        <v>37.03</v>
      </c>
      <c r="N37" s="126">
        <f t="shared" si="8"/>
        <v>0</v>
      </c>
      <c r="O37" s="107">
        <f t="shared" si="5"/>
        <v>0</v>
      </c>
    </row>
    <row r="38" spans="1:15" s="63" customFormat="1" ht="15" customHeight="1" x14ac:dyDescent="0.25">
      <c r="A38" s="66">
        <v>8</v>
      </c>
      <c r="B38" s="42">
        <v>30310</v>
      </c>
      <c r="C38" s="48" t="s">
        <v>17</v>
      </c>
      <c r="D38" s="217"/>
      <c r="E38" s="218"/>
      <c r="F38" s="216"/>
      <c r="G38" s="216"/>
      <c r="H38" s="216"/>
      <c r="I38" s="40"/>
      <c r="J38" s="64"/>
      <c r="K38" s="105"/>
      <c r="L38" s="122"/>
      <c r="M38" s="96"/>
      <c r="N38" s="126"/>
      <c r="O38" s="107"/>
    </row>
    <row r="39" spans="1:15" s="63" customFormat="1" ht="15" customHeight="1" x14ac:dyDescent="0.25">
      <c r="A39" s="66">
        <v>9</v>
      </c>
      <c r="B39" s="42">
        <v>30440</v>
      </c>
      <c r="C39" s="48" t="s">
        <v>18</v>
      </c>
      <c r="D39" s="219">
        <v>26</v>
      </c>
      <c r="E39" s="220">
        <v>11.54</v>
      </c>
      <c r="F39" s="220">
        <v>46.15</v>
      </c>
      <c r="G39" s="220">
        <v>26.92</v>
      </c>
      <c r="H39" s="220">
        <v>15.38</v>
      </c>
      <c r="I39" s="40">
        <f t="shared" si="10"/>
        <v>3.4611000000000001</v>
      </c>
      <c r="J39" s="64"/>
      <c r="K39" s="105">
        <f t="shared" si="3"/>
        <v>26</v>
      </c>
      <c r="L39" s="122">
        <f t="shared" si="7"/>
        <v>10.998000000000001</v>
      </c>
      <c r="M39" s="96">
        <f t="shared" si="4"/>
        <v>42.300000000000004</v>
      </c>
      <c r="N39" s="126">
        <f t="shared" si="8"/>
        <v>3.0003999999999995</v>
      </c>
      <c r="O39" s="107">
        <f t="shared" si="5"/>
        <v>11.54</v>
      </c>
    </row>
    <row r="40" spans="1:15" s="63" customFormat="1" ht="15" customHeight="1" x14ac:dyDescent="0.25">
      <c r="A40" s="66">
        <v>10</v>
      </c>
      <c r="B40" s="42">
        <v>30500</v>
      </c>
      <c r="C40" s="48" t="s">
        <v>98</v>
      </c>
      <c r="D40" s="217"/>
      <c r="E40" s="218"/>
      <c r="F40" s="216"/>
      <c r="G40" s="216"/>
      <c r="H40" s="216"/>
      <c r="I40" s="40"/>
      <c r="J40" s="64"/>
      <c r="K40" s="105"/>
      <c r="L40" s="122"/>
      <c r="M40" s="96"/>
      <c r="N40" s="126"/>
      <c r="O40" s="107"/>
    </row>
    <row r="41" spans="1:15" s="63" customFormat="1" ht="15" customHeight="1" x14ac:dyDescent="0.25">
      <c r="A41" s="66">
        <v>11</v>
      </c>
      <c r="B41" s="42">
        <v>30530</v>
      </c>
      <c r="C41" s="48" t="s">
        <v>99</v>
      </c>
      <c r="D41" s="219">
        <v>25</v>
      </c>
      <c r="E41" s="220"/>
      <c r="F41" s="220">
        <v>36</v>
      </c>
      <c r="G41" s="220">
        <v>40</v>
      </c>
      <c r="H41" s="220">
        <v>24</v>
      </c>
      <c r="I41" s="40">
        <f t="shared" si="10"/>
        <v>3.88</v>
      </c>
      <c r="J41" s="64"/>
      <c r="K41" s="105">
        <f t="shared" si="3"/>
        <v>25</v>
      </c>
      <c r="L41" s="122">
        <f t="shared" si="7"/>
        <v>16</v>
      </c>
      <c r="M41" s="96">
        <f t="shared" si="4"/>
        <v>64</v>
      </c>
      <c r="N41" s="126">
        <f t="shared" si="8"/>
        <v>0</v>
      </c>
      <c r="O41" s="107">
        <f t="shared" si="5"/>
        <v>0</v>
      </c>
    </row>
    <row r="42" spans="1:15" s="63" customFormat="1" ht="15" customHeight="1" x14ac:dyDescent="0.25">
      <c r="A42" s="66">
        <v>12</v>
      </c>
      <c r="B42" s="42">
        <v>30640</v>
      </c>
      <c r="C42" s="48" t="s">
        <v>20</v>
      </c>
      <c r="D42" s="219">
        <v>24</v>
      </c>
      <c r="E42" s="220"/>
      <c r="F42" s="220">
        <v>25</v>
      </c>
      <c r="G42" s="220">
        <v>58.33</v>
      </c>
      <c r="H42" s="220">
        <v>16.670000000000002</v>
      </c>
      <c r="I42" s="40">
        <f t="shared" si="10"/>
        <v>3.9167000000000001</v>
      </c>
      <c r="J42" s="64"/>
      <c r="K42" s="105">
        <f t="shared" si="3"/>
        <v>24</v>
      </c>
      <c r="L42" s="122">
        <f t="shared" si="7"/>
        <v>18</v>
      </c>
      <c r="M42" s="96">
        <f t="shared" si="4"/>
        <v>75</v>
      </c>
      <c r="N42" s="126">
        <f t="shared" si="8"/>
        <v>0</v>
      </c>
      <c r="O42" s="107">
        <f t="shared" si="5"/>
        <v>0</v>
      </c>
    </row>
    <row r="43" spans="1:15" s="63" customFormat="1" ht="15" customHeight="1" x14ac:dyDescent="0.25">
      <c r="A43" s="66">
        <v>13</v>
      </c>
      <c r="B43" s="42">
        <v>30650</v>
      </c>
      <c r="C43" s="48" t="s">
        <v>100</v>
      </c>
      <c r="D43" s="219">
        <v>18</v>
      </c>
      <c r="E43" s="220"/>
      <c r="F43" s="220">
        <v>55.56</v>
      </c>
      <c r="G43" s="220">
        <v>38.89</v>
      </c>
      <c r="H43" s="220">
        <v>5.56</v>
      </c>
      <c r="I43" s="40">
        <f t="shared" si="10"/>
        <v>3.5004000000000004</v>
      </c>
      <c r="J43" s="64"/>
      <c r="K43" s="105">
        <f t="shared" si="3"/>
        <v>18</v>
      </c>
      <c r="L43" s="122">
        <f t="shared" si="7"/>
        <v>8.0009999999999994</v>
      </c>
      <c r="M43" s="96">
        <f t="shared" si="4"/>
        <v>44.45</v>
      </c>
      <c r="N43" s="126">
        <f t="shared" si="8"/>
        <v>0</v>
      </c>
      <c r="O43" s="107">
        <f t="shared" si="5"/>
        <v>0</v>
      </c>
    </row>
    <row r="44" spans="1:15" s="63" customFormat="1" ht="15" customHeight="1" x14ac:dyDescent="0.25">
      <c r="A44" s="66">
        <v>14</v>
      </c>
      <c r="B44" s="69">
        <v>30790</v>
      </c>
      <c r="C44" s="48" t="s">
        <v>21</v>
      </c>
      <c r="D44" s="217"/>
      <c r="E44" s="218"/>
      <c r="F44" s="216"/>
      <c r="G44" s="216"/>
      <c r="H44" s="216"/>
      <c r="I44" s="40"/>
      <c r="J44" s="64"/>
      <c r="K44" s="105"/>
      <c r="L44" s="122"/>
      <c r="M44" s="96"/>
      <c r="N44" s="126"/>
      <c r="O44" s="107"/>
    </row>
    <row r="45" spans="1:15" s="63" customFormat="1" ht="15" customHeight="1" x14ac:dyDescent="0.25">
      <c r="A45" s="66">
        <v>15</v>
      </c>
      <c r="B45" s="42">
        <v>30880</v>
      </c>
      <c r="C45" s="70" t="s">
        <v>101</v>
      </c>
      <c r="D45" s="217"/>
      <c r="E45" s="218"/>
      <c r="F45" s="216"/>
      <c r="G45" s="216"/>
      <c r="H45" s="216"/>
      <c r="I45" s="40"/>
      <c r="J45" s="64"/>
      <c r="K45" s="105"/>
      <c r="L45" s="122"/>
      <c r="M45" s="96"/>
      <c r="N45" s="126"/>
      <c r="O45" s="107"/>
    </row>
    <row r="46" spans="1:15" s="63" customFormat="1" ht="15" customHeight="1" x14ac:dyDescent="0.25">
      <c r="A46" s="66">
        <v>16</v>
      </c>
      <c r="B46" s="42">
        <v>30940</v>
      </c>
      <c r="C46" s="48" t="s">
        <v>22</v>
      </c>
      <c r="D46" s="219">
        <v>17</v>
      </c>
      <c r="E46" s="220">
        <v>5.88</v>
      </c>
      <c r="F46" s="220">
        <v>29.41</v>
      </c>
      <c r="G46" s="220">
        <v>52.94</v>
      </c>
      <c r="H46" s="220">
        <v>11.76</v>
      </c>
      <c r="I46" s="40">
        <f t="shared" si="10"/>
        <v>3.7055000000000002</v>
      </c>
      <c r="J46" s="64"/>
      <c r="K46" s="105">
        <f t="shared" si="3"/>
        <v>17</v>
      </c>
      <c r="L46" s="122">
        <f t="shared" si="7"/>
        <v>10.999000000000001</v>
      </c>
      <c r="M46" s="96">
        <f t="shared" si="4"/>
        <v>64.7</v>
      </c>
      <c r="N46" s="126">
        <f t="shared" si="8"/>
        <v>0.99959999999999993</v>
      </c>
      <c r="O46" s="107">
        <f t="shared" si="5"/>
        <v>5.88</v>
      </c>
    </row>
    <row r="47" spans="1:15" s="63" customFormat="1" ht="15" customHeight="1" thickBot="1" x14ac:dyDescent="0.3">
      <c r="A47" s="66">
        <v>17</v>
      </c>
      <c r="B47" s="45">
        <v>31480</v>
      </c>
      <c r="C47" s="48" t="s">
        <v>24</v>
      </c>
      <c r="D47" s="219">
        <v>26</v>
      </c>
      <c r="E47" s="220"/>
      <c r="F47" s="220">
        <v>19.23</v>
      </c>
      <c r="G47" s="220">
        <v>53.85</v>
      </c>
      <c r="H47" s="220">
        <v>26.92</v>
      </c>
      <c r="I47" s="40">
        <f t="shared" si="10"/>
        <v>4.0769000000000002</v>
      </c>
      <c r="J47" s="64"/>
      <c r="K47" s="105">
        <f t="shared" si="3"/>
        <v>26</v>
      </c>
      <c r="L47" s="123">
        <f t="shared" si="7"/>
        <v>21.000200000000003</v>
      </c>
      <c r="M47" s="97">
        <f t="shared" si="4"/>
        <v>80.77000000000001</v>
      </c>
      <c r="N47" s="126">
        <f t="shared" si="8"/>
        <v>0</v>
      </c>
      <c r="O47" s="108">
        <f t="shared" si="5"/>
        <v>0</v>
      </c>
    </row>
    <row r="48" spans="1:15" s="63" customFormat="1" ht="15" customHeight="1" thickBot="1" x14ac:dyDescent="0.3">
      <c r="A48" s="33"/>
      <c r="B48" s="52"/>
      <c r="C48" s="37" t="s">
        <v>61</v>
      </c>
      <c r="D48" s="34">
        <f>SUM(D49:D68)</f>
        <v>451</v>
      </c>
      <c r="E48" s="35">
        <f t="shared" ref="E48:H48" si="11">AVERAGE(E49:E68)</f>
        <v>6.5400000000000009</v>
      </c>
      <c r="F48" s="5">
        <f t="shared" si="11"/>
        <v>31.422307692307694</v>
      </c>
      <c r="G48" s="35">
        <f t="shared" si="11"/>
        <v>51.554285714285712</v>
      </c>
      <c r="H48" s="35">
        <f t="shared" si="11"/>
        <v>21.549999999999997</v>
      </c>
      <c r="I48" s="4">
        <f>AVERAGE(I49:I68)</f>
        <v>3.8308285714285719</v>
      </c>
      <c r="J48" s="64"/>
      <c r="K48" s="119">
        <f t="shared" si="3"/>
        <v>451</v>
      </c>
      <c r="L48" s="127">
        <f>SUM(L49:L68)</f>
        <v>318.99670000000003</v>
      </c>
      <c r="M48" s="117">
        <f t="shared" si="4"/>
        <v>73.104285714285709</v>
      </c>
      <c r="N48" s="120">
        <f>SUM(N49:N67)</f>
        <v>5.0003000000000002</v>
      </c>
      <c r="O48" s="118">
        <f t="shared" si="5"/>
        <v>6.5400000000000009</v>
      </c>
    </row>
    <row r="49" spans="1:15" s="63" customFormat="1" ht="15" customHeight="1" x14ac:dyDescent="0.25">
      <c r="A49" s="68">
        <v>1</v>
      </c>
      <c r="B49" s="69">
        <v>40010</v>
      </c>
      <c r="C49" s="70" t="s">
        <v>73</v>
      </c>
      <c r="D49" s="224">
        <v>52</v>
      </c>
      <c r="E49" s="225"/>
      <c r="F49" s="225">
        <v>25</v>
      </c>
      <c r="G49" s="225">
        <v>61.54</v>
      </c>
      <c r="H49" s="225">
        <v>13.46</v>
      </c>
      <c r="I49" s="60">
        <f t="shared" ref="I49:I68" si="12">(E49*2+F49*3+G49*4+H49*5)/100</f>
        <v>3.8845999999999998</v>
      </c>
      <c r="J49" s="64"/>
      <c r="K49" s="105">
        <f t="shared" si="3"/>
        <v>52</v>
      </c>
      <c r="L49" s="124">
        <f t="shared" si="7"/>
        <v>39</v>
      </c>
      <c r="M49" s="95">
        <f t="shared" si="4"/>
        <v>75</v>
      </c>
      <c r="N49" s="126">
        <f t="shared" si="8"/>
        <v>0</v>
      </c>
      <c r="O49" s="109">
        <f t="shared" si="5"/>
        <v>0</v>
      </c>
    </row>
    <row r="50" spans="1:15" s="63" customFormat="1" ht="15" customHeight="1" x14ac:dyDescent="0.25">
      <c r="A50" s="66">
        <v>2</v>
      </c>
      <c r="B50" s="42">
        <v>40030</v>
      </c>
      <c r="C50" s="48" t="s">
        <v>75</v>
      </c>
      <c r="D50" s="222"/>
      <c r="E50" s="223"/>
      <c r="F50" s="221"/>
      <c r="G50" s="221"/>
      <c r="H50" s="221"/>
      <c r="I50" s="40"/>
      <c r="J50" s="64"/>
      <c r="K50" s="105"/>
      <c r="L50" s="122"/>
      <c r="M50" s="96"/>
      <c r="N50" s="126"/>
      <c r="O50" s="107"/>
    </row>
    <row r="51" spans="1:15" s="63" customFormat="1" ht="15" customHeight="1" x14ac:dyDescent="0.25">
      <c r="A51" s="66">
        <v>3</v>
      </c>
      <c r="B51" s="42">
        <v>40410</v>
      </c>
      <c r="C51" s="48" t="s">
        <v>34</v>
      </c>
      <c r="D51" s="224">
        <v>48</v>
      </c>
      <c r="E51" s="225"/>
      <c r="F51" s="225">
        <v>29.17</v>
      </c>
      <c r="G51" s="225">
        <v>52.08</v>
      </c>
      <c r="H51" s="225">
        <v>18.75</v>
      </c>
      <c r="I51" s="40">
        <f t="shared" si="12"/>
        <v>3.8957999999999999</v>
      </c>
      <c r="J51" s="64"/>
      <c r="K51" s="105">
        <f t="shared" si="3"/>
        <v>48</v>
      </c>
      <c r="L51" s="122">
        <f t="shared" si="7"/>
        <v>33.998400000000004</v>
      </c>
      <c r="M51" s="96">
        <f t="shared" si="4"/>
        <v>70.83</v>
      </c>
      <c r="N51" s="126">
        <f t="shared" si="8"/>
        <v>0</v>
      </c>
      <c r="O51" s="107">
        <f t="shared" si="5"/>
        <v>0</v>
      </c>
    </row>
    <row r="52" spans="1:15" s="63" customFormat="1" ht="15" customHeight="1" x14ac:dyDescent="0.25">
      <c r="A52" s="66">
        <v>4</v>
      </c>
      <c r="B52" s="42">
        <v>40011</v>
      </c>
      <c r="C52" s="48" t="s">
        <v>25</v>
      </c>
      <c r="D52" s="224">
        <v>56</v>
      </c>
      <c r="E52" s="225"/>
      <c r="F52" s="225">
        <v>28.57</v>
      </c>
      <c r="G52" s="225">
        <v>58.93</v>
      </c>
      <c r="H52" s="225">
        <v>12.5</v>
      </c>
      <c r="I52" s="40">
        <f t="shared" si="12"/>
        <v>3.8393000000000002</v>
      </c>
      <c r="J52" s="64"/>
      <c r="K52" s="105">
        <f t="shared" si="3"/>
        <v>56</v>
      </c>
      <c r="L52" s="122">
        <f t="shared" si="7"/>
        <v>40.000800000000005</v>
      </c>
      <c r="M52" s="96">
        <f t="shared" si="4"/>
        <v>71.430000000000007</v>
      </c>
      <c r="N52" s="126">
        <f t="shared" si="8"/>
        <v>0</v>
      </c>
      <c r="O52" s="107">
        <f t="shared" si="5"/>
        <v>0</v>
      </c>
    </row>
    <row r="53" spans="1:15" s="63" customFormat="1" ht="15" customHeight="1" x14ac:dyDescent="0.25">
      <c r="A53" s="66">
        <v>5</v>
      </c>
      <c r="B53" s="42">
        <v>40080</v>
      </c>
      <c r="C53" s="48" t="s">
        <v>27</v>
      </c>
      <c r="D53" s="224">
        <v>24</v>
      </c>
      <c r="E53" s="225"/>
      <c r="F53" s="225"/>
      <c r="G53" s="225">
        <v>62.5</v>
      </c>
      <c r="H53" s="225">
        <v>37.5</v>
      </c>
      <c r="I53" s="40">
        <f t="shared" si="12"/>
        <v>4.375</v>
      </c>
      <c r="J53" s="64"/>
      <c r="K53" s="105">
        <f t="shared" si="3"/>
        <v>24</v>
      </c>
      <c r="L53" s="122">
        <f t="shared" si="7"/>
        <v>24</v>
      </c>
      <c r="M53" s="96">
        <f t="shared" si="4"/>
        <v>100</v>
      </c>
      <c r="N53" s="126">
        <f t="shared" si="8"/>
        <v>0</v>
      </c>
      <c r="O53" s="107">
        <f t="shared" si="5"/>
        <v>0</v>
      </c>
    </row>
    <row r="54" spans="1:15" s="63" customFormat="1" ht="15" customHeight="1" x14ac:dyDescent="0.25">
      <c r="A54" s="66">
        <v>6</v>
      </c>
      <c r="B54" s="42">
        <v>40100</v>
      </c>
      <c r="C54" s="48" t="s">
        <v>28</v>
      </c>
      <c r="D54" s="224">
        <v>26</v>
      </c>
      <c r="E54" s="225"/>
      <c r="F54" s="225">
        <v>3.85</v>
      </c>
      <c r="G54" s="225">
        <v>57.69</v>
      </c>
      <c r="H54" s="225">
        <v>38.46</v>
      </c>
      <c r="I54" s="40">
        <f t="shared" si="12"/>
        <v>4.3460999999999999</v>
      </c>
      <c r="J54" s="64"/>
      <c r="K54" s="105">
        <f t="shared" si="3"/>
        <v>26</v>
      </c>
      <c r="L54" s="122">
        <f t="shared" si="7"/>
        <v>24.999000000000002</v>
      </c>
      <c r="M54" s="96">
        <f t="shared" si="4"/>
        <v>96.15</v>
      </c>
      <c r="N54" s="126">
        <f t="shared" si="8"/>
        <v>0</v>
      </c>
      <c r="O54" s="107">
        <f t="shared" si="5"/>
        <v>0</v>
      </c>
    </row>
    <row r="55" spans="1:15" s="63" customFormat="1" ht="15" customHeight="1" x14ac:dyDescent="0.25">
      <c r="A55" s="66">
        <v>7</v>
      </c>
      <c r="B55" s="42">
        <v>40020</v>
      </c>
      <c r="C55" s="48" t="s">
        <v>102</v>
      </c>
      <c r="D55" s="222"/>
      <c r="E55" s="223"/>
      <c r="F55" s="221"/>
      <c r="G55" s="221"/>
      <c r="H55" s="221"/>
      <c r="I55" s="40"/>
      <c r="J55" s="64"/>
      <c r="K55" s="105">
        <f t="shared" si="3"/>
        <v>0</v>
      </c>
      <c r="L55" s="122">
        <f t="shared" si="7"/>
        <v>0</v>
      </c>
      <c r="M55" s="96">
        <f t="shared" si="4"/>
        <v>0</v>
      </c>
      <c r="N55" s="126">
        <f t="shared" si="8"/>
        <v>0</v>
      </c>
      <c r="O55" s="107">
        <f t="shared" si="5"/>
        <v>0</v>
      </c>
    </row>
    <row r="56" spans="1:15" s="63" customFormat="1" ht="15" customHeight="1" x14ac:dyDescent="0.25">
      <c r="A56" s="66">
        <v>8</v>
      </c>
      <c r="B56" s="42">
        <v>40031</v>
      </c>
      <c r="C56" s="50" t="s">
        <v>140</v>
      </c>
      <c r="D56" s="224">
        <v>31</v>
      </c>
      <c r="E56" s="225"/>
      <c r="F56" s="225">
        <v>41.94</v>
      </c>
      <c r="G56" s="225">
        <v>58.06</v>
      </c>
      <c r="H56" s="221"/>
      <c r="I56" s="40">
        <f t="shared" si="12"/>
        <v>3.5806</v>
      </c>
      <c r="J56" s="64"/>
      <c r="K56" s="105">
        <f t="shared" si="3"/>
        <v>31</v>
      </c>
      <c r="L56" s="122">
        <f t="shared" si="7"/>
        <v>17.9986</v>
      </c>
      <c r="M56" s="96">
        <f t="shared" si="4"/>
        <v>58.06</v>
      </c>
      <c r="N56" s="126">
        <f t="shared" si="8"/>
        <v>0</v>
      </c>
      <c r="O56" s="107">
        <f t="shared" si="5"/>
        <v>0</v>
      </c>
    </row>
    <row r="57" spans="1:15" s="63" customFormat="1" ht="15" customHeight="1" x14ac:dyDescent="0.25">
      <c r="A57" s="66">
        <v>9</v>
      </c>
      <c r="B57" s="42">
        <v>40210</v>
      </c>
      <c r="C57" s="50" t="s">
        <v>30</v>
      </c>
      <c r="D57" s="222"/>
      <c r="E57" s="223"/>
      <c r="F57" s="221"/>
      <c r="G57" s="221"/>
      <c r="H57" s="221"/>
      <c r="I57" s="40"/>
      <c r="J57" s="64"/>
      <c r="K57" s="105"/>
      <c r="L57" s="122"/>
      <c r="M57" s="96"/>
      <c r="N57" s="126"/>
      <c r="O57" s="107"/>
    </row>
    <row r="58" spans="1:15" s="63" customFormat="1" ht="15" customHeight="1" x14ac:dyDescent="0.25">
      <c r="A58" s="66">
        <v>10</v>
      </c>
      <c r="B58" s="69">
        <v>40300</v>
      </c>
      <c r="C58" s="51" t="s">
        <v>31</v>
      </c>
      <c r="D58" s="222"/>
      <c r="E58" s="223"/>
      <c r="F58" s="221"/>
      <c r="G58" s="221"/>
      <c r="H58" s="221"/>
      <c r="I58" s="40"/>
      <c r="J58" s="64"/>
      <c r="K58" s="105"/>
      <c r="L58" s="122"/>
      <c r="M58" s="96"/>
      <c r="N58" s="126"/>
      <c r="O58" s="107"/>
    </row>
    <row r="59" spans="1:15" s="63" customFormat="1" ht="15" customHeight="1" x14ac:dyDescent="0.25">
      <c r="A59" s="66">
        <v>11</v>
      </c>
      <c r="B59" s="42">
        <v>40360</v>
      </c>
      <c r="C59" s="48" t="s">
        <v>32</v>
      </c>
      <c r="D59" s="222"/>
      <c r="E59" s="223"/>
      <c r="F59" s="221"/>
      <c r="G59" s="221"/>
      <c r="H59" s="221"/>
      <c r="I59" s="40"/>
      <c r="J59" s="64"/>
      <c r="K59" s="105"/>
      <c r="L59" s="122"/>
      <c r="M59" s="96"/>
      <c r="N59" s="126"/>
      <c r="O59" s="107"/>
    </row>
    <row r="60" spans="1:15" s="63" customFormat="1" ht="15" customHeight="1" x14ac:dyDescent="0.25">
      <c r="A60" s="66">
        <v>12</v>
      </c>
      <c r="B60" s="42">
        <v>40390</v>
      </c>
      <c r="C60" s="48" t="s">
        <v>33</v>
      </c>
      <c r="D60" s="224">
        <v>25</v>
      </c>
      <c r="E60" s="225">
        <v>4</v>
      </c>
      <c r="F60" s="225">
        <v>24</v>
      </c>
      <c r="G60" s="225">
        <v>52</v>
      </c>
      <c r="H60" s="225">
        <v>20</v>
      </c>
      <c r="I60" s="40">
        <f t="shared" si="12"/>
        <v>3.88</v>
      </c>
      <c r="J60" s="64"/>
      <c r="K60" s="105">
        <f t="shared" si="3"/>
        <v>25</v>
      </c>
      <c r="L60" s="122">
        <f t="shared" si="7"/>
        <v>18</v>
      </c>
      <c r="M60" s="96">
        <f t="shared" si="4"/>
        <v>72</v>
      </c>
      <c r="N60" s="126">
        <f t="shared" si="8"/>
        <v>1</v>
      </c>
      <c r="O60" s="107">
        <f t="shared" si="5"/>
        <v>4</v>
      </c>
    </row>
    <row r="61" spans="1:15" s="63" customFormat="1" ht="15" customHeight="1" x14ac:dyDescent="0.25">
      <c r="A61" s="66">
        <v>13</v>
      </c>
      <c r="B61" s="42">
        <v>40720</v>
      </c>
      <c r="C61" s="48" t="s">
        <v>141</v>
      </c>
      <c r="D61" s="224">
        <v>33</v>
      </c>
      <c r="E61" s="225">
        <v>3.03</v>
      </c>
      <c r="F61" s="225">
        <v>24.24</v>
      </c>
      <c r="G61" s="225">
        <v>57.58</v>
      </c>
      <c r="H61" s="225">
        <v>15.15</v>
      </c>
      <c r="I61" s="40">
        <f t="shared" si="12"/>
        <v>3.8485</v>
      </c>
      <c r="J61" s="64"/>
      <c r="K61" s="105">
        <f t="shared" si="3"/>
        <v>33</v>
      </c>
      <c r="L61" s="122">
        <f t="shared" si="7"/>
        <v>24.000900000000001</v>
      </c>
      <c r="M61" s="96">
        <f t="shared" si="4"/>
        <v>72.73</v>
      </c>
      <c r="N61" s="126">
        <f t="shared" si="8"/>
        <v>0.9998999999999999</v>
      </c>
      <c r="O61" s="107">
        <f t="shared" si="5"/>
        <v>3.03</v>
      </c>
    </row>
    <row r="62" spans="1:15" s="63" customFormat="1" ht="15" customHeight="1" x14ac:dyDescent="0.25">
      <c r="A62" s="66">
        <v>14</v>
      </c>
      <c r="B62" s="42">
        <v>40730</v>
      </c>
      <c r="C62" s="48" t="s">
        <v>35</v>
      </c>
      <c r="D62" s="222"/>
      <c r="E62" s="223"/>
      <c r="F62" s="221"/>
      <c r="G62" s="221"/>
      <c r="H62" s="221"/>
      <c r="I62" s="40"/>
      <c r="J62" s="64"/>
      <c r="K62" s="105"/>
      <c r="L62" s="122"/>
      <c r="M62" s="96"/>
      <c r="N62" s="126"/>
      <c r="O62" s="107"/>
    </row>
    <row r="63" spans="1:15" s="63" customFormat="1" ht="15" customHeight="1" x14ac:dyDescent="0.25">
      <c r="A63" s="66">
        <v>15</v>
      </c>
      <c r="B63" s="42">
        <v>40820</v>
      </c>
      <c r="C63" s="48" t="s">
        <v>103</v>
      </c>
      <c r="D63" s="224">
        <v>24</v>
      </c>
      <c r="E63" s="225"/>
      <c r="F63" s="225">
        <v>41.67</v>
      </c>
      <c r="G63" s="225">
        <v>54.17</v>
      </c>
      <c r="H63" s="225">
        <v>4.17</v>
      </c>
      <c r="I63" s="40">
        <f t="shared" si="12"/>
        <v>3.6254000000000004</v>
      </c>
      <c r="J63" s="64"/>
      <c r="K63" s="105">
        <f t="shared" si="3"/>
        <v>24</v>
      </c>
      <c r="L63" s="122">
        <f t="shared" si="7"/>
        <v>14.001600000000002</v>
      </c>
      <c r="M63" s="96">
        <f t="shared" si="4"/>
        <v>58.34</v>
      </c>
      <c r="N63" s="126">
        <f t="shared" si="8"/>
        <v>0</v>
      </c>
      <c r="O63" s="107">
        <f t="shared" si="5"/>
        <v>0</v>
      </c>
    </row>
    <row r="64" spans="1:15" s="63" customFormat="1" ht="15" customHeight="1" x14ac:dyDescent="0.25">
      <c r="A64" s="66">
        <v>16</v>
      </c>
      <c r="B64" s="42">
        <v>40840</v>
      </c>
      <c r="C64" s="48" t="s">
        <v>36</v>
      </c>
      <c r="D64" s="224">
        <v>24</v>
      </c>
      <c r="E64" s="225"/>
      <c r="F64" s="225">
        <v>16.670000000000002</v>
      </c>
      <c r="G64" s="225">
        <v>37.5</v>
      </c>
      <c r="H64" s="225">
        <v>45.83</v>
      </c>
      <c r="I64" s="40">
        <f t="shared" si="12"/>
        <v>4.2915999999999999</v>
      </c>
      <c r="J64" s="64"/>
      <c r="K64" s="105">
        <f t="shared" si="3"/>
        <v>24</v>
      </c>
      <c r="L64" s="122">
        <f t="shared" si="7"/>
        <v>19.999200000000002</v>
      </c>
      <c r="M64" s="96">
        <f t="shared" si="4"/>
        <v>83.33</v>
      </c>
      <c r="N64" s="126">
        <f t="shared" si="8"/>
        <v>0</v>
      </c>
      <c r="O64" s="107">
        <f t="shared" si="5"/>
        <v>0</v>
      </c>
    </row>
    <row r="65" spans="1:15" s="63" customFormat="1" ht="15" customHeight="1" x14ac:dyDescent="0.25">
      <c r="A65" s="66">
        <v>17</v>
      </c>
      <c r="B65" s="42">
        <v>40950</v>
      </c>
      <c r="C65" s="48" t="s">
        <v>37</v>
      </c>
      <c r="D65" s="224">
        <v>12</v>
      </c>
      <c r="E65" s="225">
        <v>16.670000000000002</v>
      </c>
      <c r="F65" s="225">
        <v>50</v>
      </c>
      <c r="G65" s="225">
        <v>33.33</v>
      </c>
      <c r="H65" s="225"/>
      <c r="I65" s="40">
        <f t="shared" si="12"/>
        <v>3.1665999999999999</v>
      </c>
      <c r="J65" s="64"/>
      <c r="K65" s="105">
        <f t="shared" si="3"/>
        <v>12</v>
      </c>
      <c r="L65" s="122">
        <f t="shared" si="7"/>
        <v>3.9995999999999996</v>
      </c>
      <c r="M65" s="96">
        <f t="shared" si="4"/>
        <v>33.33</v>
      </c>
      <c r="N65" s="126">
        <f t="shared" si="8"/>
        <v>2.0004000000000004</v>
      </c>
      <c r="O65" s="107">
        <f t="shared" si="5"/>
        <v>16.670000000000002</v>
      </c>
    </row>
    <row r="66" spans="1:15" s="63" customFormat="1" ht="15" customHeight="1" x14ac:dyDescent="0.25">
      <c r="A66" s="66">
        <v>18</v>
      </c>
      <c r="B66" s="42">
        <v>40990</v>
      </c>
      <c r="C66" s="48" t="s">
        <v>38</v>
      </c>
      <c r="D66" s="224">
        <v>26</v>
      </c>
      <c r="E66" s="225"/>
      <c r="F66" s="225">
        <v>15.38</v>
      </c>
      <c r="G66" s="225">
        <v>65.38</v>
      </c>
      <c r="H66" s="225">
        <v>19.23</v>
      </c>
      <c r="I66" s="40">
        <f t="shared" si="12"/>
        <v>4.0380999999999991</v>
      </c>
      <c r="J66" s="64"/>
      <c r="K66" s="105">
        <f t="shared" si="3"/>
        <v>26</v>
      </c>
      <c r="L66" s="122">
        <f t="shared" si="7"/>
        <v>21.9986</v>
      </c>
      <c r="M66" s="96">
        <f t="shared" si="4"/>
        <v>84.61</v>
      </c>
      <c r="N66" s="126">
        <f t="shared" si="8"/>
        <v>0</v>
      </c>
      <c r="O66" s="107">
        <f t="shared" si="5"/>
        <v>0</v>
      </c>
    </row>
    <row r="67" spans="1:15" s="63" customFormat="1" ht="15" customHeight="1" x14ac:dyDescent="0.25">
      <c r="A67" s="16">
        <v>19</v>
      </c>
      <c r="B67" s="44">
        <v>40133</v>
      </c>
      <c r="C67" s="49" t="s">
        <v>29</v>
      </c>
      <c r="D67" s="224">
        <v>20</v>
      </c>
      <c r="E67" s="225">
        <v>5</v>
      </c>
      <c r="F67" s="225">
        <v>80</v>
      </c>
      <c r="G67" s="225">
        <v>15</v>
      </c>
      <c r="H67" s="221"/>
      <c r="I67" s="58">
        <f t="shared" si="12"/>
        <v>3.1</v>
      </c>
      <c r="J67" s="64"/>
      <c r="K67" s="105">
        <f t="shared" si="3"/>
        <v>20</v>
      </c>
      <c r="L67" s="122">
        <f t="shared" si="7"/>
        <v>3</v>
      </c>
      <c r="M67" s="96">
        <f t="shared" si="4"/>
        <v>15</v>
      </c>
      <c r="N67" s="129">
        <f t="shared" si="8"/>
        <v>1</v>
      </c>
      <c r="O67" s="107">
        <f t="shared" si="5"/>
        <v>5</v>
      </c>
    </row>
    <row r="68" spans="1:15" s="63" customFormat="1" ht="15" customHeight="1" thickBot="1" x14ac:dyDescent="0.3">
      <c r="A68" s="16">
        <v>20</v>
      </c>
      <c r="B68" s="44">
        <v>40400</v>
      </c>
      <c r="C68" s="49" t="s">
        <v>137</v>
      </c>
      <c r="D68" s="224">
        <v>50</v>
      </c>
      <c r="E68" s="225">
        <v>4</v>
      </c>
      <c r="F68" s="225">
        <v>28</v>
      </c>
      <c r="G68" s="225">
        <v>56</v>
      </c>
      <c r="H68" s="225">
        <v>12</v>
      </c>
      <c r="I68" s="58">
        <f t="shared" si="12"/>
        <v>3.76</v>
      </c>
      <c r="J68" s="64"/>
      <c r="K68" s="130">
        <f t="shared" si="3"/>
        <v>50</v>
      </c>
      <c r="L68" s="131">
        <f t="shared" si="7"/>
        <v>34</v>
      </c>
      <c r="M68" s="132">
        <f t="shared" si="4"/>
        <v>68</v>
      </c>
      <c r="N68" s="131">
        <f t="shared" si="8"/>
        <v>2</v>
      </c>
      <c r="O68" s="133">
        <f t="shared" si="5"/>
        <v>4</v>
      </c>
    </row>
    <row r="69" spans="1:15" s="63" customFormat="1" ht="15" customHeight="1" thickBot="1" x14ac:dyDescent="0.3">
      <c r="A69" s="33"/>
      <c r="B69" s="52"/>
      <c r="C69" s="31" t="s">
        <v>62</v>
      </c>
      <c r="D69" s="34">
        <f>SUM(D70:D83)</f>
        <v>379</v>
      </c>
      <c r="E69" s="35">
        <f>AVERAGE(E70:E83)</f>
        <v>4.5419999999999998</v>
      </c>
      <c r="F69" s="35">
        <f>AVERAGE(F70:F83)</f>
        <v>32.164000000000001</v>
      </c>
      <c r="G69" s="35">
        <f>AVERAGE(G70:G83)</f>
        <v>50.634545454545453</v>
      </c>
      <c r="H69" s="35">
        <f>AVERAGE(H70:H83)</f>
        <v>19.865000000000002</v>
      </c>
      <c r="I69" s="36">
        <f>AVERAGE(I70:I83)</f>
        <v>3.846827272727273</v>
      </c>
      <c r="J69" s="64"/>
      <c r="K69" s="134">
        <f t="shared" si="3"/>
        <v>379</v>
      </c>
      <c r="L69" s="120">
        <f>SUM(L70:L83)</f>
        <v>244.00079999999997</v>
      </c>
      <c r="M69" s="117">
        <f t="shared" si="4"/>
        <v>70.499545454545455</v>
      </c>
      <c r="N69" s="127">
        <f>SUM(N70:N83)</f>
        <v>9.9928999999999988</v>
      </c>
      <c r="O69" s="118">
        <f t="shared" si="5"/>
        <v>4.5419999999999998</v>
      </c>
    </row>
    <row r="70" spans="1:15" s="63" customFormat="1" ht="15" customHeight="1" x14ac:dyDescent="0.25">
      <c r="A70" s="68">
        <v>1</v>
      </c>
      <c r="B70" s="69">
        <v>50040</v>
      </c>
      <c r="C70" s="70" t="s">
        <v>40</v>
      </c>
      <c r="D70" s="232">
        <v>25</v>
      </c>
      <c r="E70" s="233"/>
      <c r="F70" s="233"/>
      <c r="G70" s="233">
        <v>36</v>
      </c>
      <c r="H70" s="233">
        <v>64</v>
      </c>
      <c r="I70" s="60">
        <f t="shared" ref="I70:I83" si="13">(E70*2+F70*3+G70*4+H70*5)/100</f>
        <v>4.6399999999999997</v>
      </c>
      <c r="J70" s="64"/>
      <c r="K70" s="128">
        <f t="shared" si="3"/>
        <v>25</v>
      </c>
      <c r="L70" s="124">
        <f t="shared" si="7"/>
        <v>25</v>
      </c>
      <c r="M70" s="95">
        <f t="shared" si="4"/>
        <v>100</v>
      </c>
      <c r="N70" s="126">
        <f t="shared" si="8"/>
        <v>0</v>
      </c>
      <c r="O70" s="109">
        <f t="shared" si="5"/>
        <v>0</v>
      </c>
    </row>
    <row r="71" spans="1:15" s="63" customFormat="1" ht="15" customHeight="1" x14ac:dyDescent="0.25">
      <c r="A71" s="66">
        <v>2</v>
      </c>
      <c r="B71" s="42">
        <v>50003</v>
      </c>
      <c r="C71" s="48" t="s">
        <v>39</v>
      </c>
      <c r="D71" s="232">
        <v>27</v>
      </c>
      <c r="E71" s="233"/>
      <c r="F71" s="233">
        <v>22.22</v>
      </c>
      <c r="G71" s="233">
        <v>59.26</v>
      </c>
      <c r="H71" s="233">
        <v>18.52</v>
      </c>
      <c r="I71" s="40">
        <f t="shared" si="13"/>
        <v>3.9629999999999996</v>
      </c>
      <c r="J71" s="64"/>
      <c r="K71" s="105">
        <f t="shared" ref="K71:K125" si="14">D71</f>
        <v>27</v>
      </c>
      <c r="L71" s="122">
        <f t="shared" si="7"/>
        <v>21.000599999999999</v>
      </c>
      <c r="M71" s="96">
        <f t="shared" ref="M71:M125" si="15">SUM(G71,H71)</f>
        <v>77.78</v>
      </c>
      <c r="N71" s="126">
        <f t="shared" si="8"/>
        <v>0</v>
      </c>
      <c r="O71" s="107">
        <f t="shared" ref="O71:O125" si="16">E71</f>
        <v>0</v>
      </c>
    </row>
    <row r="72" spans="1:15" s="63" customFormat="1" ht="15" customHeight="1" x14ac:dyDescent="0.25">
      <c r="A72" s="66">
        <v>3</v>
      </c>
      <c r="B72" s="42">
        <v>50060</v>
      </c>
      <c r="C72" s="48" t="s">
        <v>104</v>
      </c>
      <c r="D72" s="232">
        <v>50</v>
      </c>
      <c r="E72" s="233">
        <v>2</v>
      </c>
      <c r="F72" s="233">
        <v>28</v>
      </c>
      <c r="G72" s="233">
        <v>56</v>
      </c>
      <c r="H72" s="233">
        <v>14</v>
      </c>
      <c r="I72" s="40">
        <f t="shared" si="13"/>
        <v>3.82</v>
      </c>
      <c r="J72" s="64"/>
      <c r="K72" s="105">
        <f t="shared" si="14"/>
        <v>50</v>
      </c>
      <c r="L72" s="122">
        <f t="shared" ref="L72:L125" si="17">K72*M72/100</f>
        <v>35</v>
      </c>
      <c r="M72" s="96">
        <f t="shared" si="15"/>
        <v>70</v>
      </c>
      <c r="N72" s="126">
        <f t="shared" ref="N72:N125" si="18">K72*O72/100</f>
        <v>1</v>
      </c>
      <c r="O72" s="107">
        <f t="shared" si="16"/>
        <v>2</v>
      </c>
    </row>
    <row r="73" spans="1:15" s="63" customFormat="1" ht="15" customHeight="1" x14ac:dyDescent="0.25">
      <c r="A73" s="66">
        <v>4</v>
      </c>
      <c r="B73" s="42">
        <v>50170</v>
      </c>
      <c r="C73" s="48" t="s">
        <v>105</v>
      </c>
      <c r="D73" s="228"/>
      <c r="E73" s="229"/>
      <c r="F73" s="226"/>
      <c r="G73" s="226"/>
      <c r="H73" s="226"/>
      <c r="I73" s="40"/>
      <c r="J73" s="64"/>
      <c r="K73" s="105"/>
      <c r="L73" s="122"/>
      <c r="M73" s="96"/>
      <c r="N73" s="126"/>
      <c r="O73" s="107"/>
    </row>
    <row r="74" spans="1:15" s="63" customFormat="1" ht="15" customHeight="1" x14ac:dyDescent="0.25">
      <c r="A74" s="66">
        <v>5</v>
      </c>
      <c r="B74" s="42">
        <v>50230</v>
      </c>
      <c r="C74" s="48" t="s">
        <v>41</v>
      </c>
      <c r="D74" s="232">
        <v>27</v>
      </c>
      <c r="E74" s="233"/>
      <c r="F74" s="233">
        <v>48.15</v>
      </c>
      <c r="G74" s="233">
        <v>37.04</v>
      </c>
      <c r="H74" s="233">
        <v>14.81</v>
      </c>
      <c r="I74" s="40">
        <f t="shared" si="13"/>
        <v>3.6666000000000003</v>
      </c>
      <c r="J74" s="64"/>
      <c r="K74" s="105">
        <f t="shared" si="14"/>
        <v>27</v>
      </c>
      <c r="L74" s="122">
        <f t="shared" si="17"/>
        <v>13.999500000000001</v>
      </c>
      <c r="M74" s="96">
        <f t="shared" si="15"/>
        <v>51.85</v>
      </c>
      <c r="N74" s="126">
        <f t="shared" si="18"/>
        <v>0</v>
      </c>
      <c r="O74" s="107">
        <f t="shared" si="16"/>
        <v>0</v>
      </c>
    </row>
    <row r="75" spans="1:15" s="63" customFormat="1" ht="15" customHeight="1" x14ac:dyDescent="0.25">
      <c r="A75" s="66">
        <v>6</v>
      </c>
      <c r="B75" s="42">
        <v>50340</v>
      </c>
      <c r="C75" s="48" t="s">
        <v>106</v>
      </c>
      <c r="D75" s="232">
        <v>23</v>
      </c>
      <c r="E75" s="233"/>
      <c r="F75" s="233">
        <v>21.74</v>
      </c>
      <c r="G75" s="233">
        <v>43.48</v>
      </c>
      <c r="H75" s="233">
        <v>34.78</v>
      </c>
      <c r="I75" s="40">
        <f t="shared" si="13"/>
        <v>4.1303999999999998</v>
      </c>
      <c r="J75" s="64"/>
      <c r="K75" s="105">
        <f t="shared" si="14"/>
        <v>23</v>
      </c>
      <c r="L75" s="122">
        <f t="shared" si="17"/>
        <v>17.999799999999997</v>
      </c>
      <c r="M75" s="96">
        <f t="shared" si="15"/>
        <v>78.259999999999991</v>
      </c>
      <c r="N75" s="126">
        <f t="shared" si="18"/>
        <v>0</v>
      </c>
      <c r="O75" s="107">
        <f t="shared" si="16"/>
        <v>0</v>
      </c>
    </row>
    <row r="76" spans="1:15" s="63" customFormat="1" ht="15" customHeight="1" x14ac:dyDescent="0.25">
      <c r="A76" s="66">
        <v>7</v>
      </c>
      <c r="B76" s="42">
        <v>50420</v>
      </c>
      <c r="C76" s="48" t="s">
        <v>107</v>
      </c>
      <c r="D76" s="232">
        <v>19</v>
      </c>
      <c r="E76" s="233">
        <v>5.26</v>
      </c>
      <c r="F76" s="233">
        <v>21.05</v>
      </c>
      <c r="G76" s="233">
        <v>73.680000000000007</v>
      </c>
      <c r="H76" s="233"/>
      <c r="I76" s="40">
        <f t="shared" si="13"/>
        <v>3.6839000000000004</v>
      </c>
      <c r="J76" s="64"/>
      <c r="K76" s="105">
        <f t="shared" si="14"/>
        <v>19</v>
      </c>
      <c r="L76" s="122">
        <f t="shared" si="17"/>
        <v>13.9992</v>
      </c>
      <c r="M76" s="96">
        <f t="shared" si="15"/>
        <v>73.680000000000007</v>
      </c>
      <c r="N76" s="126">
        <f t="shared" si="18"/>
        <v>0.99939999999999996</v>
      </c>
      <c r="O76" s="107">
        <f t="shared" si="16"/>
        <v>5.26</v>
      </c>
    </row>
    <row r="77" spans="1:15" s="63" customFormat="1" ht="15" customHeight="1" x14ac:dyDescent="0.25">
      <c r="A77" s="66">
        <v>8</v>
      </c>
      <c r="B77" s="69">
        <v>50450</v>
      </c>
      <c r="C77" s="70" t="s">
        <v>108</v>
      </c>
      <c r="D77" s="232">
        <v>23</v>
      </c>
      <c r="E77" s="233"/>
      <c r="F77" s="233">
        <v>30.43</v>
      </c>
      <c r="G77" s="233">
        <v>60.87</v>
      </c>
      <c r="H77" s="233">
        <v>8.6999999999999993</v>
      </c>
      <c r="I77" s="40">
        <f t="shared" si="13"/>
        <v>3.7826999999999997</v>
      </c>
      <c r="J77" s="64"/>
      <c r="K77" s="105">
        <f t="shared" si="14"/>
        <v>23</v>
      </c>
      <c r="L77" s="122">
        <f t="shared" si="17"/>
        <v>16.001099999999997</v>
      </c>
      <c r="M77" s="96">
        <f t="shared" si="15"/>
        <v>69.569999999999993</v>
      </c>
      <c r="N77" s="126">
        <f t="shared" si="18"/>
        <v>0</v>
      </c>
      <c r="O77" s="107">
        <f t="shared" si="16"/>
        <v>0</v>
      </c>
    </row>
    <row r="78" spans="1:15" s="63" customFormat="1" ht="15" customHeight="1" x14ac:dyDescent="0.25">
      <c r="A78" s="66">
        <v>9</v>
      </c>
      <c r="B78" s="42">
        <v>50620</v>
      </c>
      <c r="C78" s="48" t="s">
        <v>42</v>
      </c>
      <c r="D78" s="228"/>
      <c r="E78" s="229"/>
      <c r="F78" s="226"/>
      <c r="G78" s="226"/>
      <c r="H78" s="226"/>
      <c r="I78" s="40"/>
      <c r="J78" s="64"/>
      <c r="K78" s="105"/>
      <c r="L78" s="122"/>
      <c r="M78" s="96"/>
      <c r="N78" s="126"/>
      <c r="O78" s="107"/>
    </row>
    <row r="79" spans="1:15" s="63" customFormat="1" ht="15" customHeight="1" x14ac:dyDescent="0.25">
      <c r="A79" s="66">
        <v>10</v>
      </c>
      <c r="B79" s="42">
        <v>50760</v>
      </c>
      <c r="C79" s="48" t="s">
        <v>109</v>
      </c>
      <c r="D79" s="232">
        <v>48</v>
      </c>
      <c r="E79" s="233">
        <v>2.08</v>
      </c>
      <c r="F79" s="233">
        <v>20.83</v>
      </c>
      <c r="G79" s="233">
        <v>54.17</v>
      </c>
      <c r="H79" s="233">
        <v>22.92</v>
      </c>
      <c r="I79" s="40">
        <f t="shared" si="13"/>
        <v>3.9793000000000003</v>
      </c>
      <c r="J79" s="64"/>
      <c r="K79" s="105">
        <f t="shared" si="14"/>
        <v>48</v>
      </c>
      <c r="L79" s="122">
        <f t="shared" si="17"/>
        <v>37.0032</v>
      </c>
      <c r="M79" s="96">
        <f t="shared" si="15"/>
        <v>77.09</v>
      </c>
      <c r="N79" s="126">
        <f t="shared" si="18"/>
        <v>0.99840000000000007</v>
      </c>
      <c r="O79" s="107">
        <f t="shared" si="16"/>
        <v>2.08</v>
      </c>
    </row>
    <row r="80" spans="1:15" s="63" customFormat="1" ht="15" customHeight="1" x14ac:dyDescent="0.25">
      <c r="A80" s="66">
        <v>11</v>
      </c>
      <c r="B80" s="42">
        <v>50780</v>
      </c>
      <c r="C80" s="48" t="s">
        <v>110</v>
      </c>
      <c r="D80" s="232">
        <v>49</v>
      </c>
      <c r="E80" s="233">
        <v>10.199999999999999</v>
      </c>
      <c r="F80" s="233">
        <v>44.9</v>
      </c>
      <c r="G80" s="233">
        <v>36.729999999999997</v>
      </c>
      <c r="H80" s="233">
        <v>8.16</v>
      </c>
      <c r="I80" s="40">
        <f t="shared" si="13"/>
        <v>3.4281999999999999</v>
      </c>
      <c r="J80" s="64"/>
      <c r="K80" s="105">
        <f t="shared" si="14"/>
        <v>49</v>
      </c>
      <c r="L80" s="122">
        <f t="shared" si="17"/>
        <v>21.996100000000002</v>
      </c>
      <c r="M80" s="96">
        <f t="shared" si="15"/>
        <v>44.89</v>
      </c>
      <c r="N80" s="126">
        <f t="shared" si="18"/>
        <v>4.9979999999999993</v>
      </c>
      <c r="O80" s="107">
        <f t="shared" si="16"/>
        <v>10.199999999999999</v>
      </c>
    </row>
    <row r="81" spans="1:15" s="63" customFormat="1" ht="15" customHeight="1" x14ac:dyDescent="0.25">
      <c r="A81" s="66">
        <v>12</v>
      </c>
      <c r="B81" s="42">
        <v>50930</v>
      </c>
      <c r="C81" s="48" t="s">
        <v>111</v>
      </c>
      <c r="D81" s="230"/>
      <c r="E81" s="231"/>
      <c r="F81" s="227"/>
      <c r="G81" s="227"/>
      <c r="H81" s="227"/>
      <c r="I81" s="40"/>
      <c r="J81" s="64"/>
      <c r="K81" s="105"/>
      <c r="L81" s="122"/>
      <c r="M81" s="96"/>
      <c r="N81" s="126"/>
      <c r="O81" s="107"/>
    </row>
    <row r="82" spans="1:15" s="63" customFormat="1" ht="15" customHeight="1" x14ac:dyDescent="0.25">
      <c r="A82" s="66">
        <v>13</v>
      </c>
      <c r="B82" s="44">
        <v>51370</v>
      </c>
      <c r="C82" s="48" t="s">
        <v>43</v>
      </c>
      <c r="D82" s="232">
        <v>25</v>
      </c>
      <c r="E82" s="233"/>
      <c r="F82" s="233">
        <v>24</v>
      </c>
      <c r="G82" s="233">
        <v>68</v>
      </c>
      <c r="H82" s="233">
        <v>8</v>
      </c>
      <c r="I82" s="40">
        <f t="shared" si="13"/>
        <v>3.84</v>
      </c>
      <c r="J82" s="64"/>
      <c r="K82" s="105">
        <f t="shared" si="14"/>
        <v>25</v>
      </c>
      <c r="L82" s="122">
        <f t="shared" si="17"/>
        <v>19</v>
      </c>
      <c r="M82" s="96">
        <f t="shared" si="15"/>
        <v>76</v>
      </c>
      <c r="N82" s="129">
        <f t="shared" si="18"/>
        <v>0</v>
      </c>
      <c r="O82" s="107">
        <f t="shared" si="16"/>
        <v>0</v>
      </c>
    </row>
    <row r="83" spans="1:15" s="63" customFormat="1" ht="15" customHeight="1" thickBot="1" x14ac:dyDescent="0.3">
      <c r="A83" s="66">
        <v>14</v>
      </c>
      <c r="B83" s="44">
        <v>51580</v>
      </c>
      <c r="C83" s="48" t="s">
        <v>112</v>
      </c>
      <c r="D83" s="232">
        <v>63</v>
      </c>
      <c r="E83" s="233">
        <v>3.17</v>
      </c>
      <c r="F83" s="233">
        <v>60.32</v>
      </c>
      <c r="G83" s="233">
        <v>31.75</v>
      </c>
      <c r="H83" s="233">
        <v>4.76</v>
      </c>
      <c r="I83" s="40">
        <f t="shared" si="13"/>
        <v>3.3810000000000002</v>
      </c>
      <c r="J83" s="64"/>
      <c r="K83" s="130">
        <f t="shared" si="14"/>
        <v>63</v>
      </c>
      <c r="L83" s="135">
        <f t="shared" si="17"/>
        <v>23.001299999999997</v>
      </c>
      <c r="M83" s="132">
        <f t="shared" si="15"/>
        <v>36.51</v>
      </c>
      <c r="N83" s="131">
        <f t="shared" si="18"/>
        <v>1.9971000000000001</v>
      </c>
      <c r="O83" s="133">
        <f t="shared" si="16"/>
        <v>3.17</v>
      </c>
    </row>
    <row r="84" spans="1:15" s="63" customFormat="1" ht="15" customHeight="1" thickBot="1" x14ac:dyDescent="0.3">
      <c r="A84" s="33"/>
      <c r="B84" s="52"/>
      <c r="C84" s="37" t="s">
        <v>63</v>
      </c>
      <c r="D84" s="34">
        <f>SUM(D85:D115)</f>
        <v>1029</v>
      </c>
      <c r="E84" s="35">
        <f>AVERAGE(E85:E115)</f>
        <v>4.0250000000000004</v>
      </c>
      <c r="F84" s="35">
        <f>AVERAGE(F85:F115)</f>
        <v>29.404642857142864</v>
      </c>
      <c r="G84" s="35">
        <f>AVERAGE(G85:G115)</f>
        <v>52.464285714285701</v>
      </c>
      <c r="H84" s="35">
        <f>AVERAGE(H85:H115)</f>
        <v>19.019999999999996</v>
      </c>
      <c r="I84" s="36">
        <f>AVERAGE(I85:I115)</f>
        <v>3.8528178571428571</v>
      </c>
      <c r="J84" s="64"/>
      <c r="K84" s="134">
        <f t="shared" si="14"/>
        <v>1029</v>
      </c>
      <c r="L84" s="120">
        <f>SUM(L85:L115)</f>
        <v>737.00310000000013</v>
      </c>
      <c r="M84" s="117">
        <f>SUM(G84,H84)</f>
        <v>71.484285714285704</v>
      </c>
      <c r="N84" s="127">
        <f>SUM(N85:N115)</f>
        <v>15.004899999999999</v>
      </c>
      <c r="O84" s="118">
        <f t="shared" si="16"/>
        <v>4.0250000000000004</v>
      </c>
    </row>
    <row r="85" spans="1:15" s="63" customFormat="1" ht="15" customHeight="1" x14ac:dyDescent="0.25">
      <c r="A85" s="68">
        <v>1</v>
      </c>
      <c r="B85" s="69">
        <v>60010</v>
      </c>
      <c r="C85" s="70" t="s">
        <v>113</v>
      </c>
      <c r="D85" s="237">
        <v>22</v>
      </c>
      <c r="E85" s="238"/>
      <c r="F85" s="238">
        <v>27.27</v>
      </c>
      <c r="G85" s="238">
        <v>59.09</v>
      </c>
      <c r="H85" s="238">
        <v>13.64</v>
      </c>
      <c r="I85" s="60">
        <f t="shared" ref="I85:I115" si="19">(E85*2+F85*3+G85*4+H85*5)/100</f>
        <v>3.8637000000000001</v>
      </c>
      <c r="J85" s="64"/>
      <c r="K85" s="128">
        <f t="shared" si="14"/>
        <v>22</v>
      </c>
      <c r="L85" s="124">
        <f t="shared" si="17"/>
        <v>16.000600000000002</v>
      </c>
      <c r="M85" s="95">
        <f t="shared" si="15"/>
        <v>72.73</v>
      </c>
      <c r="N85" s="126">
        <f t="shared" si="18"/>
        <v>0</v>
      </c>
      <c r="O85" s="109">
        <f t="shared" si="16"/>
        <v>0</v>
      </c>
    </row>
    <row r="86" spans="1:15" s="63" customFormat="1" ht="15" customHeight="1" x14ac:dyDescent="0.25">
      <c r="A86" s="66">
        <v>2</v>
      </c>
      <c r="B86" s="42">
        <v>60020</v>
      </c>
      <c r="C86" s="48" t="s">
        <v>44</v>
      </c>
      <c r="D86" s="237">
        <v>14</v>
      </c>
      <c r="E86" s="238"/>
      <c r="F86" s="238">
        <v>50</v>
      </c>
      <c r="G86" s="238">
        <v>50</v>
      </c>
      <c r="H86" s="238"/>
      <c r="I86" s="40">
        <f t="shared" si="19"/>
        <v>3.5</v>
      </c>
      <c r="J86" s="64"/>
      <c r="K86" s="105">
        <f t="shared" si="14"/>
        <v>14</v>
      </c>
      <c r="L86" s="122">
        <f t="shared" si="17"/>
        <v>7</v>
      </c>
      <c r="M86" s="96">
        <f t="shared" si="15"/>
        <v>50</v>
      </c>
      <c r="N86" s="126">
        <f t="shared" si="18"/>
        <v>0</v>
      </c>
      <c r="O86" s="107">
        <f t="shared" si="16"/>
        <v>0</v>
      </c>
    </row>
    <row r="87" spans="1:15" s="63" customFormat="1" ht="15" customHeight="1" x14ac:dyDescent="0.25">
      <c r="A87" s="66">
        <v>3</v>
      </c>
      <c r="B87" s="42">
        <v>60050</v>
      </c>
      <c r="C87" s="48" t="s">
        <v>114</v>
      </c>
      <c r="D87" s="237">
        <v>29</v>
      </c>
      <c r="E87" s="238"/>
      <c r="F87" s="238">
        <v>37.93</v>
      </c>
      <c r="G87" s="238">
        <v>62.07</v>
      </c>
      <c r="H87" s="238"/>
      <c r="I87" s="40">
        <f t="shared" si="19"/>
        <v>3.6206999999999998</v>
      </c>
      <c r="J87" s="64"/>
      <c r="K87" s="105">
        <f t="shared" si="14"/>
        <v>29</v>
      </c>
      <c r="L87" s="122">
        <f t="shared" si="17"/>
        <v>18.000299999999999</v>
      </c>
      <c r="M87" s="96">
        <f t="shared" si="15"/>
        <v>62.07</v>
      </c>
      <c r="N87" s="126">
        <f t="shared" si="18"/>
        <v>0</v>
      </c>
      <c r="O87" s="107">
        <f t="shared" si="16"/>
        <v>0</v>
      </c>
    </row>
    <row r="88" spans="1:15" s="63" customFormat="1" ht="15" customHeight="1" x14ac:dyDescent="0.25">
      <c r="A88" s="66">
        <v>4</v>
      </c>
      <c r="B88" s="42">
        <v>60070</v>
      </c>
      <c r="C88" s="48" t="s">
        <v>115</v>
      </c>
      <c r="D88" s="237">
        <v>22</v>
      </c>
      <c r="E88" s="238"/>
      <c r="F88" s="238">
        <v>31.82</v>
      </c>
      <c r="G88" s="238">
        <v>40.909999999999997</v>
      </c>
      <c r="H88" s="238">
        <v>27.27</v>
      </c>
      <c r="I88" s="40">
        <f t="shared" si="19"/>
        <v>3.9545000000000003</v>
      </c>
      <c r="J88" s="64"/>
      <c r="K88" s="105">
        <f t="shared" si="14"/>
        <v>22</v>
      </c>
      <c r="L88" s="122">
        <f t="shared" si="17"/>
        <v>14.999599999999997</v>
      </c>
      <c r="M88" s="96">
        <f t="shared" si="15"/>
        <v>68.179999999999993</v>
      </c>
      <c r="N88" s="126">
        <f t="shared" si="18"/>
        <v>0</v>
      </c>
      <c r="O88" s="107">
        <f t="shared" si="16"/>
        <v>0</v>
      </c>
    </row>
    <row r="89" spans="1:15" s="63" customFormat="1" ht="15" customHeight="1" x14ac:dyDescent="0.25">
      <c r="A89" s="66">
        <v>5</v>
      </c>
      <c r="B89" s="42">
        <v>60180</v>
      </c>
      <c r="C89" s="48" t="s">
        <v>116</v>
      </c>
      <c r="D89" s="237">
        <v>32</v>
      </c>
      <c r="E89" s="238">
        <v>6.25</v>
      </c>
      <c r="F89" s="238">
        <v>50</v>
      </c>
      <c r="G89" s="238">
        <v>25</v>
      </c>
      <c r="H89" s="238">
        <v>18.75</v>
      </c>
      <c r="I89" s="40">
        <f t="shared" si="19"/>
        <v>3.5625</v>
      </c>
      <c r="J89" s="64"/>
      <c r="K89" s="105">
        <f t="shared" si="14"/>
        <v>32</v>
      </c>
      <c r="L89" s="122">
        <f t="shared" si="17"/>
        <v>14</v>
      </c>
      <c r="M89" s="96">
        <f t="shared" si="15"/>
        <v>43.75</v>
      </c>
      <c r="N89" s="126">
        <f t="shared" si="18"/>
        <v>2</v>
      </c>
      <c r="O89" s="107">
        <f t="shared" si="16"/>
        <v>6.25</v>
      </c>
    </row>
    <row r="90" spans="1:15" s="63" customFormat="1" ht="15" customHeight="1" x14ac:dyDescent="0.25">
      <c r="A90" s="66">
        <v>6</v>
      </c>
      <c r="B90" s="42">
        <v>60240</v>
      </c>
      <c r="C90" s="48" t="s">
        <v>117</v>
      </c>
      <c r="D90" s="237">
        <v>51</v>
      </c>
      <c r="E90" s="238">
        <v>1.96</v>
      </c>
      <c r="F90" s="238">
        <v>25.49</v>
      </c>
      <c r="G90" s="238">
        <v>62.75</v>
      </c>
      <c r="H90" s="238">
        <v>9.8000000000000007</v>
      </c>
      <c r="I90" s="40">
        <f t="shared" si="19"/>
        <v>3.8039000000000001</v>
      </c>
      <c r="J90" s="64"/>
      <c r="K90" s="105">
        <f t="shared" si="14"/>
        <v>51</v>
      </c>
      <c r="L90" s="122">
        <f t="shared" si="17"/>
        <v>37.000499999999995</v>
      </c>
      <c r="M90" s="96">
        <f t="shared" si="15"/>
        <v>72.55</v>
      </c>
      <c r="N90" s="126">
        <f t="shared" si="18"/>
        <v>0.99959999999999993</v>
      </c>
      <c r="O90" s="107">
        <f t="shared" si="16"/>
        <v>1.96</v>
      </c>
    </row>
    <row r="91" spans="1:15" s="63" customFormat="1" ht="15" customHeight="1" x14ac:dyDescent="0.25">
      <c r="A91" s="66">
        <v>7</v>
      </c>
      <c r="B91" s="42">
        <v>60560</v>
      </c>
      <c r="C91" s="48" t="s">
        <v>45</v>
      </c>
      <c r="D91" s="235"/>
      <c r="E91" s="236"/>
      <c r="F91" s="234"/>
      <c r="G91" s="234"/>
      <c r="H91" s="234"/>
      <c r="I91" s="40"/>
      <c r="J91" s="64"/>
      <c r="K91" s="105"/>
      <c r="L91" s="122"/>
      <c r="M91" s="96"/>
      <c r="N91" s="126"/>
      <c r="O91" s="107"/>
    </row>
    <row r="92" spans="1:15" s="63" customFormat="1" ht="15" customHeight="1" x14ac:dyDescent="0.25">
      <c r="A92" s="66">
        <v>8</v>
      </c>
      <c r="B92" s="42">
        <v>60660</v>
      </c>
      <c r="C92" s="48" t="s">
        <v>118</v>
      </c>
      <c r="D92" s="237">
        <v>26</v>
      </c>
      <c r="E92" s="238">
        <v>7.69</v>
      </c>
      <c r="F92" s="238">
        <v>34.619999999999997</v>
      </c>
      <c r="G92" s="238">
        <v>38.46</v>
      </c>
      <c r="H92" s="238">
        <v>19.23</v>
      </c>
      <c r="I92" s="40">
        <f t="shared" si="19"/>
        <v>3.6923000000000004</v>
      </c>
      <c r="J92" s="64"/>
      <c r="K92" s="105">
        <f t="shared" si="14"/>
        <v>26</v>
      </c>
      <c r="L92" s="122">
        <f t="shared" si="17"/>
        <v>14.999400000000001</v>
      </c>
      <c r="M92" s="96">
        <f t="shared" si="15"/>
        <v>57.69</v>
      </c>
      <c r="N92" s="126">
        <f t="shared" si="18"/>
        <v>1.9994000000000001</v>
      </c>
      <c r="O92" s="107">
        <f t="shared" si="16"/>
        <v>7.69</v>
      </c>
    </row>
    <row r="93" spans="1:15" s="63" customFormat="1" ht="15" customHeight="1" x14ac:dyDescent="0.25">
      <c r="A93" s="66">
        <v>9</v>
      </c>
      <c r="B93" s="42">
        <v>60001</v>
      </c>
      <c r="C93" s="48" t="s">
        <v>119</v>
      </c>
      <c r="D93" s="235"/>
      <c r="E93" s="236"/>
      <c r="F93" s="234"/>
      <c r="G93" s="234"/>
      <c r="H93" s="234"/>
      <c r="I93" s="40"/>
      <c r="J93" s="64"/>
      <c r="K93" s="105"/>
      <c r="L93" s="122"/>
      <c r="M93" s="96"/>
      <c r="N93" s="126"/>
      <c r="O93" s="107"/>
    </row>
    <row r="94" spans="1:15" s="63" customFormat="1" ht="15" customHeight="1" x14ac:dyDescent="0.25">
      <c r="A94" s="66">
        <v>10</v>
      </c>
      <c r="B94" s="42">
        <v>60850</v>
      </c>
      <c r="C94" s="48" t="s">
        <v>120</v>
      </c>
      <c r="D94" s="237">
        <v>26</v>
      </c>
      <c r="E94" s="238"/>
      <c r="F94" s="238">
        <v>34.619999999999997</v>
      </c>
      <c r="G94" s="238">
        <v>50</v>
      </c>
      <c r="H94" s="238">
        <v>15.38</v>
      </c>
      <c r="I94" s="40">
        <f t="shared" si="19"/>
        <v>3.8075999999999999</v>
      </c>
      <c r="J94" s="64"/>
      <c r="K94" s="105">
        <f t="shared" si="14"/>
        <v>26</v>
      </c>
      <c r="L94" s="122">
        <f t="shared" si="17"/>
        <v>16.998799999999999</v>
      </c>
      <c r="M94" s="96">
        <f t="shared" si="15"/>
        <v>65.38</v>
      </c>
      <c r="N94" s="126">
        <f t="shared" si="18"/>
        <v>0</v>
      </c>
      <c r="O94" s="107">
        <f t="shared" si="16"/>
        <v>0</v>
      </c>
    </row>
    <row r="95" spans="1:15" s="63" customFormat="1" ht="15" customHeight="1" x14ac:dyDescent="0.25">
      <c r="A95" s="66">
        <v>11</v>
      </c>
      <c r="B95" s="42">
        <v>60910</v>
      </c>
      <c r="C95" s="50" t="s">
        <v>142</v>
      </c>
      <c r="D95" s="237">
        <v>23</v>
      </c>
      <c r="E95" s="238">
        <v>4.3499999999999996</v>
      </c>
      <c r="F95" s="238">
        <v>47.83</v>
      </c>
      <c r="G95" s="238">
        <v>43.48</v>
      </c>
      <c r="H95" s="238">
        <v>4.3499999999999996</v>
      </c>
      <c r="I95" s="40">
        <f t="shared" si="19"/>
        <v>3.4786000000000001</v>
      </c>
      <c r="J95" s="64"/>
      <c r="K95" s="105">
        <f t="shared" si="14"/>
        <v>23</v>
      </c>
      <c r="L95" s="122">
        <f t="shared" si="17"/>
        <v>11.0009</v>
      </c>
      <c r="M95" s="96">
        <f t="shared" si="15"/>
        <v>47.83</v>
      </c>
      <c r="N95" s="126">
        <f t="shared" si="18"/>
        <v>1.0004999999999999</v>
      </c>
      <c r="O95" s="107">
        <f t="shared" si="16"/>
        <v>4.3499999999999996</v>
      </c>
    </row>
    <row r="96" spans="1:15" s="63" customFormat="1" ht="15" customHeight="1" x14ac:dyDescent="0.25">
      <c r="A96" s="66">
        <v>12</v>
      </c>
      <c r="B96" s="42">
        <v>60980</v>
      </c>
      <c r="C96" s="48" t="s">
        <v>143</v>
      </c>
      <c r="D96" s="237">
        <v>28</v>
      </c>
      <c r="E96" s="238"/>
      <c r="F96" s="238">
        <v>25</v>
      </c>
      <c r="G96" s="238">
        <v>53.57</v>
      </c>
      <c r="H96" s="238">
        <v>21.43</v>
      </c>
      <c r="I96" s="40">
        <f t="shared" si="19"/>
        <v>3.9642999999999997</v>
      </c>
      <c r="J96" s="64"/>
      <c r="K96" s="105">
        <f t="shared" si="14"/>
        <v>28</v>
      </c>
      <c r="L96" s="122">
        <f t="shared" si="17"/>
        <v>21</v>
      </c>
      <c r="M96" s="96">
        <f t="shared" si="15"/>
        <v>75</v>
      </c>
      <c r="N96" s="126">
        <f t="shared" si="18"/>
        <v>0</v>
      </c>
      <c r="O96" s="107">
        <f t="shared" si="16"/>
        <v>0</v>
      </c>
    </row>
    <row r="97" spans="1:15" s="63" customFormat="1" ht="15" customHeight="1" x14ac:dyDescent="0.25">
      <c r="A97" s="66">
        <v>13</v>
      </c>
      <c r="B97" s="42">
        <v>61080</v>
      </c>
      <c r="C97" s="48" t="s">
        <v>121</v>
      </c>
      <c r="D97" s="237">
        <v>25</v>
      </c>
      <c r="E97" s="238"/>
      <c r="F97" s="238">
        <v>16</v>
      </c>
      <c r="G97" s="238">
        <v>40</v>
      </c>
      <c r="H97" s="238">
        <v>44</v>
      </c>
      <c r="I97" s="40">
        <f t="shared" si="19"/>
        <v>4.28</v>
      </c>
      <c r="J97" s="64"/>
      <c r="K97" s="105">
        <f t="shared" si="14"/>
        <v>25</v>
      </c>
      <c r="L97" s="122">
        <f t="shared" si="17"/>
        <v>21</v>
      </c>
      <c r="M97" s="96">
        <f t="shared" si="15"/>
        <v>84</v>
      </c>
      <c r="N97" s="126">
        <f t="shared" si="18"/>
        <v>0</v>
      </c>
      <c r="O97" s="107">
        <f t="shared" si="16"/>
        <v>0</v>
      </c>
    </row>
    <row r="98" spans="1:15" s="63" customFormat="1" ht="15" customHeight="1" x14ac:dyDescent="0.25">
      <c r="A98" s="66">
        <v>14</v>
      </c>
      <c r="B98" s="42">
        <v>61150</v>
      </c>
      <c r="C98" s="48" t="s">
        <v>122</v>
      </c>
      <c r="D98" s="237">
        <v>26</v>
      </c>
      <c r="E98" s="238"/>
      <c r="F98" s="238">
        <v>19.23</v>
      </c>
      <c r="G98" s="238">
        <v>65.38</v>
      </c>
      <c r="H98" s="238">
        <v>15.38</v>
      </c>
      <c r="I98" s="40">
        <f t="shared" si="19"/>
        <v>3.9611000000000001</v>
      </c>
      <c r="J98" s="64"/>
      <c r="K98" s="105">
        <f t="shared" si="14"/>
        <v>26</v>
      </c>
      <c r="L98" s="122">
        <f t="shared" si="17"/>
        <v>20.997599999999998</v>
      </c>
      <c r="M98" s="96">
        <f t="shared" si="15"/>
        <v>80.759999999999991</v>
      </c>
      <c r="N98" s="126">
        <f t="shared" si="18"/>
        <v>0</v>
      </c>
      <c r="O98" s="107">
        <f t="shared" si="16"/>
        <v>0</v>
      </c>
    </row>
    <row r="99" spans="1:15" s="63" customFormat="1" ht="15" customHeight="1" x14ac:dyDescent="0.25">
      <c r="A99" s="66">
        <v>15</v>
      </c>
      <c r="B99" s="42">
        <v>61210</v>
      </c>
      <c r="C99" s="48" t="s">
        <v>123</v>
      </c>
      <c r="D99" s="237">
        <v>24</v>
      </c>
      <c r="E99" s="238"/>
      <c r="F99" s="238">
        <v>29.17</v>
      </c>
      <c r="G99" s="238">
        <v>62.5</v>
      </c>
      <c r="H99" s="238">
        <v>8.33</v>
      </c>
      <c r="I99" s="40">
        <f t="shared" si="19"/>
        <v>3.7915999999999999</v>
      </c>
      <c r="J99" s="64"/>
      <c r="K99" s="105">
        <f t="shared" si="14"/>
        <v>24</v>
      </c>
      <c r="L99" s="122">
        <f t="shared" si="17"/>
        <v>16.999200000000002</v>
      </c>
      <c r="M99" s="96">
        <f t="shared" si="15"/>
        <v>70.83</v>
      </c>
      <c r="N99" s="126">
        <f t="shared" si="18"/>
        <v>0</v>
      </c>
      <c r="O99" s="107">
        <f t="shared" si="16"/>
        <v>0</v>
      </c>
    </row>
    <row r="100" spans="1:15" s="63" customFormat="1" ht="15" customHeight="1" x14ac:dyDescent="0.25">
      <c r="A100" s="66">
        <v>16</v>
      </c>
      <c r="B100" s="42">
        <v>61290</v>
      </c>
      <c r="C100" s="48" t="s">
        <v>144</v>
      </c>
      <c r="D100" s="235"/>
      <c r="E100" s="236"/>
      <c r="F100" s="234"/>
      <c r="G100" s="234"/>
      <c r="H100" s="234"/>
      <c r="I100" s="40"/>
      <c r="J100" s="64"/>
      <c r="K100" s="105"/>
      <c r="L100" s="122"/>
      <c r="M100" s="96"/>
      <c r="N100" s="126"/>
      <c r="O100" s="107"/>
    </row>
    <row r="101" spans="1:15" s="63" customFormat="1" ht="15" customHeight="1" x14ac:dyDescent="0.25">
      <c r="A101" s="66">
        <v>17</v>
      </c>
      <c r="B101" s="42">
        <v>61340</v>
      </c>
      <c r="C101" s="48" t="s">
        <v>124</v>
      </c>
      <c r="D101" s="237">
        <v>30</v>
      </c>
      <c r="E101" s="238"/>
      <c r="F101" s="238">
        <v>50</v>
      </c>
      <c r="G101" s="238">
        <v>43.33</v>
      </c>
      <c r="H101" s="238">
        <v>6.67</v>
      </c>
      <c r="I101" s="40">
        <f t="shared" si="19"/>
        <v>3.5667</v>
      </c>
      <c r="J101" s="64"/>
      <c r="K101" s="105">
        <f t="shared" si="14"/>
        <v>30</v>
      </c>
      <c r="L101" s="122">
        <f t="shared" si="17"/>
        <v>15</v>
      </c>
      <c r="M101" s="96">
        <f t="shared" si="15"/>
        <v>50</v>
      </c>
      <c r="N101" s="126">
        <f t="shared" si="18"/>
        <v>0</v>
      </c>
      <c r="O101" s="107">
        <f t="shared" si="16"/>
        <v>0</v>
      </c>
    </row>
    <row r="102" spans="1:15" s="63" customFormat="1" ht="15" customHeight="1" x14ac:dyDescent="0.25">
      <c r="A102" s="66">
        <v>18</v>
      </c>
      <c r="B102" s="42">
        <v>61390</v>
      </c>
      <c r="C102" s="48" t="s">
        <v>125</v>
      </c>
      <c r="D102" s="237">
        <v>28</v>
      </c>
      <c r="E102" s="238"/>
      <c r="F102" s="238">
        <v>21.43</v>
      </c>
      <c r="G102" s="238">
        <v>57.14</v>
      </c>
      <c r="H102" s="238">
        <v>21.43</v>
      </c>
      <c r="I102" s="40">
        <f t="shared" si="19"/>
        <v>4</v>
      </c>
      <c r="J102" s="64"/>
      <c r="K102" s="105">
        <f t="shared" si="14"/>
        <v>28</v>
      </c>
      <c r="L102" s="122">
        <f t="shared" si="17"/>
        <v>21.999600000000001</v>
      </c>
      <c r="M102" s="96">
        <f t="shared" si="15"/>
        <v>78.569999999999993</v>
      </c>
      <c r="N102" s="126">
        <f t="shared" si="18"/>
        <v>0</v>
      </c>
      <c r="O102" s="107">
        <f t="shared" si="16"/>
        <v>0</v>
      </c>
    </row>
    <row r="103" spans="1:15" s="63" customFormat="1" ht="15" customHeight="1" x14ac:dyDescent="0.25">
      <c r="A103" s="66">
        <v>19</v>
      </c>
      <c r="B103" s="42">
        <v>61410</v>
      </c>
      <c r="C103" s="48" t="s">
        <v>126</v>
      </c>
      <c r="D103" s="237">
        <v>25</v>
      </c>
      <c r="E103" s="238"/>
      <c r="F103" s="238">
        <v>28</v>
      </c>
      <c r="G103" s="238">
        <v>40</v>
      </c>
      <c r="H103" s="238">
        <v>32</v>
      </c>
      <c r="I103" s="40">
        <f t="shared" si="19"/>
        <v>4.04</v>
      </c>
      <c r="J103" s="64"/>
      <c r="K103" s="105">
        <f t="shared" si="14"/>
        <v>25</v>
      </c>
      <c r="L103" s="122">
        <f t="shared" si="17"/>
        <v>18</v>
      </c>
      <c r="M103" s="96">
        <f t="shared" si="15"/>
        <v>72</v>
      </c>
      <c r="N103" s="126">
        <f t="shared" si="18"/>
        <v>0</v>
      </c>
      <c r="O103" s="107">
        <f t="shared" si="16"/>
        <v>0</v>
      </c>
    </row>
    <row r="104" spans="1:15" s="63" customFormat="1" ht="15" customHeight="1" x14ac:dyDescent="0.25">
      <c r="A104" s="66">
        <v>20</v>
      </c>
      <c r="B104" s="42">
        <v>61430</v>
      </c>
      <c r="C104" s="48" t="s">
        <v>66</v>
      </c>
      <c r="D104" s="237">
        <v>58</v>
      </c>
      <c r="E104" s="238"/>
      <c r="F104" s="238">
        <v>15.52</v>
      </c>
      <c r="G104" s="238">
        <v>63.79</v>
      </c>
      <c r="H104" s="238">
        <v>20.69</v>
      </c>
      <c r="I104" s="40">
        <f t="shared" si="19"/>
        <v>4.0517000000000003</v>
      </c>
      <c r="J104" s="64"/>
      <c r="K104" s="105">
        <f t="shared" si="14"/>
        <v>58</v>
      </c>
      <c r="L104" s="122">
        <f t="shared" si="17"/>
        <v>48.998400000000004</v>
      </c>
      <c r="M104" s="96">
        <f t="shared" si="15"/>
        <v>84.48</v>
      </c>
      <c r="N104" s="126">
        <f t="shared" si="18"/>
        <v>0</v>
      </c>
      <c r="O104" s="107">
        <f t="shared" si="16"/>
        <v>0</v>
      </c>
    </row>
    <row r="105" spans="1:15" s="63" customFormat="1" ht="15" customHeight="1" x14ac:dyDescent="0.25">
      <c r="A105" s="66">
        <v>21</v>
      </c>
      <c r="B105" s="42">
        <v>61440</v>
      </c>
      <c r="C105" s="48" t="s">
        <v>127</v>
      </c>
      <c r="D105" s="237">
        <v>60</v>
      </c>
      <c r="E105" s="238">
        <v>1.67</v>
      </c>
      <c r="F105" s="238">
        <v>40</v>
      </c>
      <c r="G105" s="238">
        <v>51.67</v>
      </c>
      <c r="H105" s="238">
        <v>6.67</v>
      </c>
      <c r="I105" s="40">
        <f t="shared" si="19"/>
        <v>3.6337000000000002</v>
      </c>
      <c r="J105" s="64"/>
      <c r="K105" s="105">
        <f t="shared" si="14"/>
        <v>60</v>
      </c>
      <c r="L105" s="122">
        <f t="shared" si="17"/>
        <v>35.003999999999998</v>
      </c>
      <c r="M105" s="96">
        <f t="shared" si="15"/>
        <v>58.34</v>
      </c>
      <c r="N105" s="126">
        <f t="shared" si="18"/>
        <v>1.0019999999999998</v>
      </c>
      <c r="O105" s="107">
        <f t="shared" si="16"/>
        <v>1.67</v>
      </c>
    </row>
    <row r="106" spans="1:15" s="63" customFormat="1" ht="15" customHeight="1" x14ac:dyDescent="0.25">
      <c r="A106" s="66">
        <v>22</v>
      </c>
      <c r="B106" s="42">
        <v>61450</v>
      </c>
      <c r="C106" s="48" t="s">
        <v>65</v>
      </c>
      <c r="D106" s="237">
        <v>32</v>
      </c>
      <c r="E106" s="238"/>
      <c r="F106" s="238">
        <v>18.75</v>
      </c>
      <c r="G106" s="238">
        <v>59.38</v>
      </c>
      <c r="H106" s="238">
        <v>21.88</v>
      </c>
      <c r="I106" s="40">
        <f t="shared" si="19"/>
        <v>4.0316999999999998</v>
      </c>
      <c r="J106" s="64"/>
      <c r="K106" s="105">
        <f t="shared" si="14"/>
        <v>32</v>
      </c>
      <c r="L106" s="122">
        <f t="shared" si="17"/>
        <v>26.003200000000003</v>
      </c>
      <c r="M106" s="96">
        <f t="shared" si="15"/>
        <v>81.260000000000005</v>
      </c>
      <c r="N106" s="126">
        <f t="shared" si="18"/>
        <v>0</v>
      </c>
      <c r="O106" s="107">
        <f t="shared" si="16"/>
        <v>0</v>
      </c>
    </row>
    <row r="107" spans="1:15" s="63" customFormat="1" ht="15" customHeight="1" x14ac:dyDescent="0.25">
      <c r="A107" s="66">
        <v>23</v>
      </c>
      <c r="B107" s="42">
        <v>61470</v>
      </c>
      <c r="C107" s="48" t="s">
        <v>145</v>
      </c>
      <c r="D107" s="237">
        <v>27</v>
      </c>
      <c r="E107" s="238"/>
      <c r="F107" s="238">
        <v>33.33</v>
      </c>
      <c r="G107" s="238">
        <v>66.67</v>
      </c>
      <c r="H107" s="238"/>
      <c r="I107" s="40">
        <f t="shared" si="19"/>
        <v>3.6667000000000001</v>
      </c>
      <c r="J107" s="64"/>
      <c r="K107" s="105">
        <f t="shared" si="14"/>
        <v>27</v>
      </c>
      <c r="L107" s="122">
        <f t="shared" si="17"/>
        <v>18.000900000000001</v>
      </c>
      <c r="M107" s="96">
        <f t="shared" si="15"/>
        <v>66.67</v>
      </c>
      <c r="N107" s="126">
        <f t="shared" si="18"/>
        <v>0</v>
      </c>
      <c r="O107" s="107">
        <f t="shared" si="16"/>
        <v>0</v>
      </c>
    </row>
    <row r="108" spans="1:15" s="63" customFormat="1" ht="15" customHeight="1" x14ac:dyDescent="0.25">
      <c r="A108" s="66">
        <v>24</v>
      </c>
      <c r="B108" s="42">
        <v>61490</v>
      </c>
      <c r="C108" s="48" t="s">
        <v>67</v>
      </c>
      <c r="D108" s="237">
        <v>60</v>
      </c>
      <c r="E108" s="238">
        <v>1.67</v>
      </c>
      <c r="F108" s="238">
        <v>20</v>
      </c>
      <c r="G108" s="238">
        <v>58.33</v>
      </c>
      <c r="H108" s="238">
        <v>20</v>
      </c>
      <c r="I108" s="40">
        <f t="shared" si="19"/>
        <v>3.9665999999999997</v>
      </c>
      <c r="J108" s="64"/>
      <c r="K108" s="105">
        <f t="shared" si="14"/>
        <v>60</v>
      </c>
      <c r="L108" s="122">
        <f t="shared" si="17"/>
        <v>46.998000000000005</v>
      </c>
      <c r="M108" s="96">
        <f t="shared" si="15"/>
        <v>78.33</v>
      </c>
      <c r="N108" s="126">
        <f t="shared" si="18"/>
        <v>1.0019999999999998</v>
      </c>
      <c r="O108" s="107">
        <f t="shared" si="16"/>
        <v>1.67</v>
      </c>
    </row>
    <row r="109" spans="1:15" s="63" customFormat="1" ht="15" customHeight="1" x14ac:dyDescent="0.25">
      <c r="A109" s="66">
        <v>25</v>
      </c>
      <c r="B109" s="42">
        <v>61500</v>
      </c>
      <c r="C109" s="48" t="s">
        <v>68</v>
      </c>
      <c r="D109" s="237">
        <v>64</v>
      </c>
      <c r="E109" s="238"/>
      <c r="F109" s="238">
        <v>6.25</v>
      </c>
      <c r="G109" s="238">
        <v>53.13</v>
      </c>
      <c r="H109" s="238">
        <v>40.630000000000003</v>
      </c>
      <c r="I109" s="40">
        <f t="shared" si="19"/>
        <v>4.3441999999999998</v>
      </c>
      <c r="J109" s="64"/>
      <c r="K109" s="105">
        <f t="shared" si="14"/>
        <v>64</v>
      </c>
      <c r="L109" s="122">
        <f t="shared" si="17"/>
        <v>60.006400000000006</v>
      </c>
      <c r="M109" s="96">
        <f t="shared" si="15"/>
        <v>93.76</v>
      </c>
      <c r="N109" s="126">
        <f t="shared" si="18"/>
        <v>0</v>
      </c>
      <c r="O109" s="107">
        <f t="shared" si="16"/>
        <v>0</v>
      </c>
    </row>
    <row r="110" spans="1:15" s="63" customFormat="1" ht="15" customHeight="1" x14ac:dyDescent="0.25">
      <c r="A110" s="66">
        <v>26</v>
      </c>
      <c r="B110" s="42">
        <v>61510</v>
      </c>
      <c r="C110" s="48" t="s">
        <v>50</v>
      </c>
      <c r="D110" s="237">
        <v>22</v>
      </c>
      <c r="E110" s="238"/>
      <c r="F110" s="238">
        <v>31.82</v>
      </c>
      <c r="G110" s="238">
        <v>50</v>
      </c>
      <c r="H110" s="238">
        <v>18.18</v>
      </c>
      <c r="I110" s="40">
        <f t="shared" si="19"/>
        <v>3.8635999999999999</v>
      </c>
      <c r="J110" s="64"/>
      <c r="K110" s="105">
        <f t="shared" si="14"/>
        <v>22</v>
      </c>
      <c r="L110" s="122">
        <f t="shared" si="17"/>
        <v>14.999600000000001</v>
      </c>
      <c r="M110" s="96">
        <f t="shared" si="15"/>
        <v>68.180000000000007</v>
      </c>
      <c r="N110" s="126">
        <f t="shared" si="18"/>
        <v>0</v>
      </c>
      <c r="O110" s="107">
        <f t="shared" si="16"/>
        <v>0</v>
      </c>
    </row>
    <row r="111" spans="1:15" s="63" customFormat="1" ht="15" customHeight="1" x14ac:dyDescent="0.25">
      <c r="A111" s="66">
        <v>27</v>
      </c>
      <c r="B111" s="42">
        <v>61520</v>
      </c>
      <c r="C111" s="48" t="s">
        <v>128</v>
      </c>
      <c r="D111" s="237">
        <v>26</v>
      </c>
      <c r="E111" s="238"/>
      <c r="F111" s="238">
        <v>34.619999999999997</v>
      </c>
      <c r="G111" s="238">
        <v>50</v>
      </c>
      <c r="H111" s="238">
        <v>15.38</v>
      </c>
      <c r="I111" s="40">
        <f t="shared" si="19"/>
        <v>3.8075999999999999</v>
      </c>
      <c r="J111" s="64"/>
      <c r="K111" s="105">
        <f t="shared" si="14"/>
        <v>26</v>
      </c>
      <c r="L111" s="122">
        <f t="shared" si="17"/>
        <v>16.998799999999999</v>
      </c>
      <c r="M111" s="96">
        <f t="shared" si="15"/>
        <v>65.38</v>
      </c>
      <c r="N111" s="126">
        <f t="shared" si="18"/>
        <v>0</v>
      </c>
      <c r="O111" s="107">
        <f t="shared" si="16"/>
        <v>0</v>
      </c>
    </row>
    <row r="112" spans="1:15" s="63" customFormat="1" ht="15" customHeight="1" x14ac:dyDescent="0.25">
      <c r="A112" s="66">
        <v>28</v>
      </c>
      <c r="B112" s="69">
        <v>61540</v>
      </c>
      <c r="C112" s="48" t="s">
        <v>129</v>
      </c>
      <c r="D112" s="237">
        <v>56</v>
      </c>
      <c r="E112" s="238"/>
      <c r="F112" s="238">
        <v>30.36</v>
      </c>
      <c r="G112" s="238">
        <v>62.5</v>
      </c>
      <c r="H112" s="238">
        <v>7.14</v>
      </c>
      <c r="I112" s="40">
        <f t="shared" si="19"/>
        <v>3.7677999999999998</v>
      </c>
      <c r="J112" s="64"/>
      <c r="K112" s="105">
        <f t="shared" si="14"/>
        <v>56</v>
      </c>
      <c r="L112" s="122">
        <f t="shared" si="17"/>
        <v>38.998400000000004</v>
      </c>
      <c r="M112" s="96">
        <f t="shared" si="15"/>
        <v>69.64</v>
      </c>
      <c r="N112" s="126">
        <f t="shared" si="18"/>
        <v>0</v>
      </c>
      <c r="O112" s="107">
        <f t="shared" si="16"/>
        <v>0</v>
      </c>
    </row>
    <row r="113" spans="1:15" s="63" customFormat="1" ht="15" customHeight="1" x14ac:dyDescent="0.25">
      <c r="A113" s="66">
        <v>29</v>
      </c>
      <c r="B113" s="42">
        <v>61560</v>
      </c>
      <c r="C113" s="70" t="s">
        <v>130</v>
      </c>
      <c r="D113" s="237">
        <v>78</v>
      </c>
      <c r="E113" s="238">
        <v>3.85</v>
      </c>
      <c r="F113" s="238">
        <v>5.13</v>
      </c>
      <c r="G113" s="238">
        <v>65.38</v>
      </c>
      <c r="H113" s="238">
        <v>25.64</v>
      </c>
      <c r="I113" s="40">
        <f t="shared" si="19"/>
        <v>4.1280999999999999</v>
      </c>
      <c r="J113" s="64"/>
      <c r="K113" s="105">
        <f t="shared" si="14"/>
        <v>78</v>
      </c>
      <c r="L113" s="122">
        <f t="shared" si="17"/>
        <v>70.995599999999996</v>
      </c>
      <c r="M113" s="96">
        <f t="shared" si="15"/>
        <v>91.02</v>
      </c>
      <c r="N113" s="129">
        <f t="shared" si="18"/>
        <v>3.0030000000000001</v>
      </c>
      <c r="O113" s="107">
        <f t="shared" si="16"/>
        <v>3.85</v>
      </c>
    </row>
    <row r="114" spans="1:15" s="63" customFormat="1" ht="15" customHeight="1" x14ac:dyDescent="0.25">
      <c r="A114" s="66">
        <v>30</v>
      </c>
      <c r="B114" s="42">
        <v>61570</v>
      </c>
      <c r="C114" s="70" t="s">
        <v>131</v>
      </c>
      <c r="D114" s="237">
        <v>84</v>
      </c>
      <c r="E114" s="238">
        <v>4.76</v>
      </c>
      <c r="F114" s="238">
        <v>33.33</v>
      </c>
      <c r="G114" s="238">
        <v>42.86</v>
      </c>
      <c r="H114" s="238">
        <v>19.05</v>
      </c>
      <c r="I114" s="40">
        <f t="shared" ref="I114" si="20">(E114*2+F114*3+G114*4+H114*5)/100</f>
        <v>3.762</v>
      </c>
      <c r="J114" s="64"/>
      <c r="K114" s="105">
        <f t="shared" ref="K114" si="21">D114</f>
        <v>84</v>
      </c>
      <c r="L114" s="122">
        <f t="shared" ref="L114" si="22">K114*M114/100</f>
        <v>52.004399999999997</v>
      </c>
      <c r="M114" s="96">
        <f t="shared" ref="M114" si="23">SUM(G114,H114)</f>
        <v>61.91</v>
      </c>
      <c r="N114" s="129">
        <f t="shared" ref="N114" si="24">K114*O114/100</f>
        <v>3.9983999999999997</v>
      </c>
      <c r="O114" s="107">
        <f t="shared" ref="O114" si="25">E114</f>
        <v>4.76</v>
      </c>
    </row>
    <row r="115" spans="1:15" s="63" customFormat="1" ht="15" customHeight="1" thickBot="1" x14ac:dyDescent="0.3">
      <c r="A115" s="66">
        <v>31</v>
      </c>
      <c r="B115" s="42">
        <v>61600</v>
      </c>
      <c r="C115" s="48" t="s">
        <v>146</v>
      </c>
      <c r="D115" s="237">
        <v>31</v>
      </c>
      <c r="E115" s="238"/>
      <c r="F115" s="238">
        <v>25.81</v>
      </c>
      <c r="G115" s="238">
        <v>51.61</v>
      </c>
      <c r="H115" s="238">
        <v>22.58</v>
      </c>
      <c r="I115" s="40">
        <f t="shared" si="19"/>
        <v>3.9676999999999998</v>
      </c>
      <c r="J115" s="64"/>
      <c r="K115" s="130">
        <f t="shared" si="14"/>
        <v>31</v>
      </c>
      <c r="L115" s="131">
        <f t="shared" si="17"/>
        <v>22.998899999999999</v>
      </c>
      <c r="M115" s="132">
        <f t="shared" si="15"/>
        <v>74.19</v>
      </c>
      <c r="N115" s="131">
        <f t="shared" si="18"/>
        <v>0</v>
      </c>
      <c r="O115" s="133">
        <f t="shared" si="16"/>
        <v>0</v>
      </c>
    </row>
    <row r="116" spans="1:15" s="63" customFormat="1" ht="15" customHeight="1" thickBot="1" x14ac:dyDescent="0.3">
      <c r="A116" s="33"/>
      <c r="B116" s="52"/>
      <c r="C116" s="31" t="s">
        <v>64</v>
      </c>
      <c r="D116" s="34">
        <f>SUM(D117:D125)</f>
        <v>334</v>
      </c>
      <c r="E116" s="35">
        <f t="shared" ref="E116:H116" si="26">AVERAGE(E117:E125)</f>
        <v>4.4849999999999994</v>
      </c>
      <c r="F116" s="35">
        <f t="shared" si="26"/>
        <v>20.905714285714286</v>
      </c>
      <c r="G116" s="35">
        <f t="shared" si="26"/>
        <v>51.767142857142858</v>
      </c>
      <c r="H116" s="35">
        <f t="shared" si="26"/>
        <v>24.764285714285716</v>
      </c>
      <c r="I116" s="36">
        <f>AVERAGE(I117:I125)</f>
        <v>3.9873285714285722</v>
      </c>
      <c r="J116" s="64"/>
      <c r="K116" s="146">
        <f t="shared" si="14"/>
        <v>334</v>
      </c>
      <c r="L116" s="147">
        <f>SUM(L117:L125)</f>
        <v>241.0052</v>
      </c>
      <c r="M116" s="148">
        <f t="shared" si="15"/>
        <v>76.531428571428577</v>
      </c>
      <c r="N116" s="149">
        <f>SUM(N117:N125)</f>
        <v>8.997399999999999</v>
      </c>
      <c r="O116" s="150">
        <f t="shared" si="16"/>
        <v>4.4849999999999994</v>
      </c>
    </row>
    <row r="117" spans="1:15" s="63" customFormat="1" ht="15" customHeight="1" x14ac:dyDescent="0.25">
      <c r="A117" s="65">
        <v>1</v>
      </c>
      <c r="B117" s="15">
        <v>70020</v>
      </c>
      <c r="C117" s="12" t="s">
        <v>51</v>
      </c>
      <c r="D117" s="247">
        <v>28</v>
      </c>
      <c r="E117" s="248"/>
      <c r="F117" s="248">
        <v>10.71</v>
      </c>
      <c r="G117" s="248">
        <v>32.14</v>
      </c>
      <c r="H117" s="248">
        <v>57.14</v>
      </c>
      <c r="I117" s="39">
        <f t="shared" ref="I117:I125" si="27">(E117*2+F117*3+G117*4+H117*5)/100</f>
        <v>4.4638999999999998</v>
      </c>
      <c r="J117" s="64"/>
      <c r="K117" s="138">
        <f t="shared" si="14"/>
        <v>28</v>
      </c>
      <c r="L117" s="139">
        <f t="shared" si="17"/>
        <v>24.9984</v>
      </c>
      <c r="M117" s="170">
        <f t="shared" si="15"/>
        <v>89.28</v>
      </c>
      <c r="N117" s="140">
        <f t="shared" si="18"/>
        <v>0</v>
      </c>
      <c r="O117" s="141">
        <f t="shared" si="16"/>
        <v>0</v>
      </c>
    </row>
    <row r="118" spans="1:15" s="63" customFormat="1" ht="15" customHeight="1" x14ac:dyDescent="0.25">
      <c r="A118" s="66">
        <v>2</v>
      </c>
      <c r="B118" s="42">
        <v>70110</v>
      </c>
      <c r="C118" s="13" t="s">
        <v>54</v>
      </c>
      <c r="D118" s="245">
        <v>30</v>
      </c>
      <c r="E118" s="246">
        <v>3.33</v>
      </c>
      <c r="F118" s="246">
        <v>16.670000000000002</v>
      </c>
      <c r="G118" s="246">
        <v>50</v>
      </c>
      <c r="H118" s="246">
        <v>30</v>
      </c>
      <c r="I118" s="40">
        <f t="shared" si="27"/>
        <v>4.0667</v>
      </c>
      <c r="J118" s="64"/>
      <c r="K118" s="105">
        <f t="shared" si="14"/>
        <v>30</v>
      </c>
      <c r="L118" s="122">
        <f t="shared" si="17"/>
        <v>24</v>
      </c>
      <c r="M118" s="96">
        <f t="shared" si="15"/>
        <v>80</v>
      </c>
      <c r="N118" s="126">
        <f t="shared" si="18"/>
        <v>0.99900000000000011</v>
      </c>
      <c r="O118" s="107">
        <f t="shared" si="16"/>
        <v>3.33</v>
      </c>
    </row>
    <row r="119" spans="1:15" s="63" customFormat="1" ht="15" customHeight="1" x14ac:dyDescent="0.25">
      <c r="A119" s="68">
        <v>3</v>
      </c>
      <c r="B119" s="42">
        <v>70021</v>
      </c>
      <c r="C119" s="13" t="s">
        <v>52</v>
      </c>
      <c r="D119" s="245">
        <v>27</v>
      </c>
      <c r="E119" s="246">
        <v>3.7</v>
      </c>
      <c r="F119" s="246">
        <v>14.81</v>
      </c>
      <c r="G119" s="246">
        <v>66.67</v>
      </c>
      <c r="H119" s="246">
        <v>14.81</v>
      </c>
      <c r="I119" s="40">
        <f t="shared" si="27"/>
        <v>3.9256000000000002</v>
      </c>
      <c r="J119" s="64"/>
      <c r="K119" s="105">
        <f t="shared" si="14"/>
        <v>27</v>
      </c>
      <c r="L119" s="122">
        <f t="shared" si="17"/>
        <v>21.999600000000001</v>
      </c>
      <c r="M119" s="96">
        <f t="shared" si="15"/>
        <v>81.48</v>
      </c>
      <c r="N119" s="126">
        <f t="shared" si="18"/>
        <v>0.99900000000000011</v>
      </c>
      <c r="O119" s="107">
        <f t="shared" si="16"/>
        <v>3.7</v>
      </c>
    </row>
    <row r="120" spans="1:15" s="63" customFormat="1" ht="15" customHeight="1" x14ac:dyDescent="0.25">
      <c r="A120" s="66">
        <v>4</v>
      </c>
      <c r="B120" s="42">
        <v>70040</v>
      </c>
      <c r="C120" s="13" t="s">
        <v>53</v>
      </c>
      <c r="D120" s="245">
        <v>24</v>
      </c>
      <c r="E120" s="246">
        <v>4.17</v>
      </c>
      <c r="F120" s="246">
        <v>29.17</v>
      </c>
      <c r="G120" s="246">
        <v>50</v>
      </c>
      <c r="H120" s="246">
        <v>16.670000000000002</v>
      </c>
      <c r="I120" s="40">
        <f t="shared" si="27"/>
        <v>3.7920000000000003</v>
      </c>
      <c r="J120" s="64"/>
      <c r="K120" s="105">
        <f t="shared" si="14"/>
        <v>24</v>
      </c>
      <c r="L120" s="122">
        <f t="shared" si="17"/>
        <v>16.000799999999998</v>
      </c>
      <c r="M120" s="96">
        <f t="shared" si="15"/>
        <v>66.67</v>
      </c>
      <c r="N120" s="126">
        <f t="shared" si="18"/>
        <v>1.0007999999999999</v>
      </c>
      <c r="O120" s="107">
        <f t="shared" si="16"/>
        <v>4.17</v>
      </c>
    </row>
    <row r="121" spans="1:15" s="63" customFormat="1" ht="15" customHeight="1" x14ac:dyDescent="0.25">
      <c r="A121" s="66">
        <v>5</v>
      </c>
      <c r="B121" s="42">
        <v>70100</v>
      </c>
      <c r="C121" s="13" t="s">
        <v>132</v>
      </c>
      <c r="D121" s="245">
        <v>26</v>
      </c>
      <c r="E121" s="246"/>
      <c r="F121" s="246">
        <v>11.54</v>
      </c>
      <c r="G121" s="246">
        <v>53.85</v>
      </c>
      <c r="H121" s="246">
        <v>34.619999999999997</v>
      </c>
      <c r="I121" s="40">
        <f t="shared" si="27"/>
        <v>4.2312000000000003</v>
      </c>
      <c r="J121" s="64"/>
      <c r="K121" s="105">
        <f t="shared" si="14"/>
        <v>26</v>
      </c>
      <c r="L121" s="122">
        <f t="shared" si="17"/>
        <v>23.002199999999998</v>
      </c>
      <c r="M121" s="96">
        <f t="shared" si="15"/>
        <v>88.47</v>
      </c>
      <c r="N121" s="126">
        <f t="shared" si="18"/>
        <v>0</v>
      </c>
      <c r="O121" s="107">
        <f t="shared" si="16"/>
        <v>0</v>
      </c>
    </row>
    <row r="122" spans="1:15" s="63" customFormat="1" ht="15" customHeight="1" x14ac:dyDescent="0.25">
      <c r="A122" s="66">
        <v>6</v>
      </c>
      <c r="B122" s="42">
        <v>70270</v>
      </c>
      <c r="C122" s="13" t="s">
        <v>55</v>
      </c>
      <c r="D122" s="243"/>
      <c r="E122" s="244"/>
      <c r="F122" s="242"/>
      <c r="G122" s="242"/>
      <c r="H122" s="242"/>
      <c r="I122" s="40"/>
      <c r="J122" s="64"/>
      <c r="K122" s="105"/>
      <c r="L122" s="122"/>
      <c r="M122" s="96"/>
      <c r="N122" s="126"/>
      <c r="O122" s="107"/>
    </row>
    <row r="123" spans="1:15" s="63" customFormat="1" ht="15" customHeight="1" x14ac:dyDescent="0.25">
      <c r="A123" s="66">
        <v>7</v>
      </c>
      <c r="B123" s="46">
        <v>70510</v>
      </c>
      <c r="C123" s="13" t="s">
        <v>56</v>
      </c>
      <c r="D123" s="243"/>
      <c r="E123" s="244"/>
      <c r="F123" s="242"/>
      <c r="G123" s="242"/>
      <c r="H123" s="242"/>
      <c r="I123" s="40"/>
      <c r="J123" s="64"/>
      <c r="K123" s="105"/>
      <c r="L123" s="122"/>
      <c r="M123" s="96"/>
      <c r="N123" s="126"/>
      <c r="O123" s="107"/>
    </row>
    <row r="124" spans="1:15" s="63" customFormat="1" ht="15" customHeight="1" x14ac:dyDescent="0.25">
      <c r="A124" s="66">
        <v>8</v>
      </c>
      <c r="B124" s="46">
        <v>10880</v>
      </c>
      <c r="C124" s="13" t="s">
        <v>133</v>
      </c>
      <c r="D124" s="245">
        <v>110</v>
      </c>
      <c r="E124" s="246"/>
      <c r="F124" s="246">
        <v>26.36</v>
      </c>
      <c r="G124" s="246">
        <v>63.64</v>
      </c>
      <c r="H124" s="246">
        <v>10</v>
      </c>
      <c r="I124" s="40">
        <f t="shared" si="27"/>
        <v>3.8363999999999998</v>
      </c>
      <c r="J124" s="64"/>
      <c r="K124" s="136">
        <f t="shared" si="14"/>
        <v>110</v>
      </c>
      <c r="L124" s="123">
        <f t="shared" si="17"/>
        <v>81.003999999999991</v>
      </c>
      <c r="M124" s="97">
        <f t="shared" si="15"/>
        <v>73.64</v>
      </c>
      <c r="N124" s="137">
        <f t="shared" si="18"/>
        <v>0</v>
      </c>
      <c r="O124" s="108">
        <f t="shared" si="16"/>
        <v>0</v>
      </c>
    </row>
    <row r="125" spans="1:15" s="63" customFormat="1" ht="15" customHeight="1" thickBot="1" x14ac:dyDescent="0.3">
      <c r="A125" s="1">
        <v>9</v>
      </c>
      <c r="B125" s="47">
        <v>10890</v>
      </c>
      <c r="C125" s="14" t="s">
        <v>70</v>
      </c>
      <c r="D125" s="249">
        <v>89</v>
      </c>
      <c r="E125" s="250">
        <v>6.74</v>
      </c>
      <c r="F125" s="250">
        <v>37.08</v>
      </c>
      <c r="G125" s="250">
        <v>46.07</v>
      </c>
      <c r="H125" s="250">
        <v>10.11</v>
      </c>
      <c r="I125" s="2">
        <f t="shared" si="27"/>
        <v>3.5954999999999999</v>
      </c>
      <c r="J125" s="64"/>
      <c r="K125" s="142">
        <f t="shared" si="14"/>
        <v>89</v>
      </c>
      <c r="L125" s="145">
        <f t="shared" si="17"/>
        <v>50.000199999999992</v>
      </c>
      <c r="M125" s="143">
        <f t="shared" si="15"/>
        <v>56.18</v>
      </c>
      <c r="N125" s="145">
        <f t="shared" si="18"/>
        <v>5.9985999999999997</v>
      </c>
      <c r="O125" s="144">
        <f t="shared" si="16"/>
        <v>6.74</v>
      </c>
    </row>
    <row r="126" spans="1:15" ht="15" customHeight="1" x14ac:dyDescent="0.25">
      <c r="A126" s="23"/>
      <c r="B126" s="23"/>
      <c r="C126" s="23"/>
      <c r="D126" s="202" t="s">
        <v>57</v>
      </c>
      <c r="E126" s="202"/>
      <c r="F126" s="202"/>
      <c r="G126" s="202"/>
      <c r="H126" s="202"/>
      <c r="I126" s="38">
        <f>AVERAGE(I8:I16,I18:I29,I31:I47,I49:I68,I70:I83,I85:I115,I117:I125)</f>
        <v>3.8286714285714281</v>
      </c>
      <c r="J126" s="20"/>
    </row>
    <row r="127" spans="1:15" ht="15" customHeight="1" x14ac:dyDescent="0.25">
      <c r="A127" s="23"/>
      <c r="B127" s="23"/>
      <c r="C127" s="23"/>
      <c r="D127" s="23"/>
      <c r="E127" s="24"/>
      <c r="F127" s="24"/>
      <c r="G127" s="25"/>
      <c r="H127" s="25"/>
      <c r="I127" s="26"/>
      <c r="J127" s="20"/>
    </row>
    <row r="128" spans="1:15" x14ac:dyDescent="0.25">
      <c r="A128" s="20"/>
      <c r="B128" s="20"/>
      <c r="C128" s="20"/>
      <c r="D128" s="20"/>
      <c r="E128" s="20"/>
      <c r="F128" s="20"/>
      <c r="G128" s="20"/>
      <c r="H128" s="20"/>
      <c r="I128" s="21"/>
      <c r="J128" s="20"/>
    </row>
  </sheetData>
  <mergeCells count="9">
    <mergeCell ref="I4:I5"/>
    <mergeCell ref="B6:C6"/>
    <mergeCell ref="D126:H126"/>
    <mergeCell ref="A4:A5"/>
    <mergeCell ref="B4:B5"/>
    <mergeCell ref="C4:C5"/>
    <mergeCell ref="D4:D5"/>
    <mergeCell ref="E4:H4"/>
    <mergeCell ref="C2:D2"/>
  </mergeCells>
  <conditionalFormatting sqref="I6:I126">
    <cfRule type="cellIs" dxfId="30" priority="12" stopIfTrue="1" operator="between">
      <formula>$I$126</formula>
      <formula>3.826</formula>
    </cfRule>
    <cfRule type="cellIs" dxfId="29" priority="13" stopIfTrue="1" operator="lessThan">
      <formula>3.5</formula>
    </cfRule>
    <cfRule type="cellIs" dxfId="28" priority="14" stopIfTrue="1" operator="between">
      <formula>$I$126</formula>
      <formula>3.5</formula>
    </cfRule>
    <cfRule type="cellIs" dxfId="27" priority="15" stopIfTrue="1" operator="between">
      <formula>4.5</formula>
      <formula>$I$126</formula>
    </cfRule>
    <cfRule type="cellIs" dxfId="26" priority="16" stopIfTrue="1" operator="greaterThanOrEqual">
      <formula>4.5</formula>
    </cfRule>
    <cfRule type="containsBlanks" dxfId="25" priority="2">
      <formula>LEN(TRIM(I6))=0</formula>
    </cfRule>
  </conditionalFormatting>
  <conditionalFormatting sqref="N7:O125">
    <cfRule type="containsBlanks" dxfId="24" priority="8">
      <formula>LEN(TRIM(N7))=0</formula>
    </cfRule>
    <cfRule type="cellIs" dxfId="23" priority="9" stopIfTrue="1" operator="equal">
      <formula>0</formula>
    </cfRule>
    <cfRule type="cellIs" dxfId="22" priority="10" operator="between">
      <formula>0</formula>
      <formula>9.99</formula>
    </cfRule>
    <cfRule type="cellIs" dxfId="21" priority="11" operator="greaterThanOrEqual">
      <formula>9.9</formula>
    </cfRule>
  </conditionalFormatting>
  <conditionalFormatting sqref="M7:M116 M118:M125">
    <cfRule type="cellIs" dxfId="20" priority="3" operator="equal">
      <formula>90</formula>
    </cfRule>
    <cfRule type="cellIs" dxfId="19" priority="4" operator="lessThan">
      <formula>50</formula>
    </cfRule>
    <cfRule type="cellIs" dxfId="18" priority="5" operator="between">
      <formula>50</formula>
      <formula>$M$6</formula>
    </cfRule>
    <cfRule type="cellIs" dxfId="17" priority="6" operator="between">
      <formula>$M$6</formula>
      <formula>90</formula>
    </cfRule>
    <cfRule type="cellIs" dxfId="16" priority="7" operator="between">
      <formula>90</formula>
      <formula>100</formula>
    </cfRule>
  </conditionalFormatting>
  <conditionalFormatting sqref="M7:M125">
    <cfRule type="containsBlanks" dxfId="15" priority="1">
      <formula>LEN(TRIM(M7))=0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Литер. чтение-4 2025</vt:lpstr>
      <vt:lpstr>Литература-4 2025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2025-09-22T05:29:22Z</dcterms:modified>
</cp:coreProperties>
</file>