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160" windowHeight="7950" tabRatio="571"/>
  </bookViews>
  <sheets>
    <sheet name="2024-2025 свод" sheetId="6" r:id="rId1"/>
    <sheet name="2024-2025 диаграммы" sheetId="12" r:id="rId2"/>
    <sheet name="2024-2025 исходные" sheetId="10" r:id="rId3"/>
    <sheet name="Организации-партнёры" sheetId="9" r:id="rId4"/>
  </sheets>
  <externalReferences>
    <externalReference r:id="rId5"/>
  </externalReferences>
  <definedNames>
    <definedName name="_xlnm._FilterDatabase" localSheetId="2" hidden="1">'2024-2025 исходные'!$A$4:$AF$55</definedName>
    <definedName name="_xlnm._FilterDatabase" localSheetId="0" hidden="1">'2024-2025 свод'!$A$5:$C$16</definedName>
    <definedName name="Критерии_оценки">[1]Инструкция!$J$12:$J$17</definedName>
  </definedNames>
  <calcPr calcId="145621"/>
</workbook>
</file>

<file path=xl/calcChain.xml><?xml version="1.0" encoding="utf-8"?>
<calcChain xmlns="http://schemas.openxmlformats.org/spreadsheetml/2006/main">
  <c r="B200" i="9" l="1"/>
  <c r="H567" i="10"/>
  <c r="DC200" i="9"/>
  <c r="DB200" i="9"/>
  <c r="D174" i="9"/>
  <c r="D152" i="9"/>
  <c r="D179" i="9"/>
  <c r="D178" i="9"/>
  <c r="D198" i="9"/>
  <c r="D197" i="9"/>
  <c r="D196" i="9"/>
  <c r="D110" i="9" l="1"/>
  <c r="D184" i="9"/>
  <c r="P116" i="6"/>
  <c r="M116" i="6"/>
  <c r="J116" i="6"/>
  <c r="P115" i="6"/>
  <c r="M115" i="6"/>
  <c r="J115" i="6"/>
  <c r="P114" i="6"/>
  <c r="M114" i="6"/>
  <c r="J114" i="6"/>
  <c r="G115" i="6"/>
  <c r="I115" i="6" s="1"/>
  <c r="U115" i="6" s="1"/>
  <c r="D115" i="6"/>
  <c r="F115" i="6" s="1"/>
  <c r="T115" i="6" s="1"/>
  <c r="L528" i="10"/>
  <c r="L518" i="10"/>
  <c r="J528" i="10"/>
  <c r="J518" i="10"/>
  <c r="G528" i="10"/>
  <c r="G518" i="10"/>
  <c r="G116" i="6"/>
  <c r="G114" i="6"/>
  <c r="D116" i="6"/>
  <c r="D114" i="6"/>
  <c r="R115" i="6"/>
  <c r="X115" i="6" s="1"/>
  <c r="O115" i="6"/>
  <c r="W115" i="6" s="1"/>
  <c r="L115" i="6"/>
  <c r="V115" i="6" s="1"/>
  <c r="R114" i="6"/>
  <c r="X114" i="6" s="1"/>
  <c r="O114" i="6"/>
  <c r="W114" i="6" s="1"/>
  <c r="L114" i="6"/>
  <c r="V114" i="6" s="1"/>
  <c r="I114" i="6"/>
  <c r="U114" i="6" s="1"/>
  <c r="F114" i="6"/>
  <c r="T114" i="6" s="1"/>
  <c r="N518" i="10"/>
  <c r="N514" i="10"/>
  <c r="D40" i="9"/>
  <c r="D45" i="9"/>
  <c r="D109" i="9"/>
  <c r="D43" i="9"/>
  <c r="Y115" i="6" l="1"/>
  <c r="S115" i="6" s="1"/>
  <c r="Y114" i="6"/>
  <c r="S114" i="6" s="1"/>
  <c r="D150" i="9"/>
  <c r="D149" i="9"/>
  <c r="D69" i="9"/>
  <c r="D177" i="9"/>
  <c r="D36" i="9"/>
  <c r="D169" i="9" l="1"/>
  <c r="D170" i="9"/>
  <c r="D175" i="9"/>
  <c r="D176" i="9"/>
  <c r="D125" i="9"/>
  <c r="H6" i="10"/>
  <c r="D42" i="9"/>
  <c r="D44" i="9" l="1"/>
  <c r="D81" i="9"/>
  <c r="H5" i="10" l="1"/>
  <c r="I5" i="10"/>
  <c r="K5" i="10"/>
  <c r="O5" i="10"/>
  <c r="R5" i="10"/>
  <c r="Q5" i="10"/>
  <c r="P5" i="10"/>
  <c r="S5" i="10"/>
  <c r="T489" i="10"/>
  <c r="D187" i="9" l="1"/>
  <c r="D186" i="9"/>
  <c r="D167" i="9"/>
  <c r="D88" i="9" l="1"/>
  <c r="D89" i="9"/>
  <c r="BI200" i="9" l="1"/>
  <c r="D111" i="9"/>
  <c r="D90" i="9"/>
  <c r="D195" i="9"/>
  <c r="D101" i="9"/>
  <c r="T563" i="10" l="1"/>
  <c r="D199" i="9" l="1"/>
  <c r="D39" i="9"/>
  <c r="D117" i="9"/>
  <c r="D172" i="9"/>
  <c r="D171" i="9"/>
  <c r="D75" i="9"/>
  <c r="D37" i="9" l="1"/>
  <c r="D58" i="9"/>
  <c r="D72" i="9" l="1"/>
  <c r="G436" i="10"/>
  <c r="J436" i="10"/>
  <c r="L436" i="10"/>
  <c r="T436" i="10"/>
  <c r="D41" i="9"/>
  <c r="N281" i="10" l="1"/>
  <c r="M67" i="6" s="1"/>
  <c r="J67" i="6"/>
  <c r="J281" i="10"/>
  <c r="G67" i="6" s="1"/>
  <c r="G281" i="10"/>
  <c r="D67" i="6" s="1"/>
  <c r="T281" i="10"/>
  <c r="P67" i="6" s="1"/>
  <c r="D113" i="9" l="1"/>
  <c r="D108" i="9" l="1"/>
  <c r="D35" i="9" l="1"/>
  <c r="M36" i="10" l="1"/>
  <c r="M5" i="10" s="1"/>
  <c r="N36" i="10" l="1"/>
  <c r="A127" i="6"/>
  <c r="A567" i="10"/>
  <c r="M128" i="6"/>
  <c r="M130" i="6"/>
  <c r="M129" i="6"/>
  <c r="P128" i="6"/>
  <c r="P129" i="6"/>
  <c r="P130" i="6"/>
  <c r="J128" i="6"/>
  <c r="G128" i="6"/>
  <c r="D128" i="6"/>
  <c r="O67" i="6" l="1"/>
  <c r="W67" i="6" s="1"/>
  <c r="R67" i="6"/>
  <c r="X67" i="6" s="1"/>
  <c r="D26" i="9"/>
  <c r="N162" i="10" l="1"/>
  <c r="N146" i="10" l="1"/>
  <c r="M36" i="6" s="1"/>
  <c r="L146" i="10"/>
  <c r="J36" i="6" s="1"/>
  <c r="J146" i="10"/>
  <c r="G36" i="6" s="1"/>
  <c r="G146" i="10"/>
  <c r="D36" i="6" s="1"/>
  <c r="T146" i="10"/>
  <c r="P36" i="6" s="1"/>
  <c r="D85" i="9"/>
  <c r="T547" i="10" l="1"/>
  <c r="P122" i="6" s="1"/>
  <c r="D173" i="9" l="1"/>
  <c r="D192" i="9"/>
  <c r="D193" i="9"/>
  <c r="D143" i="9" l="1"/>
  <c r="D49" i="9" l="1"/>
  <c r="D194" i="9" l="1"/>
  <c r="D191" i="9"/>
  <c r="D190" i="9"/>
  <c r="D189" i="9"/>
  <c r="D188" i="9"/>
  <c r="D185" i="9"/>
  <c r="D183" i="9"/>
  <c r="D182" i="9"/>
  <c r="D181" i="9"/>
  <c r="D180" i="9"/>
  <c r="D168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1" i="9"/>
  <c r="D148" i="9"/>
  <c r="D147" i="9"/>
  <c r="D146" i="9"/>
  <c r="D145" i="9"/>
  <c r="D144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4" i="9"/>
  <c r="D123" i="9"/>
  <c r="D122" i="9"/>
  <c r="D121" i="9"/>
  <c r="D120" i="9"/>
  <c r="D119" i="9"/>
  <c r="D118" i="9"/>
  <c r="D116" i="9"/>
  <c r="D115" i="9"/>
  <c r="D114" i="9"/>
  <c r="D112" i="9"/>
  <c r="D107" i="9"/>
  <c r="D106" i="9"/>
  <c r="D105" i="9"/>
  <c r="D104" i="9"/>
  <c r="D103" i="9"/>
  <c r="D102" i="9"/>
  <c r="D100" i="9"/>
  <c r="D99" i="9"/>
  <c r="D98" i="9"/>
  <c r="D97" i="9"/>
  <c r="D96" i="9"/>
  <c r="D95" i="9"/>
  <c r="D94" i="9"/>
  <c r="D93" i="9"/>
  <c r="D92" i="9"/>
  <c r="D91" i="9"/>
  <c r="D87" i="9"/>
  <c r="D86" i="9"/>
  <c r="D84" i="9"/>
  <c r="D83" i="9"/>
  <c r="D82" i="9"/>
  <c r="D80" i="9"/>
  <c r="D79" i="9"/>
  <c r="D78" i="9"/>
  <c r="D77" i="9"/>
  <c r="D76" i="9"/>
  <c r="D74" i="9"/>
  <c r="D73" i="9"/>
  <c r="D71" i="9"/>
  <c r="D70" i="9"/>
  <c r="D68" i="9"/>
  <c r="D67" i="9"/>
  <c r="D66" i="9"/>
  <c r="D65" i="9"/>
  <c r="D64" i="9"/>
  <c r="D63" i="9"/>
  <c r="D62" i="9"/>
  <c r="D61" i="9"/>
  <c r="D60" i="9"/>
  <c r="D59" i="9"/>
  <c r="D57" i="9"/>
  <c r="D56" i="9"/>
  <c r="D55" i="9"/>
  <c r="D54" i="9"/>
  <c r="D53" i="9"/>
  <c r="D52" i="9"/>
  <c r="D51" i="9"/>
  <c r="D50" i="9"/>
  <c r="D48" i="9"/>
  <c r="D47" i="9"/>
  <c r="D46" i="9"/>
  <c r="D38" i="9"/>
  <c r="D34" i="9"/>
  <c r="D33" i="9"/>
  <c r="D32" i="9"/>
  <c r="D31" i="9"/>
  <c r="D30" i="9"/>
  <c r="D29" i="9"/>
  <c r="D28" i="9"/>
  <c r="D27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N502" i="10" l="1"/>
  <c r="J369" i="10" l="1"/>
  <c r="G83" i="6" s="1"/>
  <c r="G369" i="10"/>
  <c r="D83" i="6" s="1"/>
  <c r="L369" i="10"/>
  <c r="J83" i="6" s="1"/>
  <c r="N369" i="10"/>
  <c r="M83" i="6" s="1"/>
  <c r="T369" i="10"/>
  <c r="P83" i="6" s="1"/>
  <c r="BW200" i="9" l="1"/>
  <c r="T7" i="10"/>
  <c r="N7" i="10"/>
  <c r="L7" i="10"/>
  <c r="J7" i="10"/>
  <c r="G7" i="10"/>
  <c r="I6" i="10"/>
  <c r="S567" i="10"/>
  <c r="S288" i="10"/>
  <c r="S371" i="10"/>
  <c r="J8" i="6" l="1"/>
  <c r="P8" i="6"/>
  <c r="G8" i="6"/>
  <c r="M8" i="6"/>
  <c r="DD200" i="9"/>
  <c r="P112" i="6"/>
  <c r="N498" i="10"/>
  <c r="M112" i="6" s="1"/>
  <c r="L498" i="10"/>
  <c r="J112" i="6" s="1"/>
  <c r="J498" i="10"/>
  <c r="G112" i="6" s="1"/>
  <c r="G498" i="10"/>
  <c r="D112" i="6" s="1"/>
  <c r="M116" i="10"/>
  <c r="P113" i="6"/>
  <c r="R113" i="6" s="1"/>
  <c r="X113" i="6" s="1"/>
  <c r="M113" i="6"/>
  <c r="O113" i="6" s="1"/>
  <c r="W113" i="6" s="1"/>
  <c r="G318" i="10"/>
  <c r="J318" i="10"/>
  <c r="L318" i="10"/>
  <c r="N318" i="10"/>
  <c r="T318" i="10"/>
  <c r="N563" i="10" l="1"/>
  <c r="L563" i="10"/>
  <c r="J563" i="10"/>
  <c r="G563" i="10"/>
  <c r="L502" i="10"/>
  <c r="J113" i="6" s="1"/>
  <c r="J502" i="10"/>
  <c r="G113" i="6" s="1"/>
  <c r="G502" i="10"/>
  <c r="D113" i="6" s="1"/>
  <c r="DM200" i="9" l="1"/>
  <c r="DL200" i="9"/>
  <c r="DK200" i="9"/>
  <c r="DJ200" i="9"/>
  <c r="DI200" i="9"/>
  <c r="DH200" i="9"/>
  <c r="DG200" i="9"/>
  <c r="DF200" i="9"/>
  <c r="DE200" i="9"/>
  <c r="DA200" i="9"/>
  <c r="CZ200" i="9"/>
  <c r="CY200" i="9"/>
  <c r="CX200" i="9"/>
  <c r="CW200" i="9"/>
  <c r="CV200" i="9"/>
  <c r="CU200" i="9"/>
  <c r="CT200" i="9"/>
  <c r="CS200" i="9"/>
  <c r="CR200" i="9"/>
  <c r="CQ200" i="9"/>
  <c r="CP200" i="9"/>
  <c r="CO200" i="9"/>
  <c r="CN200" i="9"/>
  <c r="CM200" i="9"/>
  <c r="CL200" i="9"/>
  <c r="CK200" i="9"/>
  <c r="CJ200" i="9"/>
  <c r="CI200" i="9"/>
  <c r="CH200" i="9"/>
  <c r="CG200" i="9"/>
  <c r="CF200" i="9"/>
  <c r="CE200" i="9"/>
  <c r="CD200" i="9"/>
  <c r="CC200" i="9"/>
  <c r="CB200" i="9"/>
  <c r="CA200" i="9"/>
  <c r="BZ200" i="9"/>
  <c r="BY200" i="9"/>
  <c r="BX200" i="9"/>
  <c r="BV200" i="9"/>
  <c r="BU200" i="9"/>
  <c r="BT200" i="9"/>
  <c r="BS200" i="9"/>
  <c r="BR200" i="9"/>
  <c r="BQ200" i="9"/>
  <c r="BP200" i="9"/>
  <c r="BO200" i="9"/>
  <c r="BN200" i="9"/>
  <c r="BM200" i="9"/>
  <c r="BL200" i="9"/>
  <c r="BK200" i="9"/>
  <c r="BJ200" i="9"/>
  <c r="BH200" i="9"/>
  <c r="BG200" i="9"/>
  <c r="BF200" i="9"/>
  <c r="BE200" i="9"/>
  <c r="BD200" i="9"/>
  <c r="BC200" i="9"/>
  <c r="BB200" i="9"/>
  <c r="BA200" i="9"/>
  <c r="AZ200" i="9"/>
  <c r="AY200" i="9"/>
  <c r="AX200" i="9"/>
  <c r="AW200" i="9"/>
  <c r="AV200" i="9"/>
  <c r="AU200" i="9"/>
  <c r="AT200" i="9"/>
  <c r="AS200" i="9"/>
  <c r="AR200" i="9"/>
  <c r="AQ200" i="9"/>
  <c r="AP200" i="9"/>
  <c r="AO200" i="9"/>
  <c r="AN200" i="9"/>
  <c r="AM200" i="9"/>
  <c r="AL200" i="9"/>
  <c r="AK200" i="9"/>
  <c r="AJ200" i="9"/>
  <c r="AI200" i="9"/>
  <c r="AH200" i="9"/>
  <c r="AG200" i="9"/>
  <c r="AF200" i="9"/>
  <c r="AE200" i="9"/>
  <c r="AD200" i="9"/>
  <c r="AC200" i="9"/>
  <c r="AB200" i="9"/>
  <c r="AA200" i="9"/>
  <c r="Z200" i="9"/>
  <c r="Y200" i="9"/>
  <c r="X200" i="9"/>
  <c r="W200" i="9"/>
  <c r="V200" i="9"/>
  <c r="U200" i="9"/>
  <c r="T200" i="9"/>
  <c r="S200" i="9"/>
  <c r="R200" i="9"/>
  <c r="Q200" i="9"/>
  <c r="P200" i="9"/>
  <c r="O200" i="9"/>
  <c r="N200" i="9"/>
  <c r="M200" i="9"/>
  <c r="L200" i="9"/>
  <c r="K200" i="9"/>
  <c r="J200" i="9"/>
  <c r="I200" i="9"/>
  <c r="H200" i="9"/>
  <c r="G200" i="9"/>
  <c r="F200" i="9"/>
  <c r="E200" i="9"/>
  <c r="D3" i="9"/>
  <c r="D200" i="9" s="1"/>
  <c r="D201" i="9" l="1"/>
  <c r="DN200" i="9"/>
  <c r="M103" i="6" l="1"/>
  <c r="M99" i="6"/>
  <c r="R112" i="6" l="1"/>
  <c r="O103" i="6"/>
  <c r="O99" i="6"/>
  <c r="P20" i="6"/>
  <c r="P126" i="6"/>
  <c r="T18" i="10"/>
  <c r="K53" i="10" l="1"/>
  <c r="G126" i="6" l="1"/>
  <c r="D126" i="6"/>
  <c r="M126" i="6"/>
  <c r="J126" i="6"/>
  <c r="R371" i="10" l="1"/>
  <c r="Q371" i="10"/>
  <c r="P371" i="10"/>
  <c r="O371" i="10"/>
  <c r="M371" i="10"/>
  <c r="K371" i="10"/>
  <c r="I371" i="10"/>
  <c r="H371" i="10"/>
  <c r="S529" i="10"/>
  <c r="R529" i="10"/>
  <c r="Q529" i="10"/>
  <c r="P529" i="10"/>
  <c r="O529" i="10"/>
  <c r="M529" i="10"/>
  <c r="K529" i="10"/>
  <c r="I529" i="10"/>
  <c r="H529" i="10"/>
  <c r="G64" i="10"/>
  <c r="D20" i="6" s="1"/>
  <c r="N64" i="10"/>
  <c r="M20" i="6" s="1"/>
  <c r="L64" i="10"/>
  <c r="J20" i="6" s="1"/>
  <c r="J64" i="10"/>
  <c r="G20" i="6" s="1"/>
  <c r="T20" i="10" l="1"/>
  <c r="L514" i="10"/>
  <c r="J514" i="10"/>
  <c r="G514" i="10"/>
  <c r="R116" i="6" l="1"/>
  <c r="X116" i="6" s="1"/>
  <c r="M288" i="10"/>
  <c r="K288" i="10"/>
  <c r="I288" i="10"/>
  <c r="M197" i="10"/>
  <c r="K197" i="10"/>
  <c r="I197" i="10"/>
  <c r="K116" i="10"/>
  <c r="I116" i="10"/>
  <c r="M53" i="10"/>
  <c r="I53" i="10"/>
  <c r="M6" i="10"/>
  <c r="K6" i="10"/>
  <c r="H288" i="10"/>
  <c r="H197" i="10"/>
  <c r="H116" i="10"/>
  <c r="H53" i="10"/>
  <c r="G229" i="10"/>
  <c r="J229" i="10"/>
  <c r="L229" i="10"/>
  <c r="N229" i="10"/>
  <c r="T229" i="10"/>
  <c r="L450" i="10"/>
  <c r="J104" i="6" s="1"/>
  <c r="L448" i="10"/>
  <c r="L460" i="10"/>
  <c r="J105" i="6" s="1"/>
  <c r="L467" i="10"/>
  <c r="J106" i="6" s="1"/>
  <c r="L472" i="10"/>
  <c r="J107" i="6" s="1"/>
  <c r="L476" i="10"/>
  <c r="J108" i="6" s="1"/>
  <c r="L478" i="10"/>
  <c r="J109" i="6" s="1"/>
  <c r="L489" i="10"/>
  <c r="J110" i="6" s="1"/>
  <c r="L493" i="10"/>
  <c r="J111" i="6" s="1"/>
  <c r="J493" i="10"/>
  <c r="G111" i="6" s="1"/>
  <c r="J489" i="10"/>
  <c r="G110" i="6" s="1"/>
  <c r="J478" i="10"/>
  <c r="G109" i="6" s="1"/>
  <c r="J476" i="10"/>
  <c r="G108" i="6" s="1"/>
  <c r="J472" i="10"/>
  <c r="G107" i="6" s="1"/>
  <c r="J467" i="10"/>
  <c r="G106" i="6" s="1"/>
  <c r="J460" i="10"/>
  <c r="G105" i="6" s="1"/>
  <c r="I105" i="6" s="1"/>
  <c r="J450" i="10"/>
  <c r="G104" i="6" s="1"/>
  <c r="J448" i="10"/>
  <c r="G493" i="10"/>
  <c r="D111" i="6" s="1"/>
  <c r="G489" i="10"/>
  <c r="D110" i="6" s="1"/>
  <c r="G478" i="10"/>
  <c r="D109" i="6" s="1"/>
  <c r="F109" i="6" s="1"/>
  <c r="G476" i="10"/>
  <c r="D108" i="6" s="1"/>
  <c r="G472" i="10"/>
  <c r="D107" i="6" s="1"/>
  <c r="G467" i="10"/>
  <c r="D106" i="6" s="1"/>
  <c r="G460" i="10"/>
  <c r="D105" i="6" s="1"/>
  <c r="G450" i="10"/>
  <c r="D104" i="6" s="1"/>
  <c r="G448" i="10"/>
  <c r="T493" i="10"/>
  <c r="P111" i="6" s="1"/>
  <c r="R111" i="6" s="1"/>
  <c r="N493" i="10"/>
  <c r="M111" i="6" s="1"/>
  <c r="O111" i="6" s="1"/>
  <c r="P110" i="6"/>
  <c r="R110" i="6" s="1"/>
  <c r="N489" i="10"/>
  <c r="M110" i="6" s="1"/>
  <c r="O110" i="6" s="1"/>
  <c r="T478" i="10"/>
  <c r="P109" i="6" s="1"/>
  <c r="R109" i="6" s="1"/>
  <c r="N478" i="10"/>
  <c r="M109" i="6" s="1"/>
  <c r="O109" i="6" s="1"/>
  <c r="T476" i="10"/>
  <c r="P108" i="6" s="1"/>
  <c r="R108" i="6" s="1"/>
  <c r="N476" i="10"/>
  <c r="M108" i="6" s="1"/>
  <c r="O108" i="6" s="1"/>
  <c r="T472" i="10"/>
  <c r="P107" i="6" s="1"/>
  <c r="R107" i="6" s="1"/>
  <c r="N472" i="10"/>
  <c r="M107" i="6" s="1"/>
  <c r="O107" i="6" s="1"/>
  <c r="T467" i="10"/>
  <c r="P106" i="6" s="1"/>
  <c r="R106" i="6" s="1"/>
  <c r="N467" i="10"/>
  <c r="M106" i="6" s="1"/>
  <c r="O106" i="6" s="1"/>
  <c r="T461" i="10"/>
  <c r="N460" i="10"/>
  <c r="M105" i="6" s="1"/>
  <c r="O105" i="6" s="1"/>
  <c r="T450" i="10"/>
  <c r="P104" i="6" s="1"/>
  <c r="N450" i="10"/>
  <c r="M104" i="6" s="1"/>
  <c r="O104" i="6" s="1"/>
  <c r="T448" i="10"/>
  <c r="P105" i="6" l="1"/>
  <c r="R105" i="6" s="1"/>
  <c r="R104" i="6"/>
  <c r="P103" i="6"/>
  <c r="R103" i="6" s="1"/>
  <c r="J103" i="6"/>
  <c r="G103" i="6"/>
  <c r="O116" i="6"/>
  <c r="W116" i="6" s="1"/>
  <c r="O112" i="6"/>
  <c r="D103" i="6"/>
  <c r="P118" i="6"/>
  <c r="N117" i="10"/>
  <c r="M31" i="6" s="1"/>
  <c r="N125" i="10"/>
  <c r="M32" i="6" s="1"/>
  <c r="N131" i="10"/>
  <c r="M33" i="6" s="1"/>
  <c r="N134" i="10"/>
  <c r="M34" i="6" s="1"/>
  <c r="N138" i="10"/>
  <c r="M35" i="6" s="1"/>
  <c r="N149" i="10"/>
  <c r="M37" i="6" s="1"/>
  <c r="N155" i="10"/>
  <c r="M38" i="6" s="1"/>
  <c r="N159" i="10"/>
  <c r="M39" i="6" s="1"/>
  <c r="M40" i="6"/>
  <c r="N165" i="10"/>
  <c r="M41" i="6" s="1"/>
  <c r="N169" i="10"/>
  <c r="M42" i="6" s="1"/>
  <c r="N172" i="10"/>
  <c r="N177" i="10"/>
  <c r="M44" i="6" s="1"/>
  <c r="N182" i="10"/>
  <c r="M45" i="6" s="1"/>
  <c r="N186" i="10"/>
  <c r="M46" i="6" s="1"/>
  <c r="N193" i="10"/>
  <c r="M47" i="6" s="1"/>
  <c r="N198" i="10"/>
  <c r="M49" i="6" s="1"/>
  <c r="N202" i="10"/>
  <c r="M50" i="6" s="1"/>
  <c r="N203" i="10"/>
  <c r="M51" i="6" s="1"/>
  <c r="N208" i="10"/>
  <c r="M52" i="6" s="1"/>
  <c r="N213" i="10"/>
  <c r="M53" i="6" s="1"/>
  <c r="N217" i="10"/>
  <c r="M54" i="6" s="1"/>
  <c r="N227" i="10"/>
  <c r="M55" i="6" s="1"/>
  <c r="N234" i="10"/>
  <c r="M57" i="6" s="1"/>
  <c r="N235" i="10"/>
  <c r="M58" i="6" s="1"/>
  <c r="N244" i="10"/>
  <c r="M59" i="6" s="1"/>
  <c r="N247" i="10"/>
  <c r="M60" i="6" s="1"/>
  <c r="N257" i="10"/>
  <c r="M61" i="6" s="1"/>
  <c r="N261" i="10"/>
  <c r="M62" i="6" s="1"/>
  <c r="N265" i="10"/>
  <c r="M63" i="6" s="1"/>
  <c r="N270" i="10"/>
  <c r="M64" i="6" s="1"/>
  <c r="N273" i="10"/>
  <c r="M65" i="6" s="1"/>
  <c r="N276" i="10"/>
  <c r="M66" i="6" s="1"/>
  <c r="N284" i="10"/>
  <c r="M68" i="6" s="1"/>
  <c r="N289" i="10"/>
  <c r="M70" i="6" s="1"/>
  <c r="N297" i="10"/>
  <c r="M71" i="6" s="1"/>
  <c r="N303" i="10"/>
  <c r="M72" i="6" s="1"/>
  <c r="M73" i="6"/>
  <c r="N323" i="10"/>
  <c r="M74" i="6" s="1"/>
  <c r="N330" i="10"/>
  <c r="M75" i="6" s="1"/>
  <c r="N333" i="10"/>
  <c r="M76" i="6" s="1"/>
  <c r="N338" i="10"/>
  <c r="M78" i="6" s="1"/>
  <c r="N336" i="10"/>
  <c r="M77" i="6" s="1"/>
  <c r="N342" i="10"/>
  <c r="M79" i="6" s="1"/>
  <c r="N347" i="10"/>
  <c r="M80" i="6" s="1"/>
  <c r="N353" i="10"/>
  <c r="M81" i="6" s="1"/>
  <c r="O81" i="6" s="1"/>
  <c r="W81" i="6" s="1"/>
  <c r="N358" i="10"/>
  <c r="M82" i="6" s="1"/>
  <c r="O82" i="6" s="1"/>
  <c r="W82" i="6" s="1"/>
  <c r="N372" i="10"/>
  <c r="M85" i="6" s="1"/>
  <c r="N377" i="10"/>
  <c r="M86" i="6" s="1"/>
  <c r="N380" i="10"/>
  <c r="M87" i="6" s="1"/>
  <c r="N390" i="10"/>
  <c r="M88" i="6" s="1"/>
  <c r="N392" i="10"/>
  <c r="M89" i="6" s="1"/>
  <c r="N393" i="10"/>
  <c r="M90" i="6" s="1"/>
  <c r="N397" i="10"/>
  <c r="M91" i="6" s="1"/>
  <c r="O91" i="6" s="1"/>
  <c r="N400" i="10"/>
  <c r="M92" i="6" s="1"/>
  <c r="O92" i="6" s="1"/>
  <c r="N403" i="10"/>
  <c r="M93" i="6" s="1"/>
  <c r="O93" i="6" s="1"/>
  <c r="N406" i="10"/>
  <c r="M94" i="6" s="1"/>
  <c r="O94" i="6" s="1"/>
  <c r="N414" i="10"/>
  <c r="M95" i="6" s="1"/>
  <c r="O95" i="6" s="1"/>
  <c r="N417" i="10"/>
  <c r="M96" i="6" s="1"/>
  <c r="O96" i="6" s="1"/>
  <c r="N428" i="10"/>
  <c r="M97" i="6" s="1"/>
  <c r="O97" i="6" s="1"/>
  <c r="N430" i="10"/>
  <c r="M98" i="6" s="1"/>
  <c r="O98" i="6" s="1"/>
  <c r="N439" i="10"/>
  <c r="M100" i="6" s="1"/>
  <c r="O100" i="6" s="1"/>
  <c r="N442" i="10"/>
  <c r="M101" i="6" s="1"/>
  <c r="O101" i="6" s="1"/>
  <c r="N447" i="10"/>
  <c r="M102" i="6" s="1"/>
  <c r="O102" i="6" s="1"/>
  <c r="N530" i="10"/>
  <c r="N535" i="10"/>
  <c r="M119" i="6" s="1"/>
  <c r="N539" i="10"/>
  <c r="M120" i="6" s="1"/>
  <c r="N541" i="10"/>
  <c r="M121" i="6" s="1"/>
  <c r="N545" i="10"/>
  <c r="N554" i="10"/>
  <c r="M124" i="6" s="1"/>
  <c r="N549" i="10"/>
  <c r="M123" i="6" s="1"/>
  <c r="N556" i="10"/>
  <c r="M125" i="6" s="1"/>
  <c r="O125" i="6" s="1"/>
  <c r="W125" i="6" s="1"/>
  <c r="N114" i="10"/>
  <c r="M29" i="6" s="1"/>
  <c r="N112" i="10"/>
  <c r="M28" i="6" s="1"/>
  <c r="N108" i="10"/>
  <c r="M27" i="6" s="1"/>
  <c r="N102" i="10"/>
  <c r="M26" i="6" s="1"/>
  <c r="N94" i="10"/>
  <c r="M25" i="6" s="1"/>
  <c r="N90" i="10"/>
  <c r="M24" i="6" s="1"/>
  <c r="N88" i="10"/>
  <c r="N83" i="10"/>
  <c r="M22" i="6" s="1"/>
  <c r="N77" i="10"/>
  <c r="M21" i="6" s="1"/>
  <c r="N56" i="10"/>
  <c r="M19" i="6" s="1"/>
  <c r="N54" i="10"/>
  <c r="M18" i="6" s="1"/>
  <c r="N49" i="10"/>
  <c r="M16" i="6" s="1"/>
  <c r="N46" i="10"/>
  <c r="M15" i="6" s="1"/>
  <c r="M14" i="6"/>
  <c r="N29" i="10"/>
  <c r="M13" i="6" s="1"/>
  <c r="N22" i="10"/>
  <c r="M12" i="6" s="1"/>
  <c r="N19" i="10"/>
  <c r="M11" i="6" s="1"/>
  <c r="N16" i="10"/>
  <c r="M10" i="6" s="1"/>
  <c r="N13" i="10"/>
  <c r="L13" i="10"/>
  <c r="L16" i="10"/>
  <c r="J10" i="6" s="1"/>
  <c r="L19" i="10"/>
  <c r="J11" i="6" s="1"/>
  <c r="L22" i="10"/>
  <c r="J12" i="6" s="1"/>
  <c r="L29" i="10"/>
  <c r="J13" i="6" s="1"/>
  <c r="L36" i="10"/>
  <c r="J14" i="6" s="1"/>
  <c r="L46" i="10"/>
  <c r="J15" i="6" s="1"/>
  <c r="L49" i="10"/>
  <c r="J16" i="6" s="1"/>
  <c r="L54" i="10"/>
  <c r="J18" i="6" s="1"/>
  <c r="L83" i="10"/>
  <c r="J22" i="6" s="1"/>
  <c r="L77" i="10"/>
  <c r="J21" i="6" s="1"/>
  <c r="L88" i="10"/>
  <c r="J23" i="6" s="1"/>
  <c r="L90" i="10"/>
  <c r="J24" i="6" s="1"/>
  <c r="L94" i="10"/>
  <c r="J25" i="6" s="1"/>
  <c r="L102" i="10"/>
  <c r="J26" i="6" s="1"/>
  <c r="L108" i="10"/>
  <c r="J27" i="6" s="1"/>
  <c r="L114" i="10"/>
  <c r="J29" i="6" s="1"/>
  <c r="L117" i="10"/>
  <c r="J31" i="6" s="1"/>
  <c r="L125" i="10"/>
  <c r="J32" i="6" s="1"/>
  <c r="L131" i="10"/>
  <c r="J33" i="6" s="1"/>
  <c r="L134" i="10"/>
  <c r="J34" i="6" s="1"/>
  <c r="L138" i="10"/>
  <c r="J35" i="6" s="1"/>
  <c r="L193" i="10"/>
  <c r="J47" i="6" s="1"/>
  <c r="L186" i="10"/>
  <c r="J46" i="6" s="1"/>
  <c r="L182" i="10"/>
  <c r="J45" i="6" s="1"/>
  <c r="L177" i="10"/>
  <c r="J44" i="6" s="1"/>
  <c r="L172" i="10"/>
  <c r="J43" i="6" s="1"/>
  <c r="L169" i="10"/>
  <c r="J42" i="6" s="1"/>
  <c r="L165" i="10"/>
  <c r="J41" i="6" s="1"/>
  <c r="L162" i="10"/>
  <c r="J40" i="6" s="1"/>
  <c r="L159" i="10"/>
  <c r="J39" i="6" s="1"/>
  <c r="L155" i="10"/>
  <c r="J38" i="6" s="1"/>
  <c r="L149" i="10"/>
  <c r="J37" i="6" s="1"/>
  <c r="L198" i="10"/>
  <c r="J49" i="6" s="1"/>
  <c r="L202" i="10"/>
  <c r="J50" i="6" s="1"/>
  <c r="L203" i="10"/>
  <c r="J51" i="6" s="1"/>
  <c r="L208" i="10"/>
  <c r="J52" i="6" s="1"/>
  <c r="L213" i="10"/>
  <c r="J53" i="6" s="1"/>
  <c r="L227" i="10"/>
  <c r="J55" i="6" s="1"/>
  <c r="L234" i="10"/>
  <c r="J57" i="6" s="1"/>
  <c r="L235" i="10"/>
  <c r="J58" i="6" s="1"/>
  <c r="L244" i="10"/>
  <c r="J59" i="6" s="1"/>
  <c r="L247" i="10"/>
  <c r="J60" i="6" s="1"/>
  <c r="L257" i="10"/>
  <c r="J61" i="6" s="1"/>
  <c r="L273" i="10"/>
  <c r="J65" i="6" s="1"/>
  <c r="L261" i="10"/>
  <c r="J62" i="6" s="1"/>
  <c r="L265" i="10"/>
  <c r="J63" i="6" s="1"/>
  <c r="L270" i="10"/>
  <c r="J64" i="6" s="1"/>
  <c r="L276" i="10"/>
  <c r="J66" i="6" s="1"/>
  <c r="L284" i="10"/>
  <c r="J68" i="6" s="1"/>
  <c r="L358" i="10"/>
  <c r="J82" i="6" s="1"/>
  <c r="L353" i="10"/>
  <c r="J81" i="6" s="1"/>
  <c r="L347" i="10"/>
  <c r="J80" i="6" s="1"/>
  <c r="L342" i="10"/>
  <c r="J79" i="6" s="1"/>
  <c r="L338" i="10"/>
  <c r="J78" i="6" s="1"/>
  <c r="L336" i="10"/>
  <c r="J77" i="6" s="1"/>
  <c r="L333" i="10"/>
  <c r="J76" i="6" s="1"/>
  <c r="L330" i="10"/>
  <c r="J75" i="6" s="1"/>
  <c r="L323" i="10"/>
  <c r="J74" i="6" s="1"/>
  <c r="J73" i="6"/>
  <c r="L303" i="10"/>
  <c r="J72" i="6" s="1"/>
  <c r="L297" i="10"/>
  <c r="J71" i="6" s="1"/>
  <c r="L289" i="10"/>
  <c r="J70" i="6" s="1"/>
  <c r="L372" i="10"/>
  <c r="L377" i="10"/>
  <c r="J86" i="6" s="1"/>
  <c r="L380" i="10"/>
  <c r="J87" i="6" s="1"/>
  <c r="L390" i="10"/>
  <c r="J88" i="6" s="1"/>
  <c r="L406" i="10"/>
  <c r="J94" i="6" s="1"/>
  <c r="L403" i="10"/>
  <c r="J93" i="6" s="1"/>
  <c r="L400" i="10"/>
  <c r="J92" i="6" s="1"/>
  <c r="L397" i="10"/>
  <c r="J91" i="6" s="1"/>
  <c r="L393" i="10"/>
  <c r="J90" i="6" s="1"/>
  <c r="L392" i="10"/>
  <c r="J89" i="6" s="1"/>
  <c r="L414" i="10"/>
  <c r="J95" i="6" s="1"/>
  <c r="L417" i="10"/>
  <c r="J96" i="6" s="1"/>
  <c r="L428" i="10"/>
  <c r="J97" i="6" s="1"/>
  <c r="L430" i="10"/>
  <c r="J98" i="6" s="1"/>
  <c r="L447" i="10"/>
  <c r="J102" i="6" s="1"/>
  <c r="L442" i="10"/>
  <c r="J101" i="6" s="1"/>
  <c r="L439" i="10"/>
  <c r="J100" i="6" s="1"/>
  <c r="L556" i="10"/>
  <c r="J125" i="6" s="1"/>
  <c r="L554" i="10"/>
  <c r="J124" i="6" s="1"/>
  <c r="L545" i="10"/>
  <c r="J122" i="6" s="1"/>
  <c r="L541" i="10"/>
  <c r="J121" i="6" s="1"/>
  <c r="L539" i="10"/>
  <c r="J120" i="6" s="1"/>
  <c r="L535" i="10"/>
  <c r="J119" i="6" s="1"/>
  <c r="L530" i="10"/>
  <c r="J16" i="10"/>
  <c r="G10" i="6" s="1"/>
  <c r="J13" i="10"/>
  <c r="J29" i="10"/>
  <c r="G13" i="6" s="1"/>
  <c r="J22" i="10"/>
  <c r="G12" i="6" s="1"/>
  <c r="J19" i="10"/>
  <c r="G11" i="6" s="1"/>
  <c r="J36" i="10"/>
  <c r="G14" i="6" s="1"/>
  <c r="I14" i="6" s="1"/>
  <c r="U14" i="6" s="1"/>
  <c r="J46" i="10"/>
  <c r="G15" i="6" s="1"/>
  <c r="J49" i="10"/>
  <c r="G16" i="6" s="1"/>
  <c r="J83" i="10"/>
  <c r="G22" i="6" s="1"/>
  <c r="J77" i="10"/>
  <c r="G21" i="6" s="1"/>
  <c r="J90" i="10"/>
  <c r="G24" i="6" s="1"/>
  <c r="J88" i="10"/>
  <c r="G23" i="6" s="1"/>
  <c r="J94" i="10"/>
  <c r="G25" i="6" s="1"/>
  <c r="J108" i="10"/>
  <c r="G27" i="6" s="1"/>
  <c r="J102" i="10"/>
  <c r="G26" i="6" s="1"/>
  <c r="J114" i="10"/>
  <c r="G29" i="6" s="1"/>
  <c r="J112" i="10"/>
  <c r="G28" i="6" s="1"/>
  <c r="J117" i="10"/>
  <c r="G31" i="6" s="1"/>
  <c r="I31" i="6" s="1"/>
  <c r="U31" i="6" s="1"/>
  <c r="J125" i="10"/>
  <c r="J131" i="10"/>
  <c r="G33" i="6" s="1"/>
  <c r="J134" i="10"/>
  <c r="G34" i="6" s="1"/>
  <c r="I34" i="6" s="1"/>
  <c r="U34" i="6" s="1"/>
  <c r="J138" i="10"/>
  <c r="G35" i="6" s="1"/>
  <c r="I35" i="6" s="1"/>
  <c r="U35" i="6" s="1"/>
  <c r="J149" i="10"/>
  <c r="G37" i="6" s="1"/>
  <c r="J155" i="10"/>
  <c r="G38" i="6" s="1"/>
  <c r="J159" i="10"/>
  <c r="G39" i="6" s="1"/>
  <c r="J162" i="10"/>
  <c r="G40" i="6" s="1"/>
  <c r="J177" i="10"/>
  <c r="G44" i="6" s="1"/>
  <c r="J172" i="10"/>
  <c r="J169" i="10"/>
  <c r="G42" i="6" s="1"/>
  <c r="J165" i="10"/>
  <c r="G41" i="6" s="1"/>
  <c r="J182" i="10"/>
  <c r="G45" i="6" s="1"/>
  <c r="J186" i="10"/>
  <c r="G46" i="6" s="1"/>
  <c r="I46" i="6" s="1"/>
  <c r="U46" i="6" s="1"/>
  <c r="J193" i="10"/>
  <c r="G47" i="6" s="1"/>
  <c r="I47" i="6" s="1"/>
  <c r="U47" i="6" s="1"/>
  <c r="J198" i="10"/>
  <c r="G49" i="6" s="1"/>
  <c r="J202" i="10"/>
  <c r="G50" i="6" s="1"/>
  <c r="J203" i="10"/>
  <c r="G51" i="6" s="1"/>
  <c r="J213" i="10"/>
  <c r="G53" i="6" s="1"/>
  <c r="J208" i="10"/>
  <c r="G52" i="6" s="1"/>
  <c r="J227" i="10"/>
  <c r="G55" i="6" s="1"/>
  <c r="G56" i="6"/>
  <c r="J234" i="10"/>
  <c r="G57" i="6" s="1"/>
  <c r="J244" i="10"/>
  <c r="G59" i="6" s="1"/>
  <c r="J235" i="10"/>
  <c r="G58" i="6" s="1"/>
  <c r="J247" i="10"/>
  <c r="G60" i="6" s="1"/>
  <c r="J257" i="10"/>
  <c r="G61" i="6" s="1"/>
  <c r="I61" i="6" s="1"/>
  <c r="U61" i="6" s="1"/>
  <c r="J270" i="10"/>
  <c r="G64" i="6" s="1"/>
  <c r="J265" i="10"/>
  <c r="G63" i="6" s="1"/>
  <c r="J261" i="10"/>
  <c r="G62" i="6" s="1"/>
  <c r="J273" i="10"/>
  <c r="G65" i="6" s="1"/>
  <c r="J284" i="10"/>
  <c r="G68" i="6" s="1"/>
  <c r="J276" i="10"/>
  <c r="G66" i="6" s="1"/>
  <c r="J289" i="10"/>
  <c r="G70" i="6" s="1"/>
  <c r="J297" i="10"/>
  <c r="G71" i="6" s="1"/>
  <c r="J303" i="10"/>
  <c r="G72" i="6" s="1"/>
  <c r="I72" i="6" s="1"/>
  <c r="U72" i="6" s="1"/>
  <c r="G73" i="6"/>
  <c r="J323" i="10"/>
  <c r="G74" i="6" s="1"/>
  <c r="J330" i="10"/>
  <c r="G75" i="6" s="1"/>
  <c r="J333" i="10"/>
  <c r="G76" i="6" s="1"/>
  <c r="J338" i="10"/>
  <c r="G78" i="6" s="1"/>
  <c r="J336" i="10"/>
  <c r="G77" i="6" s="1"/>
  <c r="J342" i="10"/>
  <c r="G79" i="6" s="1"/>
  <c r="J347" i="10"/>
  <c r="G80" i="6" s="1"/>
  <c r="J353" i="10"/>
  <c r="G81" i="6" s="1"/>
  <c r="J358" i="10"/>
  <c r="G82" i="6" s="1"/>
  <c r="N5" i="10" l="1"/>
  <c r="I12" i="6"/>
  <c r="U12" i="6" s="1"/>
  <c r="F105" i="6"/>
  <c r="L82" i="6"/>
  <c r="V82" i="6" s="1"/>
  <c r="J9" i="6"/>
  <c r="M9" i="6"/>
  <c r="N567" i="10"/>
  <c r="O8" i="6"/>
  <c r="M122" i="6"/>
  <c r="M84" i="6"/>
  <c r="I60" i="6"/>
  <c r="U60" i="6" s="1"/>
  <c r="J85" i="6"/>
  <c r="I21" i="6"/>
  <c r="U21" i="6" s="1"/>
  <c r="M43" i="6"/>
  <c r="G43" i="6"/>
  <c r="O90" i="6"/>
  <c r="N288" i="10"/>
  <c r="N197" i="10"/>
  <c r="J118" i="6"/>
  <c r="N371" i="10"/>
  <c r="M118" i="6"/>
  <c r="N529" i="10"/>
  <c r="N116" i="10"/>
  <c r="L288" i="10"/>
  <c r="N53" i="10"/>
  <c r="M56" i="6"/>
  <c r="G32" i="6"/>
  <c r="I32" i="6" s="1"/>
  <c r="U32" i="6" s="1"/>
  <c r="M23" i="6"/>
  <c r="G69" i="6"/>
  <c r="I20" i="6"/>
  <c r="U20" i="6" s="1"/>
  <c r="J116" i="10"/>
  <c r="J288" i="10"/>
  <c r="N6" i="10"/>
  <c r="G9" i="6"/>
  <c r="M6" i="6" l="1"/>
  <c r="M127" i="6" s="1"/>
  <c r="G30" i="6"/>
  <c r="J372" i="10"/>
  <c r="G85" i="6" s="1"/>
  <c r="J377" i="10"/>
  <c r="J380" i="10"/>
  <c r="J390" i="10"/>
  <c r="J392" i="10"/>
  <c r="J393" i="10"/>
  <c r="J397" i="10"/>
  <c r="J400" i="10"/>
  <c r="J406" i="10"/>
  <c r="J403" i="10"/>
  <c r="J414" i="10"/>
  <c r="J417" i="10"/>
  <c r="J428" i="10"/>
  <c r="J430" i="10"/>
  <c r="J442" i="10"/>
  <c r="J439" i="10"/>
  <c r="J447" i="10"/>
  <c r="U105" i="6"/>
  <c r="J530" i="10"/>
  <c r="J535" i="10"/>
  <c r="G119" i="6" s="1"/>
  <c r="J541" i="10"/>
  <c r="G121" i="6" s="1"/>
  <c r="J539" i="10"/>
  <c r="G120" i="6" s="1"/>
  <c r="J545" i="10"/>
  <c r="G122" i="6" s="1"/>
  <c r="J556" i="10"/>
  <c r="J554" i="10"/>
  <c r="G124" i="6" s="1"/>
  <c r="J549" i="10"/>
  <c r="G123" i="6" s="1"/>
  <c r="T556" i="10"/>
  <c r="P125" i="6" s="1"/>
  <c r="R125" i="6" s="1"/>
  <c r="X125" i="6" s="1"/>
  <c r="T554" i="10"/>
  <c r="P124" i="6" s="1"/>
  <c r="T549" i="10"/>
  <c r="P123" i="6" s="1"/>
  <c r="T541" i="10"/>
  <c r="P121" i="6" s="1"/>
  <c r="T539" i="10"/>
  <c r="P120" i="6" s="1"/>
  <c r="T535" i="10"/>
  <c r="T447" i="10"/>
  <c r="P102" i="6" s="1"/>
  <c r="R102" i="6" s="1"/>
  <c r="T442" i="10"/>
  <c r="P101" i="6" s="1"/>
  <c r="R101" i="6" s="1"/>
  <c r="T439" i="10"/>
  <c r="P100" i="6" s="1"/>
  <c r="R100" i="6" s="1"/>
  <c r="P99" i="6"/>
  <c r="R99" i="6" s="1"/>
  <c r="T430" i="10"/>
  <c r="P98" i="6" s="1"/>
  <c r="R98" i="6" s="1"/>
  <c r="T428" i="10"/>
  <c r="P97" i="6" s="1"/>
  <c r="R97" i="6" s="1"/>
  <c r="T417" i="10"/>
  <c r="P96" i="6" s="1"/>
  <c r="R96" i="6" s="1"/>
  <c r="T414" i="10"/>
  <c r="P95" i="6" s="1"/>
  <c r="R95" i="6" s="1"/>
  <c r="T406" i="10"/>
  <c r="P94" i="6" s="1"/>
  <c r="R94" i="6" s="1"/>
  <c r="T403" i="10"/>
  <c r="P93" i="6" s="1"/>
  <c r="R93" i="6" s="1"/>
  <c r="T400" i="10"/>
  <c r="P92" i="6" s="1"/>
  <c r="R92" i="6" s="1"/>
  <c r="T397" i="10"/>
  <c r="P91" i="6" s="1"/>
  <c r="R91" i="6" s="1"/>
  <c r="T393" i="10"/>
  <c r="P90" i="6" s="1"/>
  <c r="T392" i="10"/>
  <c r="P89" i="6" s="1"/>
  <c r="T390" i="10"/>
  <c r="P88" i="6" s="1"/>
  <c r="T380" i="10"/>
  <c r="P87" i="6" s="1"/>
  <c r="T377" i="10"/>
  <c r="P86" i="6" s="1"/>
  <c r="T372" i="10"/>
  <c r="P85" i="6" s="1"/>
  <c r="T358" i="10"/>
  <c r="P82" i="6" s="1"/>
  <c r="R82" i="6" s="1"/>
  <c r="X82" i="6" s="1"/>
  <c r="T353" i="10"/>
  <c r="P81" i="6" s="1"/>
  <c r="R81" i="6" s="1"/>
  <c r="X81" i="6" s="1"/>
  <c r="T347" i="10"/>
  <c r="P80" i="6" s="1"/>
  <c r="T342" i="10"/>
  <c r="P79" i="6" s="1"/>
  <c r="T338" i="10"/>
  <c r="P78" i="6" s="1"/>
  <c r="T336" i="10"/>
  <c r="P77" i="6" s="1"/>
  <c r="T333" i="10"/>
  <c r="P76" i="6" s="1"/>
  <c r="T330" i="10"/>
  <c r="P75" i="6" s="1"/>
  <c r="T323" i="10"/>
  <c r="P74" i="6" s="1"/>
  <c r="P73" i="6"/>
  <c r="T303" i="10"/>
  <c r="P72" i="6" s="1"/>
  <c r="T297" i="10"/>
  <c r="P71" i="6" s="1"/>
  <c r="T289" i="10"/>
  <c r="P70" i="6" s="1"/>
  <c r="R288" i="10"/>
  <c r="Q288" i="10"/>
  <c r="P288" i="10"/>
  <c r="O288" i="10"/>
  <c r="T284" i="10"/>
  <c r="P68" i="6" s="1"/>
  <c r="T276" i="10"/>
  <c r="P66" i="6" s="1"/>
  <c r="T273" i="10"/>
  <c r="P65" i="6" s="1"/>
  <c r="T270" i="10"/>
  <c r="P64" i="6" s="1"/>
  <c r="T265" i="10"/>
  <c r="P63" i="6" s="1"/>
  <c r="T261" i="10"/>
  <c r="P62" i="6" s="1"/>
  <c r="T257" i="10"/>
  <c r="P61" i="6" s="1"/>
  <c r="P60" i="6"/>
  <c r="T244" i="10"/>
  <c r="P59" i="6" s="1"/>
  <c r="T235" i="10"/>
  <c r="P58" i="6" s="1"/>
  <c r="T234" i="10"/>
  <c r="P57" i="6" s="1"/>
  <c r="P56" i="6"/>
  <c r="T227" i="10"/>
  <c r="P55" i="6" s="1"/>
  <c r="T217" i="10"/>
  <c r="P54" i="6" s="1"/>
  <c r="T213" i="10"/>
  <c r="P53" i="6" s="1"/>
  <c r="T208" i="10"/>
  <c r="P52" i="6" s="1"/>
  <c r="T203" i="10"/>
  <c r="P51" i="6" s="1"/>
  <c r="T202" i="10"/>
  <c r="P50" i="6" s="1"/>
  <c r="T198" i="10"/>
  <c r="P49" i="6" s="1"/>
  <c r="S197" i="10"/>
  <c r="R197" i="10"/>
  <c r="Q197" i="10"/>
  <c r="P197" i="10"/>
  <c r="O197" i="10"/>
  <c r="T193" i="10"/>
  <c r="P47" i="6" s="1"/>
  <c r="T186" i="10"/>
  <c r="P46" i="6" s="1"/>
  <c r="T182" i="10"/>
  <c r="P45" i="6" s="1"/>
  <c r="T177" i="10"/>
  <c r="P44" i="6" s="1"/>
  <c r="T172" i="10"/>
  <c r="P43" i="6" s="1"/>
  <c r="T169" i="10"/>
  <c r="P42" i="6" s="1"/>
  <c r="T165" i="10"/>
  <c r="P41" i="6" s="1"/>
  <c r="T162" i="10"/>
  <c r="P40" i="6" s="1"/>
  <c r="T159" i="10"/>
  <c r="P39" i="6" s="1"/>
  <c r="T155" i="10"/>
  <c r="P38" i="6" s="1"/>
  <c r="T149" i="10"/>
  <c r="P37" i="6" s="1"/>
  <c r="T138" i="10"/>
  <c r="P35" i="6" s="1"/>
  <c r="T134" i="10"/>
  <c r="P34" i="6" s="1"/>
  <c r="T131" i="10"/>
  <c r="P33" i="6" s="1"/>
  <c r="T125" i="10"/>
  <c r="P32" i="6" s="1"/>
  <c r="T117" i="10"/>
  <c r="P31" i="6" s="1"/>
  <c r="S116" i="10"/>
  <c r="R116" i="10"/>
  <c r="Q116" i="10"/>
  <c r="P116" i="10"/>
  <c r="O116" i="10"/>
  <c r="T114" i="10"/>
  <c r="P29" i="6" s="1"/>
  <c r="T112" i="10"/>
  <c r="P28" i="6" s="1"/>
  <c r="T108" i="10"/>
  <c r="P27" i="6" s="1"/>
  <c r="T102" i="10"/>
  <c r="P26" i="6" s="1"/>
  <c r="T94" i="10"/>
  <c r="P25" i="6" s="1"/>
  <c r="T90" i="10"/>
  <c r="P24" i="6" s="1"/>
  <c r="T88" i="10"/>
  <c r="P23" i="6" s="1"/>
  <c r="T83" i="10"/>
  <c r="P22" i="6" s="1"/>
  <c r="T77" i="10"/>
  <c r="P21" i="6" s="1"/>
  <c r="T56" i="10"/>
  <c r="P19" i="6" s="1"/>
  <c r="T54" i="10"/>
  <c r="P18" i="6" s="1"/>
  <c r="S53" i="10"/>
  <c r="R53" i="10"/>
  <c r="Q53" i="10"/>
  <c r="P53" i="10"/>
  <c r="O53" i="10"/>
  <c r="T49" i="10"/>
  <c r="P16" i="6" s="1"/>
  <c r="T46" i="10"/>
  <c r="P15" i="6" s="1"/>
  <c r="T36" i="10"/>
  <c r="P14" i="6" s="1"/>
  <c r="T29" i="10"/>
  <c r="P13" i="6" s="1"/>
  <c r="T22" i="10"/>
  <c r="P12" i="6" s="1"/>
  <c r="T19" i="10"/>
  <c r="P11" i="6" s="1"/>
  <c r="T16" i="10"/>
  <c r="P10" i="6" s="1"/>
  <c r="T13" i="10"/>
  <c r="S6" i="10"/>
  <c r="R6" i="10"/>
  <c r="Q6" i="10"/>
  <c r="P6" i="10"/>
  <c r="O6" i="10"/>
  <c r="N114" i="6" l="1"/>
  <c r="N115" i="6"/>
  <c r="N67" i="6"/>
  <c r="T5" i="10"/>
  <c r="N113" i="6"/>
  <c r="N82" i="6"/>
  <c r="N81" i="6"/>
  <c r="P9" i="6"/>
  <c r="T567" i="10"/>
  <c r="G92" i="6"/>
  <c r="G102" i="6"/>
  <c r="G98" i="6"/>
  <c r="G93" i="6"/>
  <c r="G91" i="6"/>
  <c r="G87" i="6"/>
  <c r="I87" i="6" s="1"/>
  <c r="U87" i="6" s="1"/>
  <c r="P84" i="6"/>
  <c r="G100" i="6"/>
  <c r="G97" i="6"/>
  <c r="G90" i="6"/>
  <c r="G86" i="6"/>
  <c r="G99" i="6"/>
  <c r="G95" i="6"/>
  <c r="G88" i="6"/>
  <c r="G101" i="6"/>
  <c r="G96" i="6"/>
  <c r="G94" i="6"/>
  <c r="I94" i="6" s="1"/>
  <c r="U94" i="6" s="1"/>
  <c r="G89" i="6"/>
  <c r="R90" i="6"/>
  <c r="G125" i="6"/>
  <c r="N125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116" i="6"/>
  <c r="T371" i="10"/>
  <c r="J371" i="10"/>
  <c r="P119" i="6"/>
  <c r="T529" i="10"/>
  <c r="J529" i="10"/>
  <c r="T197" i="10"/>
  <c r="T53" i="10"/>
  <c r="T288" i="10"/>
  <c r="T116" i="10"/>
  <c r="T6" i="10"/>
  <c r="I85" i="6"/>
  <c r="U85" i="6" s="1"/>
  <c r="G118" i="6"/>
  <c r="G545" i="10"/>
  <c r="D122" i="6" s="1"/>
  <c r="G539" i="10"/>
  <c r="D120" i="6" s="1"/>
  <c r="G535" i="10"/>
  <c r="D119" i="6" s="1"/>
  <c r="G530" i="10"/>
  <c r="D118" i="6" s="1"/>
  <c r="G447" i="10"/>
  <c r="D102" i="6" s="1"/>
  <c r="G442" i="10"/>
  <c r="D101" i="6" s="1"/>
  <c r="G439" i="10"/>
  <c r="D100" i="6" s="1"/>
  <c r="D99" i="6"/>
  <c r="G430" i="10"/>
  <c r="D98" i="6" s="1"/>
  <c r="F98" i="6" s="1"/>
  <c r="G428" i="10"/>
  <c r="D97" i="6" s="1"/>
  <c r="G417" i="10"/>
  <c r="D96" i="6" s="1"/>
  <c r="F96" i="6" s="1"/>
  <c r="G414" i="10"/>
  <c r="D95" i="6" s="1"/>
  <c r="G406" i="10"/>
  <c r="D94" i="6" s="1"/>
  <c r="F94" i="6" s="1"/>
  <c r="G403" i="10"/>
  <c r="D93" i="6" s="1"/>
  <c r="G400" i="10"/>
  <c r="D92" i="6" s="1"/>
  <c r="G397" i="10"/>
  <c r="D91" i="6" s="1"/>
  <c r="G393" i="10"/>
  <c r="D90" i="6" s="1"/>
  <c r="G392" i="10"/>
  <c r="D89" i="6" s="1"/>
  <c r="D6" i="6" s="1"/>
  <c r="G390" i="10"/>
  <c r="D88" i="6" s="1"/>
  <c r="G380" i="10"/>
  <c r="D87" i="6" s="1"/>
  <c r="G377" i="10"/>
  <c r="D86" i="6" s="1"/>
  <c r="G372" i="10"/>
  <c r="D85" i="6" s="1"/>
  <c r="G358" i="10"/>
  <c r="D82" i="6" s="1"/>
  <c r="F82" i="6" s="1"/>
  <c r="T82" i="6" s="1"/>
  <c r="G353" i="10"/>
  <c r="D81" i="6" s="1"/>
  <c r="G347" i="10"/>
  <c r="D80" i="6" s="1"/>
  <c r="G342" i="10"/>
  <c r="D79" i="6" s="1"/>
  <c r="G338" i="10"/>
  <c r="D78" i="6" s="1"/>
  <c r="G336" i="10"/>
  <c r="D77" i="6" s="1"/>
  <c r="G333" i="10"/>
  <c r="D76" i="6" s="1"/>
  <c r="G330" i="10"/>
  <c r="D75" i="6" s="1"/>
  <c r="G323" i="10"/>
  <c r="D74" i="6" s="1"/>
  <c r="D73" i="6"/>
  <c r="G303" i="10"/>
  <c r="D72" i="6" s="1"/>
  <c r="G297" i="10"/>
  <c r="D71" i="6" s="1"/>
  <c r="G289" i="10"/>
  <c r="G284" i="10"/>
  <c r="D68" i="6" s="1"/>
  <c r="G276" i="10"/>
  <c r="D66" i="6" s="1"/>
  <c r="G273" i="10"/>
  <c r="D65" i="6" s="1"/>
  <c r="G270" i="10"/>
  <c r="D64" i="6" s="1"/>
  <c r="G265" i="10"/>
  <c r="D63" i="6" s="1"/>
  <c r="G261" i="10"/>
  <c r="D62" i="6" s="1"/>
  <c r="G257" i="10"/>
  <c r="D61" i="6" s="1"/>
  <c r="G247" i="10"/>
  <c r="D60" i="6" s="1"/>
  <c r="G244" i="10"/>
  <c r="D59" i="6" s="1"/>
  <c r="G235" i="10"/>
  <c r="D58" i="6" s="1"/>
  <c r="G234" i="10"/>
  <c r="D57" i="6" s="1"/>
  <c r="G227" i="10"/>
  <c r="D55" i="6" s="1"/>
  <c r="G217" i="10"/>
  <c r="D54" i="6" s="1"/>
  <c r="G213" i="10"/>
  <c r="D53" i="6" s="1"/>
  <c r="G208" i="10"/>
  <c r="D52" i="6" s="1"/>
  <c r="G203" i="10"/>
  <c r="D51" i="6" s="1"/>
  <c r="G202" i="10"/>
  <c r="D50" i="6" s="1"/>
  <c r="G198" i="10"/>
  <c r="G193" i="10"/>
  <c r="D47" i="6" s="1"/>
  <c r="G186" i="10"/>
  <c r="D46" i="6" s="1"/>
  <c r="G182" i="10"/>
  <c r="D45" i="6" s="1"/>
  <c r="G177" i="10"/>
  <c r="D44" i="6" s="1"/>
  <c r="G172" i="10"/>
  <c r="D43" i="6" s="1"/>
  <c r="G169" i="10"/>
  <c r="D42" i="6" s="1"/>
  <c r="G165" i="10"/>
  <c r="D41" i="6" s="1"/>
  <c r="G162" i="10"/>
  <c r="D40" i="6" s="1"/>
  <c r="G159" i="10"/>
  <c r="D39" i="6" s="1"/>
  <c r="G155" i="10"/>
  <c r="D38" i="6" s="1"/>
  <c r="G149" i="10"/>
  <c r="D37" i="6" s="1"/>
  <c r="G138" i="10"/>
  <c r="D35" i="6" s="1"/>
  <c r="G134" i="10"/>
  <c r="D34" i="6" s="1"/>
  <c r="G131" i="10"/>
  <c r="D33" i="6" s="1"/>
  <c r="G125" i="10"/>
  <c r="G117" i="10"/>
  <c r="G114" i="10"/>
  <c r="D29" i="6" s="1"/>
  <c r="G112" i="10"/>
  <c r="D28" i="6" s="1"/>
  <c r="G108" i="10"/>
  <c r="D27" i="6" s="1"/>
  <c r="G102" i="10"/>
  <c r="D26" i="6" s="1"/>
  <c r="G94" i="10"/>
  <c r="D25" i="6" s="1"/>
  <c r="G90" i="10"/>
  <c r="D24" i="6" s="1"/>
  <c r="G88" i="10"/>
  <c r="D23" i="6" s="1"/>
  <c r="G83" i="10"/>
  <c r="D22" i="6" s="1"/>
  <c r="G77" i="10"/>
  <c r="D21" i="6" s="1"/>
  <c r="G56" i="10"/>
  <c r="D19" i="6" s="1"/>
  <c r="G54" i="10"/>
  <c r="G49" i="10"/>
  <c r="D16" i="6" s="1"/>
  <c r="G46" i="10"/>
  <c r="D15" i="6" s="1"/>
  <c r="G36" i="10"/>
  <c r="D14" i="6" s="1"/>
  <c r="G29" i="10"/>
  <c r="D13" i="6" s="1"/>
  <c r="G22" i="10"/>
  <c r="D12" i="6" s="1"/>
  <c r="G19" i="10"/>
  <c r="D11" i="6" s="1"/>
  <c r="G16" i="10"/>
  <c r="D10" i="6" s="1"/>
  <c r="G13" i="10"/>
  <c r="G541" i="10"/>
  <c r="D121" i="6" s="1"/>
  <c r="G556" i="10"/>
  <c r="D125" i="6" s="1"/>
  <c r="F125" i="6" s="1"/>
  <c r="T125" i="6" s="1"/>
  <c r="G554" i="10"/>
  <c r="D124" i="6" s="1"/>
  <c r="G549" i="10"/>
  <c r="D123" i="6" s="1"/>
  <c r="L570" i="10"/>
  <c r="J130" i="6" s="1"/>
  <c r="J570" i="10"/>
  <c r="G130" i="6" s="1"/>
  <c r="G570" i="10"/>
  <c r="D130" i="6" s="1"/>
  <c r="L569" i="10"/>
  <c r="J129" i="6" s="1"/>
  <c r="J569" i="10"/>
  <c r="G129" i="6" s="1"/>
  <c r="G569" i="10"/>
  <c r="D129" i="6" s="1"/>
  <c r="F111" i="6" s="1"/>
  <c r="L549" i="10"/>
  <c r="L529" i="10" s="1"/>
  <c r="J99" i="6"/>
  <c r="J56" i="6"/>
  <c r="L217" i="10"/>
  <c r="J217" i="10"/>
  <c r="L112" i="10"/>
  <c r="J28" i="6" s="1"/>
  <c r="L56" i="10"/>
  <c r="J56" i="10"/>
  <c r="G19" i="6" s="1"/>
  <c r="J54" i="10"/>
  <c r="I49" i="6" l="1"/>
  <c r="U49" i="6" s="1"/>
  <c r="F106" i="6"/>
  <c r="L101" i="6"/>
  <c r="F101" i="6"/>
  <c r="I125" i="6"/>
  <c r="U125" i="6" s="1"/>
  <c r="I16" i="6"/>
  <c r="U16" i="6" s="1"/>
  <c r="I19" i="6"/>
  <c r="U19" i="6" s="1"/>
  <c r="J5" i="10"/>
  <c r="L5" i="10"/>
  <c r="G5" i="10"/>
  <c r="I109" i="6"/>
  <c r="U109" i="6" s="1"/>
  <c r="F67" i="6"/>
  <c r="T67" i="6" s="1"/>
  <c r="I67" i="6"/>
  <c r="U67" i="6" s="1"/>
  <c r="L67" i="6"/>
  <c r="V67" i="6" s="1"/>
  <c r="I98" i="6"/>
  <c r="U98" i="6" s="1"/>
  <c r="F91" i="6"/>
  <c r="I70" i="6"/>
  <c r="U70" i="6" s="1"/>
  <c r="I71" i="6"/>
  <c r="U71" i="6" s="1"/>
  <c r="I22" i="6"/>
  <c r="U22" i="6" s="1"/>
  <c r="I59" i="6"/>
  <c r="U59" i="6" s="1"/>
  <c r="I111" i="6"/>
  <c r="U111" i="6" s="1"/>
  <c r="I79" i="6"/>
  <c r="U79" i="6" s="1"/>
  <c r="I76" i="6"/>
  <c r="U76" i="6" s="1"/>
  <c r="I64" i="6"/>
  <c r="U64" i="6" s="1"/>
  <c r="I40" i="6"/>
  <c r="U40" i="6" s="1"/>
  <c r="I37" i="6"/>
  <c r="U37" i="6" s="1"/>
  <c r="I26" i="6"/>
  <c r="U26" i="6" s="1"/>
  <c r="I24" i="6"/>
  <c r="U24" i="6" s="1"/>
  <c r="I13" i="6"/>
  <c r="U13" i="6" s="1"/>
  <c r="I10" i="6"/>
  <c r="U10" i="6" s="1"/>
  <c r="I82" i="6"/>
  <c r="U82" i="6" s="1"/>
  <c r="Y82" i="6" s="1"/>
  <c r="S82" i="6" s="1"/>
  <c r="I81" i="6"/>
  <c r="U81" i="6" s="1"/>
  <c r="I78" i="6"/>
  <c r="U78" i="6" s="1"/>
  <c r="I75" i="6"/>
  <c r="U75" i="6" s="1"/>
  <c r="I65" i="6"/>
  <c r="U65" i="6" s="1"/>
  <c r="I57" i="6"/>
  <c r="U57" i="6" s="1"/>
  <c r="I53" i="6"/>
  <c r="U53" i="6" s="1"/>
  <c r="I42" i="6"/>
  <c r="U42" i="6" s="1"/>
  <c r="I23" i="6"/>
  <c r="U23" i="6" s="1"/>
  <c r="F108" i="6"/>
  <c r="F113" i="6"/>
  <c r="T113" i="6" s="1"/>
  <c r="I113" i="6"/>
  <c r="U113" i="6" s="1"/>
  <c r="I106" i="6"/>
  <c r="U106" i="6" s="1"/>
  <c r="I74" i="6"/>
  <c r="U74" i="6" s="1"/>
  <c r="I62" i="6"/>
  <c r="U62" i="6" s="1"/>
  <c r="I56" i="6"/>
  <c r="U56" i="6" s="1"/>
  <c r="I51" i="6"/>
  <c r="U51" i="6" s="1"/>
  <c r="I39" i="6"/>
  <c r="U39" i="6" s="1"/>
  <c r="I27" i="6"/>
  <c r="U27" i="6" s="1"/>
  <c r="I15" i="6"/>
  <c r="U15" i="6" s="1"/>
  <c r="I107" i="6"/>
  <c r="U107" i="6" s="1"/>
  <c r="F112" i="6"/>
  <c r="I110" i="6"/>
  <c r="U110" i="6" s="1"/>
  <c r="F107" i="6"/>
  <c r="I80" i="6"/>
  <c r="U80" i="6" s="1"/>
  <c r="I73" i="6"/>
  <c r="U73" i="6" s="1"/>
  <c r="I66" i="6"/>
  <c r="U66" i="6" s="1"/>
  <c r="I63" i="6"/>
  <c r="U63" i="6" s="1"/>
  <c r="I58" i="6"/>
  <c r="U58" i="6" s="1"/>
  <c r="I55" i="6"/>
  <c r="U55" i="6" s="1"/>
  <c r="I50" i="6"/>
  <c r="U50" i="6" s="1"/>
  <c r="I45" i="6"/>
  <c r="U45" i="6" s="1"/>
  <c r="I44" i="6"/>
  <c r="U44" i="6" s="1"/>
  <c r="I38" i="6"/>
  <c r="U38" i="6" s="1"/>
  <c r="I28" i="6"/>
  <c r="U28" i="6" s="1"/>
  <c r="I103" i="6"/>
  <c r="U103" i="6" s="1"/>
  <c r="I112" i="6"/>
  <c r="U112" i="6" s="1"/>
  <c r="I108" i="6"/>
  <c r="U108" i="6" s="1"/>
  <c r="F104" i="6"/>
  <c r="I83" i="6"/>
  <c r="U83" i="6" s="1"/>
  <c r="I68" i="6"/>
  <c r="U68" i="6" s="1"/>
  <c r="I41" i="6"/>
  <c r="U41" i="6" s="1"/>
  <c r="I33" i="6"/>
  <c r="U33" i="6" s="1"/>
  <c r="I29" i="6"/>
  <c r="U29" i="6" s="1"/>
  <c r="I25" i="6"/>
  <c r="U25" i="6" s="1"/>
  <c r="I11" i="6"/>
  <c r="U11" i="6" s="1"/>
  <c r="F103" i="6"/>
  <c r="I104" i="6"/>
  <c r="U104" i="6" s="1"/>
  <c r="F110" i="6"/>
  <c r="F116" i="6"/>
  <c r="T116" i="6" s="1"/>
  <c r="I116" i="6"/>
  <c r="U116" i="6" s="1"/>
  <c r="I77" i="6"/>
  <c r="U77" i="6" s="1"/>
  <c r="I52" i="6"/>
  <c r="U52" i="6" s="1"/>
  <c r="I36" i="6"/>
  <c r="U36" i="6" s="1"/>
  <c r="I9" i="6"/>
  <c r="U9" i="6" s="1"/>
  <c r="I69" i="6"/>
  <c r="U69" i="6" s="1"/>
  <c r="I43" i="6"/>
  <c r="U43" i="6" s="1"/>
  <c r="L100" i="6"/>
  <c r="L97" i="6"/>
  <c r="L81" i="6"/>
  <c r="V81" i="6" s="1"/>
  <c r="L104" i="6"/>
  <c r="L113" i="6"/>
  <c r="V113" i="6" s="1"/>
  <c r="L110" i="6"/>
  <c r="L96" i="6"/>
  <c r="L91" i="6"/>
  <c r="L94" i="6"/>
  <c r="L112" i="6"/>
  <c r="L109" i="6"/>
  <c r="L108" i="6"/>
  <c r="L102" i="6"/>
  <c r="L95" i="6"/>
  <c r="L92" i="6"/>
  <c r="L107" i="6"/>
  <c r="L103" i="6"/>
  <c r="L98" i="6"/>
  <c r="L93" i="6"/>
  <c r="L105" i="6"/>
  <c r="L106" i="6"/>
  <c r="L111" i="6"/>
  <c r="L90" i="6"/>
  <c r="L125" i="6"/>
  <c r="V125" i="6" s="1"/>
  <c r="Y125" i="6" s="1"/>
  <c r="S125" i="6" s="1"/>
  <c r="L116" i="6"/>
  <c r="V116" i="6" s="1"/>
  <c r="F81" i="6"/>
  <c r="T81" i="6" s="1"/>
  <c r="F92" i="6"/>
  <c r="F93" i="6"/>
  <c r="F95" i="6"/>
  <c r="F97" i="6"/>
  <c r="F99" i="6"/>
  <c r="F100" i="6"/>
  <c r="F102" i="6"/>
  <c r="I126" i="6"/>
  <c r="U126" i="6" s="1"/>
  <c r="I96" i="6"/>
  <c r="U96" i="6" s="1"/>
  <c r="I101" i="6"/>
  <c r="U101" i="6" s="1"/>
  <c r="I88" i="6"/>
  <c r="U88" i="6" s="1"/>
  <c r="I95" i="6"/>
  <c r="U95" i="6" s="1"/>
  <c r="I99" i="6"/>
  <c r="U99" i="6" s="1"/>
  <c r="I86" i="6"/>
  <c r="U86" i="6" s="1"/>
  <c r="I90" i="6"/>
  <c r="U90" i="6" s="1"/>
  <c r="I97" i="6"/>
  <c r="U97" i="6" s="1"/>
  <c r="I100" i="6"/>
  <c r="U100" i="6" s="1"/>
  <c r="I91" i="6"/>
  <c r="U91" i="6" s="1"/>
  <c r="I93" i="6"/>
  <c r="U93" i="6" s="1"/>
  <c r="I102" i="6"/>
  <c r="U102" i="6" s="1"/>
  <c r="I92" i="6"/>
  <c r="U92" i="6" s="1"/>
  <c r="I30" i="6"/>
  <c r="U30" i="6" s="1"/>
  <c r="I119" i="6"/>
  <c r="U119" i="6" s="1"/>
  <c r="I121" i="6"/>
  <c r="U121" i="6" s="1"/>
  <c r="I120" i="6"/>
  <c r="U120" i="6" s="1"/>
  <c r="I122" i="6"/>
  <c r="U122" i="6" s="1"/>
  <c r="I124" i="6"/>
  <c r="U124" i="6" s="1"/>
  <c r="I123" i="6"/>
  <c r="U123" i="6" s="1"/>
  <c r="P6" i="6"/>
  <c r="P127" i="6" s="1"/>
  <c r="J567" i="10"/>
  <c r="L567" i="10"/>
  <c r="D9" i="6"/>
  <c r="G567" i="10"/>
  <c r="G84" i="6"/>
  <c r="I84" i="6" s="1"/>
  <c r="U84" i="6" s="1"/>
  <c r="L99" i="6"/>
  <c r="J84" i="6"/>
  <c r="D84" i="6"/>
  <c r="F90" i="6"/>
  <c r="G53" i="10"/>
  <c r="G197" i="10"/>
  <c r="G116" i="10"/>
  <c r="G371" i="10"/>
  <c r="L371" i="10"/>
  <c r="D70" i="6"/>
  <c r="G288" i="10"/>
  <c r="G529" i="10"/>
  <c r="D56" i="6"/>
  <c r="D32" i="6"/>
  <c r="J6" i="10"/>
  <c r="L8" i="6"/>
  <c r="L6" i="10"/>
  <c r="G18" i="6"/>
  <c r="J53" i="10"/>
  <c r="J19" i="6"/>
  <c r="L53" i="10"/>
  <c r="L116" i="10"/>
  <c r="G54" i="6"/>
  <c r="J197" i="10"/>
  <c r="J54" i="6"/>
  <c r="L197" i="10"/>
  <c r="J123" i="6"/>
  <c r="D117" i="6"/>
  <c r="G117" i="6"/>
  <c r="I117" i="6" s="1"/>
  <c r="U117" i="6" s="1"/>
  <c r="I118" i="6"/>
  <c r="U118" i="6" s="1"/>
  <c r="D18" i="6"/>
  <c r="D31" i="6"/>
  <c r="D49" i="6"/>
  <c r="I89" i="6"/>
  <c r="U89" i="6" s="1"/>
  <c r="D8" i="6"/>
  <c r="G6" i="10"/>
  <c r="Q114" i="6" l="1"/>
  <c r="Q115" i="6"/>
  <c r="Q67" i="6"/>
  <c r="Y81" i="6"/>
  <c r="S81" i="6" s="1"/>
  <c r="Y67" i="6"/>
  <c r="S67" i="6" s="1"/>
  <c r="Y116" i="6"/>
  <c r="S116" i="6" s="1"/>
  <c r="Y113" i="6"/>
  <c r="S113" i="6" s="1"/>
  <c r="D127" i="6"/>
  <c r="J6" i="6"/>
  <c r="G6" i="6"/>
  <c r="Q113" i="6"/>
  <c r="Q82" i="6"/>
  <c r="Q81" i="6"/>
  <c r="D7" i="6"/>
  <c r="Q125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116" i="6"/>
  <c r="D30" i="6"/>
  <c r="I54" i="6"/>
  <c r="U54" i="6" s="1"/>
  <c r="G48" i="6"/>
  <c r="I48" i="6" s="1"/>
  <c r="U48" i="6" s="1"/>
  <c r="I18" i="6"/>
  <c r="U18" i="6" s="1"/>
  <c r="G17" i="6"/>
  <c r="I17" i="6" s="1"/>
  <c r="U17" i="6" s="1"/>
  <c r="I8" i="6"/>
  <c r="U8" i="6" s="1"/>
  <c r="G7" i="6"/>
  <c r="I7" i="6" s="1"/>
  <c r="U7" i="6" s="1"/>
  <c r="O126" i="6"/>
  <c r="R118" i="6"/>
  <c r="X118" i="6" s="1"/>
  <c r="O118" i="6"/>
  <c r="W118" i="6" s="1"/>
  <c r="E114" i="6" l="1"/>
  <c r="E115" i="6"/>
  <c r="E67" i="6"/>
  <c r="E113" i="6"/>
  <c r="E82" i="6"/>
  <c r="E81" i="6"/>
  <c r="E125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116" i="6"/>
  <c r="J127" i="6"/>
  <c r="G127" i="6"/>
  <c r="I6" i="6"/>
  <c r="U6" i="6" s="1"/>
  <c r="L118" i="6"/>
  <c r="V118" i="6" s="1"/>
  <c r="L126" i="6"/>
  <c r="H114" i="6" l="1"/>
  <c r="H115" i="6"/>
  <c r="K114" i="6"/>
  <c r="K115" i="6"/>
  <c r="K67" i="6"/>
  <c r="H67" i="6"/>
  <c r="K113" i="6"/>
  <c r="K82" i="6"/>
  <c r="K81" i="6"/>
  <c r="H113" i="6"/>
  <c r="H82" i="6"/>
  <c r="H81" i="6"/>
  <c r="H125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K125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116" i="6"/>
  <c r="H116" i="6"/>
  <c r="H124" i="6"/>
  <c r="H123" i="6"/>
  <c r="H122" i="6"/>
  <c r="H121" i="6"/>
  <c r="H120" i="6"/>
  <c r="H119" i="6"/>
  <c r="H118" i="6"/>
  <c r="H89" i="6"/>
  <c r="H88" i="6"/>
  <c r="H87" i="6"/>
  <c r="H86" i="6"/>
  <c r="H85" i="6"/>
  <c r="H83" i="6"/>
  <c r="H80" i="6"/>
  <c r="H79" i="6"/>
  <c r="H78" i="6"/>
  <c r="H77" i="6"/>
  <c r="H76" i="6"/>
  <c r="H75" i="6"/>
  <c r="H74" i="6"/>
  <c r="H73" i="6"/>
  <c r="H72" i="6"/>
  <c r="H71" i="6"/>
  <c r="H70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7" i="6"/>
  <c r="H46" i="6"/>
  <c r="H45" i="6"/>
  <c r="H44" i="6"/>
  <c r="H43" i="6"/>
  <c r="H42" i="6"/>
  <c r="H41" i="6"/>
  <c r="H40" i="6"/>
  <c r="H39" i="6"/>
  <c r="H38" i="6"/>
  <c r="H126" i="6"/>
  <c r="H6" i="6"/>
  <c r="H8" i="6"/>
  <c r="H9" i="6"/>
  <c r="H10" i="6"/>
  <c r="H11" i="6"/>
  <c r="H12" i="6"/>
  <c r="H13" i="6"/>
  <c r="H14" i="6"/>
  <c r="H15" i="6"/>
  <c r="H16" i="6"/>
  <c r="H18" i="6"/>
  <c r="H19" i="6"/>
  <c r="H20" i="6"/>
  <c r="H21" i="6"/>
  <c r="H22" i="6"/>
  <c r="H23" i="6"/>
  <c r="H24" i="6"/>
  <c r="H25" i="6"/>
  <c r="H26" i="6"/>
  <c r="H27" i="6"/>
  <c r="H28" i="6"/>
  <c r="H29" i="6"/>
  <c r="H31" i="6"/>
  <c r="H32" i="6"/>
  <c r="H33" i="6"/>
  <c r="H34" i="6"/>
  <c r="H35" i="6"/>
  <c r="H36" i="6"/>
  <c r="H37" i="6"/>
  <c r="F118" i="6"/>
  <c r="T118" i="6" s="1"/>
  <c r="Y118" i="6" s="1"/>
  <c r="S118" i="6" s="1"/>
  <c r="O77" i="6" l="1"/>
  <c r="W77" i="6" s="1"/>
  <c r="O124" i="6"/>
  <c r="W124" i="6" s="1"/>
  <c r="O120" i="6"/>
  <c r="W120" i="6" s="1"/>
  <c r="W126" i="6"/>
  <c r="O71" i="6"/>
  <c r="W71" i="6" s="1"/>
  <c r="O54" i="6"/>
  <c r="W54" i="6" s="1"/>
  <c r="O53" i="6"/>
  <c r="W53" i="6" s="1"/>
  <c r="O52" i="6"/>
  <c r="W52" i="6" s="1"/>
  <c r="O51" i="6"/>
  <c r="W51" i="6" s="1"/>
  <c r="O50" i="6"/>
  <c r="W50" i="6" s="1"/>
  <c r="O35" i="6"/>
  <c r="W35" i="6" s="1"/>
  <c r="O34" i="6"/>
  <c r="W34" i="6" s="1"/>
  <c r="O33" i="6"/>
  <c r="W33" i="6" s="1"/>
  <c r="O32" i="6"/>
  <c r="W32" i="6" s="1"/>
  <c r="O22" i="6"/>
  <c r="W22" i="6" s="1"/>
  <c r="O21" i="6"/>
  <c r="W21" i="6" s="1"/>
  <c r="O20" i="6"/>
  <c r="W20" i="6" s="1"/>
  <c r="O19" i="6"/>
  <c r="W19" i="6" s="1"/>
  <c r="O12" i="6"/>
  <c r="W12" i="6" s="1"/>
  <c r="O11" i="6"/>
  <c r="W11" i="6" s="1"/>
  <c r="O10" i="6"/>
  <c r="W10" i="6" s="1"/>
  <c r="O9" i="6"/>
  <c r="W9" i="6" s="1"/>
  <c r="O70" i="6" l="1"/>
  <c r="W70" i="6" s="1"/>
  <c r="O6" i="6"/>
  <c r="W6" i="6" s="1"/>
  <c r="O14" i="6"/>
  <c r="W14" i="6" s="1"/>
  <c r="O16" i="6"/>
  <c r="W16" i="6" s="1"/>
  <c r="O31" i="6"/>
  <c r="W31" i="6" s="1"/>
  <c r="O119" i="6"/>
  <c r="W119" i="6" s="1"/>
  <c r="O13" i="6"/>
  <c r="W13" i="6" s="1"/>
  <c r="O15" i="6"/>
  <c r="W15" i="6" s="1"/>
  <c r="O18" i="6"/>
  <c r="W18" i="6" s="1"/>
  <c r="O49" i="6"/>
  <c r="W49" i="6" s="1"/>
  <c r="O24" i="6"/>
  <c r="W24" i="6" s="1"/>
  <c r="O25" i="6"/>
  <c r="W25" i="6" s="1"/>
  <c r="O26" i="6"/>
  <c r="W26" i="6" s="1"/>
  <c r="O27" i="6"/>
  <c r="W27" i="6" s="1"/>
  <c r="O28" i="6"/>
  <c r="W28" i="6" s="1"/>
  <c r="O29" i="6"/>
  <c r="W29" i="6" s="1"/>
  <c r="O37" i="6"/>
  <c r="W37" i="6" s="1"/>
  <c r="O38" i="6"/>
  <c r="W38" i="6" s="1"/>
  <c r="O39" i="6"/>
  <c r="W39" i="6" s="1"/>
  <c r="O40" i="6"/>
  <c r="W40" i="6" s="1"/>
  <c r="O41" i="6"/>
  <c r="W41" i="6" s="1"/>
  <c r="O42" i="6"/>
  <c r="W42" i="6" s="1"/>
  <c r="O43" i="6"/>
  <c r="W43" i="6" s="1"/>
  <c r="O44" i="6"/>
  <c r="W44" i="6" s="1"/>
  <c r="O45" i="6"/>
  <c r="W45" i="6" s="1"/>
  <c r="O46" i="6"/>
  <c r="W46" i="6" s="1"/>
  <c r="O47" i="6"/>
  <c r="W47" i="6" s="1"/>
  <c r="O56" i="6"/>
  <c r="W56" i="6" s="1"/>
  <c r="O57" i="6"/>
  <c r="W57" i="6" s="1"/>
  <c r="O58" i="6"/>
  <c r="W58" i="6" s="1"/>
  <c r="O59" i="6"/>
  <c r="W59" i="6" s="1"/>
  <c r="O60" i="6"/>
  <c r="W60" i="6" s="1"/>
  <c r="O61" i="6"/>
  <c r="W61" i="6" s="1"/>
  <c r="O62" i="6"/>
  <c r="W62" i="6" s="1"/>
  <c r="O63" i="6"/>
  <c r="W63" i="6" s="1"/>
  <c r="O64" i="6"/>
  <c r="W64" i="6" s="1"/>
  <c r="O65" i="6"/>
  <c r="W65" i="6" s="1"/>
  <c r="O66" i="6"/>
  <c r="W66" i="6" s="1"/>
  <c r="O68" i="6"/>
  <c r="W68" i="6" s="1"/>
  <c r="O73" i="6"/>
  <c r="W73" i="6" s="1"/>
  <c r="O74" i="6"/>
  <c r="W74" i="6" s="1"/>
  <c r="O75" i="6"/>
  <c r="W75" i="6" s="1"/>
  <c r="O76" i="6"/>
  <c r="W76" i="6" s="1"/>
  <c r="O78" i="6"/>
  <c r="W78" i="6" s="1"/>
  <c r="O79" i="6"/>
  <c r="W79" i="6" s="1"/>
  <c r="O80" i="6"/>
  <c r="W80" i="6" s="1"/>
  <c r="O83" i="6"/>
  <c r="W83" i="6" s="1"/>
  <c r="O86" i="6"/>
  <c r="W86" i="6" s="1"/>
  <c r="O87" i="6"/>
  <c r="W87" i="6" s="1"/>
  <c r="O88" i="6"/>
  <c r="W88" i="6" s="1"/>
  <c r="O89" i="6"/>
  <c r="W89" i="6" s="1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O122" i="6"/>
  <c r="W122" i="6" s="1"/>
  <c r="O123" i="6"/>
  <c r="W123" i="6" s="1"/>
  <c r="O23" i="6"/>
  <c r="O36" i="6"/>
  <c r="O72" i="6"/>
  <c r="O85" i="6"/>
  <c r="O121" i="6"/>
  <c r="O55" i="6"/>
  <c r="R19" i="6"/>
  <c r="X19" i="6" s="1"/>
  <c r="N8" i="6" l="1"/>
  <c r="M7" i="6"/>
  <c r="O7" i="6" s="1"/>
  <c r="W7" i="6" s="1"/>
  <c r="W8" i="6"/>
  <c r="W55" i="6"/>
  <c r="M48" i="6"/>
  <c r="O48" i="6" s="1"/>
  <c r="W121" i="6"/>
  <c r="M117" i="6"/>
  <c r="O117" i="6" s="1"/>
  <c r="W85" i="6"/>
  <c r="O84" i="6"/>
  <c r="W72" i="6"/>
  <c r="W36" i="6"/>
  <c r="M30" i="6"/>
  <c r="O30" i="6" s="1"/>
  <c r="W23" i="6"/>
  <c r="M17" i="6"/>
  <c r="O17" i="6" s="1"/>
  <c r="L77" i="6" l="1"/>
  <c r="V77" i="6" s="1"/>
  <c r="L124" i="6"/>
  <c r="V124" i="6" s="1"/>
  <c r="W117" i="6"/>
  <c r="R120" i="6"/>
  <c r="X120" i="6" s="1"/>
  <c r="R119" i="6"/>
  <c r="X119" i="6" s="1"/>
  <c r="R124" i="6"/>
  <c r="R71" i="6"/>
  <c r="X71" i="6" s="1"/>
  <c r="R77" i="6"/>
  <c r="R54" i="6"/>
  <c r="X54" i="6" s="1"/>
  <c r="R53" i="6"/>
  <c r="X53" i="6" s="1"/>
  <c r="R52" i="6"/>
  <c r="X52" i="6" s="1"/>
  <c r="R51" i="6"/>
  <c r="X51" i="6" s="1"/>
  <c r="R50" i="6"/>
  <c r="X50" i="6" s="1"/>
  <c r="R35" i="6"/>
  <c r="X35" i="6" s="1"/>
  <c r="R34" i="6"/>
  <c r="X34" i="6" s="1"/>
  <c r="R33" i="6"/>
  <c r="X33" i="6" s="1"/>
  <c r="R32" i="6"/>
  <c r="X32" i="6" s="1"/>
  <c r="R22" i="6"/>
  <c r="X22" i="6" s="1"/>
  <c r="R21" i="6"/>
  <c r="X21" i="6" s="1"/>
  <c r="R20" i="6"/>
  <c r="X20" i="6" s="1"/>
  <c r="R12" i="6"/>
  <c r="X12" i="6" s="1"/>
  <c r="R11" i="6"/>
  <c r="X11" i="6" s="1"/>
  <c r="R10" i="6"/>
  <c r="X10" i="6" s="1"/>
  <c r="R9" i="6"/>
  <c r="X9" i="6" s="1"/>
  <c r="R126" i="6"/>
  <c r="X126" i="6" s="1"/>
  <c r="R13" i="6"/>
  <c r="R70" i="6" l="1"/>
  <c r="X70" i="6" s="1"/>
  <c r="R6" i="6"/>
  <c r="X6" i="6" s="1"/>
  <c r="R14" i="6"/>
  <c r="X14" i="6" s="1"/>
  <c r="R16" i="6"/>
  <c r="X16" i="6" s="1"/>
  <c r="R15" i="6"/>
  <c r="X15" i="6" s="1"/>
  <c r="R18" i="6"/>
  <c r="X18" i="6" s="1"/>
  <c r="R31" i="6"/>
  <c r="X31" i="6" s="1"/>
  <c r="R49" i="6"/>
  <c r="X49" i="6" s="1"/>
  <c r="R24" i="6"/>
  <c r="X24" i="6" s="1"/>
  <c r="R25" i="6"/>
  <c r="X25" i="6" s="1"/>
  <c r="R26" i="6"/>
  <c r="X26" i="6" s="1"/>
  <c r="R27" i="6"/>
  <c r="X27" i="6" s="1"/>
  <c r="R28" i="6"/>
  <c r="X28" i="6" s="1"/>
  <c r="R29" i="6"/>
  <c r="X29" i="6" s="1"/>
  <c r="R37" i="6"/>
  <c r="X37" i="6" s="1"/>
  <c r="R38" i="6"/>
  <c r="X38" i="6" s="1"/>
  <c r="R39" i="6"/>
  <c r="X39" i="6" s="1"/>
  <c r="R40" i="6"/>
  <c r="X40" i="6" s="1"/>
  <c r="R41" i="6"/>
  <c r="X41" i="6" s="1"/>
  <c r="R42" i="6"/>
  <c r="X42" i="6" s="1"/>
  <c r="R43" i="6"/>
  <c r="X43" i="6" s="1"/>
  <c r="R44" i="6"/>
  <c r="X44" i="6" s="1"/>
  <c r="R45" i="6"/>
  <c r="X45" i="6" s="1"/>
  <c r="R46" i="6"/>
  <c r="X46" i="6" s="1"/>
  <c r="R47" i="6"/>
  <c r="X47" i="6" s="1"/>
  <c r="R56" i="6"/>
  <c r="X56" i="6" s="1"/>
  <c r="R57" i="6"/>
  <c r="X57" i="6" s="1"/>
  <c r="R58" i="6"/>
  <c r="X58" i="6" s="1"/>
  <c r="R59" i="6"/>
  <c r="X59" i="6" s="1"/>
  <c r="R60" i="6"/>
  <c r="X60" i="6" s="1"/>
  <c r="R61" i="6"/>
  <c r="X61" i="6" s="1"/>
  <c r="R62" i="6"/>
  <c r="X62" i="6" s="1"/>
  <c r="R64" i="6"/>
  <c r="X64" i="6" s="1"/>
  <c r="R65" i="6"/>
  <c r="X65" i="6" s="1"/>
  <c r="R66" i="6"/>
  <c r="X66" i="6" s="1"/>
  <c r="R68" i="6"/>
  <c r="X68" i="6" s="1"/>
  <c r="R63" i="6"/>
  <c r="X63" i="6" s="1"/>
  <c r="R73" i="6"/>
  <c r="X73" i="6" s="1"/>
  <c r="R74" i="6"/>
  <c r="X74" i="6" s="1"/>
  <c r="R76" i="6"/>
  <c r="X76" i="6" s="1"/>
  <c r="R78" i="6"/>
  <c r="X78" i="6" s="1"/>
  <c r="R79" i="6"/>
  <c r="X79" i="6" s="1"/>
  <c r="R80" i="6"/>
  <c r="X80" i="6" s="1"/>
  <c r="R83" i="6"/>
  <c r="X83" i="6" s="1"/>
  <c r="R86" i="6"/>
  <c r="X86" i="6" s="1"/>
  <c r="R88" i="6"/>
  <c r="X88" i="6" s="1"/>
  <c r="R89" i="6"/>
  <c r="X89" i="6" s="1"/>
  <c r="X90" i="6"/>
  <c r="X91" i="6"/>
  <c r="X92" i="6"/>
  <c r="X93" i="6"/>
  <c r="X94" i="6"/>
  <c r="X95" i="6"/>
  <c r="X96" i="6"/>
  <c r="X97" i="6"/>
  <c r="X99" i="6"/>
  <c r="X100" i="6"/>
  <c r="X101" i="6"/>
  <c r="X102" i="6"/>
  <c r="X103" i="6"/>
  <c r="X104" i="6"/>
  <c r="X105" i="6"/>
  <c r="X106" i="6"/>
  <c r="X107" i="6"/>
  <c r="X108" i="6"/>
  <c r="X109" i="6"/>
  <c r="X111" i="6"/>
  <c r="X110" i="6"/>
  <c r="X112" i="6"/>
  <c r="R122" i="6"/>
  <c r="X122" i="6" s="1"/>
  <c r="R123" i="6"/>
  <c r="X123" i="6" s="1"/>
  <c r="R75" i="6"/>
  <c r="X75" i="6" s="1"/>
  <c r="R87" i="6"/>
  <c r="X87" i="6" s="1"/>
  <c r="R23" i="6"/>
  <c r="R36" i="6"/>
  <c r="R72" i="6"/>
  <c r="R85" i="6"/>
  <c r="R121" i="6"/>
  <c r="X77" i="6"/>
  <c r="X124" i="6"/>
  <c r="R55" i="6"/>
  <c r="X13" i="6"/>
  <c r="P7" i="6" l="1"/>
  <c r="R7" i="6" s="1"/>
  <c r="X7" i="6" s="1"/>
  <c r="R8" i="6"/>
  <c r="X8" i="6" s="1"/>
  <c r="X98" i="6"/>
  <c r="X55" i="6"/>
  <c r="P48" i="6"/>
  <c r="X121" i="6"/>
  <c r="P117" i="6"/>
  <c r="X85" i="6"/>
  <c r="X72" i="6"/>
  <c r="X36" i="6"/>
  <c r="P30" i="6"/>
  <c r="X23" i="6"/>
  <c r="P17" i="6"/>
  <c r="L120" i="6"/>
  <c r="V120" i="6" s="1"/>
  <c r="L78" i="6"/>
  <c r="L123" i="6"/>
  <c r="L89" i="6"/>
  <c r="L88" i="6"/>
  <c r="L87" i="6"/>
  <c r="L86" i="6"/>
  <c r="L71" i="6"/>
  <c r="V71" i="6" s="1"/>
  <c r="L83" i="6"/>
  <c r="L80" i="6"/>
  <c r="L79" i="6"/>
  <c r="L75" i="6"/>
  <c r="L76" i="6"/>
  <c r="L74" i="6"/>
  <c r="L73" i="6"/>
  <c r="L68" i="6"/>
  <c r="L54" i="6"/>
  <c r="V54" i="6" s="1"/>
  <c r="L53" i="6"/>
  <c r="V53" i="6" s="1"/>
  <c r="L52" i="6"/>
  <c r="V52" i="6" s="1"/>
  <c r="L51" i="6"/>
  <c r="V51" i="6" s="1"/>
  <c r="L50" i="6"/>
  <c r="V50" i="6" s="1"/>
  <c r="L66" i="6"/>
  <c r="L65" i="6"/>
  <c r="L64" i="6"/>
  <c r="L63" i="6"/>
  <c r="L62" i="6"/>
  <c r="L61" i="6"/>
  <c r="L60" i="6"/>
  <c r="L59" i="6"/>
  <c r="L58" i="6"/>
  <c r="L57" i="6"/>
  <c r="L56" i="6"/>
  <c r="L35" i="6"/>
  <c r="V35" i="6" s="1"/>
  <c r="L34" i="6"/>
  <c r="V34" i="6" s="1"/>
  <c r="L33" i="6"/>
  <c r="V33" i="6" s="1"/>
  <c r="L32" i="6"/>
  <c r="V32" i="6" s="1"/>
  <c r="L47" i="6"/>
  <c r="L45" i="6"/>
  <c r="L44" i="6"/>
  <c r="L43" i="6"/>
  <c r="L42" i="6"/>
  <c r="L41" i="6"/>
  <c r="L40" i="6"/>
  <c r="L39" i="6"/>
  <c r="L38" i="6"/>
  <c r="L37" i="6"/>
  <c r="L22" i="6"/>
  <c r="V22" i="6" s="1"/>
  <c r="L21" i="6"/>
  <c r="V21" i="6" s="1"/>
  <c r="L20" i="6"/>
  <c r="V20" i="6" s="1"/>
  <c r="L19" i="6"/>
  <c r="V19" i="6" s="1"/>
  <c r="L24" i="6"/>
  <c r="L12" i="6"/>
  <c r="V12" i="6" s="1"/>
  <c r="L11" i="6"/>
  <c r="V11" i="6" s="1"/>
  <c r="L10" i="6"/>
  <c r="V10" i="6" s="1"/>
  <c r="L9" i="6"/>
  <c r="V9" i="6" s="1"/>
  <c r="L16" i="6"/>
  <c r="L15" i="6"/>
  <c r="L14" i="6"/>
  <c r="L122" i="6" l="1"/>
  <c r="V122" i="6" s="1"/>
  <c r="L6" i="6"/>
  <c r="V6" i="6" s="1"/>
  <c r="L31" i="6"/>
  <c r="V31" i="6" s="1"/>
  <c r="L70" i="6"/>
  <c r="V70" i="6" s="1"/>
  <c r="L18" i="6"/>
  <c r="V18" i="6" s="1"/>
  <c r="L49" i="6"/>
  <c r="V49" i="6" s="1"/>
  <c r="L119" i="6"/>
  <c r="V119" i="6" s="1"/>
  <c r="R17" i="6"/>
  <c r="X17" i="6" s="1"/>
  <c r="R30" i="6"/>
  <c r="X30" i="6" s="1"/>
  <c r="R84" i="6"/>
  <c r="X84" i="6" s="1"/>
  <c r="R117" i="6"/>
  <c r="X117" i="6" s="1"/>
  <c r="R48" i="6"/>
  <c r="X48" i="6" s="1"/>
  <c r="L36" i="6"/>
  <c r="V36" i="6" s="1"/>
  <c r="V14" i="6"/>
  <c r="V15" i="6"/>
  <c r="V16" i="6"/>
  <c r="V24" i="6"/>
  <c r="V37" i="6"/>
  <c r="V38" i="6"/>
  <c r="V39" i="6"/>
  <c r="V40" i="6"/>
  <c r="V41" i="6"/>
  <c r="V42" i="6"/>
  <c r="V43" i="6"/>
  <c r="V44" i="6"/>
  <c r="V45" i="6"/>
  <c r="V47" i="6"/>
  <c r="V56" i="6"/>
  <c r="V57" i="6"/>
  <c r="V58" i="6"/>
  <c r="V59" i="6"/>
  <c r="V60" i="6"/>
  <c r="V61" i="6"/>
  <c r="V62" i="6"/>
  <c r="V63" i="6"/>
  <c r="V64" i="6"/>
  <c r="V65" i="6"/>
  <c r="V66" i="6"/>
  <c r="V68" i="6"/>
  <c r="V73" i="6"/>
  <c r="V74" i="6"/>
  <c r="V76" i="6"/>
  <c r="V75" i="6"/>
  <c r="V79" i="6"/>
  <c r="V80" i="6"/>
  <c r="V83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23" i="6"/>
  <c r="V126" i="6"/>
  <c r="V78" i="6"/>
  <c r="L46" i="6"/>
  <c r="W48" i="6"/>
  <c r="W84" i="6"/>
  <c r="W17" i="6"/>
  <c r="W30" i="6"/>
  <c r="L25" i="6"/>
  <c r="L26" i="6"/>
  <c r="L27" i="6"/>
  <c r="L28" i="6"/>
  <c r="L29" i="6"/>
  <c r="K8" i="6" l="1"/>
  <c r="V8" i="6"/>
  <c r="J7" i="6"/>
  <c r="L7" i="6" s="1"/>
  <c r="V7" i="6" s="1"/>
  <c r="L13" i="6"/>
  <c r="V13" i="6" s="1"/>
  <c r="L55" i="6"/>
  <c r="V55" i="6" s="1"/>
  <c r="J48" i="6"/>
  <c r="L48" i="6" s="1"/>
  <c r="V48" i="6" s="1"/>
  <c r="L121" i="6"/>
  <c r="V121" i="6" s="1"/>
  <c r="J117" i="6"/>
  <c r="L117" i="6" s="1"/>
  <c r="V117" i="6" s="1"/>
  <c r="L85" i="6"/>
  <c r="V85" i="6" s="1"/>
  <c r="L84" i="6"/>
  <c r="V84" i="6" s="1"/>
  <c r="L72" i="6"/>
  <c r="V72" i="6" s="1"/>
  <c r="L23" i="6"/>
  <c r="V23" i="6" s="1"/>
  <c r="J17" i="6"/>
  <c r="L17" i="6" s="1"/>
  <c r="J30" i="6"/>
  <c r="L30" i="6" s="1"/>
  <c r="V30" i="6" s="1"/>
  <c r="V29" i="6"/>
  <c r="V28" i="6"/>
  <c r="V27" i="6"/>
  <c r="V26" i="6"/>
  <c r="V25" i="6"/>
  <c r="V46" i="6"/>
  <c r="V17" i="6" l="1"/>
  <c r="P69" i="6"/>
  <c r="R69" i="6" s="1"/>
  <c r="X69" i="6" s="1"/>
  <c r="J69" i="6"/>
  <c r="L69" i="6" s="1"/>
  <c r="V69" i="6" s="1"/>
  <c r="M69" i="6"/>
  <c r="O69" i="6" s="1"/>
  <c r="W69" i="6" s="1"/>
  <c r="T91" i="6"/>
  <c r="Y91" i="6" s="1"/>
  <c r="S91" i="6" s="1"/>
  <c r="F13" i="6"/>
  <c r="T13" i="6" s="1"/>
  <c r="Y13" i="6" s="1"/>
  <c r="S13" i="6" s="1"/>
  <c r="F11" i="6"/>
  <c r="T11" i="6" s="1"/>
  <c r="Y11" i="6" s="1"/>
  <c r="S11" i="6" s="1"/>
  <c r="F33" i="6"/>
  <c r="T33" i="6" s="1"/>
  <c r="Y33" i="6" s="1"/>
  <c r="S33" i="6" s="1"/>
  <c r="T90" i="6"/>
  <c r="Y90" i="6" s="1"/>
  <c r="S90" i="6" s="1"/>
  <c r="T96" i="6"/>
  <c r="Y96" i="6" s="1"/>
  <c r="S96" i="6" s="1"/>
  <c r="F38" i="6"/>
  <c r="T38" i="6" s="1"/>
  <c r="Y38" i="6" s="1"/>
  <c r="S38" i="6" s="1"/>
  <c r="F79" i="6"/>
  <c r="T79" i="6" s="1"/>
  <c r="Y79" i="6" s="1"/>
  <c r="S79" i="6" s="1"/>
  <c r="T95" i="6"/>
  <c r="Y95" i="6" s="1"/>
  <c r="S95" i="6" s="1"/>
  <c r="F56" i="6"/>
  <c r="T56" i="6" s="1"/>
  <c r="Y56" i="6" s="1"/>
  <c r="S56" i="6" s="1"/>
  <c r="F73" i="6"/>
  <c r="T73" i="6" s="1"/>
  <c r="Y73" i="6" s="1"/>
  <c r="S73" i="6" s="1"/>
  <c r="T106" i="6"/>
  <c r="Y106" i="6" s="1"/>
  <c r="S106" i="6" s="1"/>
  <c r="F83" i="6"/>
  <c r="T83" i="6" s="1"/>
  <c r="Y83" i="6" s="1"/>
  <c r="S83" i="6" s="1"/>
  <c r="F80" i="6"/>
  <c r="T80" i="6" s="1"/>
  <c r="Y80" i="6" s="1"/>
  <c r="S80" i="6" s="1"/>
  <c r="F68" i="6"/>
  <c r="T68" i="6" s="1"/>
  <c r="Y68" i="6" s="1"/>
  <c r="S68" i="6" s="1"/>
  <c r="F77" i="6"/>
  <c r="T77" i="6" s="1"/>
  <c r="Y77" i="6" s="1"/>
  <c r="S77" i="6" s="1"/>
  <c r="F44" i="6"/>
  <c r="T44" i="6" s="1"/>
  <c r="Y44" i="6" s="1"/>
  <c r="S44" i="6" s="1"/>
  <c r="F39" i="6"/>
  <c r="T39" i="6" s="1"/>
  <c r="Y39" i="6" s="1"/>
  <c r="S39" i="6" s="1"/>
  <c r="T99" i="6"/>
  <c r="Y99" i="6" s="1"/>
  <c r="S99" i="6" s="1"/>
  <c r="F50" i="6"/>
  <c r="T50" i="6" s="1"/>
  <c r="Y50" i="6" s="1"/>
  <c r="S50" i="6" s="1"/>
  <c r="F26" i="6"/>
  <c r="T26" i="6" s="1"/>
  <c r="Y26" i="6" s="1"/>
  <c r="S26" i="6" s="1"/>
  <c r="T108" i="6"/>
  <c r="Y108" i="6" s="1"/>
  <c r="S108" i="6" s="1"/>
  <c r="F53" i="6"/>
  <c r="T53" i="6" s="1"/>
  <c r="Y53" i="6" s="1"/>
  <c r="S53" i="6" s="1"/>
  <c r="F76" i="6"/>
  <c r="T76" i="6" s="1"/>
  <c r="Y76" i="6" s="1"/>
  <c r="S76" i="6" s="1"/>
  <c r="T109" i="6"/>
  <c r="Y109" i="6" s="1"/>
  <c r="S109" i="6" s="1"/>
  <c r="F70" i="6" l="1"/>
  <c r="T70" i="6" s="1"/>
  <c r="Y70" i="6" s="1"/>
  <c r="S70" i="6" s="1"/>
  <c r="F66" i="6"/>
  <c r="T66" i="6" s="1"/>
  <c r="Y66" i="6" s="1"/>
  <c r="S66" i="6" s="1"/>
  <c r="F15" i="6"/>
  <c r="T15" i="6" s="1"/>
  <c r="Y15" i="6" s="1"/>
  <c r="S15" i="6" s="1"/>
  <c r="F87" i="6"/>
  <c r="T87" i="6" s="1"/>
  <c r="Y87" i="6" s="1"/>
  <c r="S87" i="6" s="1"/>
  <c r="F86" i="6"/>
  <c r="T86" i="6" s="1"/>
  <c r="Y86" i="6" s="1"/>
  <c r="S86" i="6" s="1"/>
  <c r="F124" i="6"/>
  <c r="T124" i="6" s="1"/>
  <c r="Y124" i="6" s="1"/>
  <c r="S124" i="6" s="1"/>
  <c r="F20" i="6"/>
  <c r="T20" i="6" s="1"/>
  <c r="Y20" i="6" s="1"/>
  <c r="S20" i="6" s="1"/>
  <c r="F16" i="6"/>
  <c r="T16" i="6" s="1"/>
  <c r="Y16" i="6" s="1"/>
  <c r="S16" i="6" s="1"/>
  <c r="F45" i="6"/>
  <c r="T45" i="6" s="1"/>
  <c r="Y45" i="6" s="1"/>
  <c r="S45" i="6" s="1"/>
  <c r="F47" i="6"/>
  <c r="T47" i="6" s="1"/>
  <c r="Y47" i="6" s="1"/>
  <c r="S47" i="6" s="1"/>
  <c r="F60" i="6"/>
  <c r="T60" i="6" s="1"/>
  <c r="Y60" i="6" s="1"/>
  <c r="S60" i="6" s="1"/>
  <c r="F14" i="6"/>
  <c r="T14" i="6" s="1"/>
  <c r="Y14" i="6" s="1"/>
  <c r="S14" i="6" s="1"/>
  <c r="F63" i="6"/>
  <c r="T63" i="6" s="1"/>
  <c r="Y63" i="6" s="1"/>
  <c r="S63" i="6" s="1"/>
  <c r="F28" i="6"/>
  <c r="T28" i="6" s="1"/>
  <c r="Y28" i="6" s="1"/>
  <c r="S28" i="6" s="1"/>
  <c r="F25" i="6"/>
  <c r="T25" i="6" s="1"/>
  <c r="Y25" i="6" s="1"/>
  <c r="S25" i="6" s="1"/>
  <c r="T110" i="6"/>
  <c r="Y110" i="6" s="1"/>
  <c r="S110" i="6" s="1"/>
  <c r="T92" i="6"/>
  <c r="Y92" i="6" s="1"/>
  <c r="S92" i="6" s="1"/>
  <c r="F34" i="6"/>
  <c r="T34" i="6" s="1"/>
  <c r="Y34" i="6" s="1"/>
  <c r="S34" i="6" s="1"/>
  <c r="T105" i="6"/>
  <c r="Y105" i="6" s="1"/>
  <c r="S105" i="6" s="1"/>
  <c r="F29" i="6"/>
  <c r="T29" i="6" s="1"/>
  <c r="Y29" i="6" s="1"/>
  <c r="S29" i="6" s="1"/>
  <c r="F122" i="6"/>
  <c r="T122" i="6" s="1"/>
  <c r="Y122" i="6" s="1"/>
  <c r="S122" i="6" s="1"/>
  <c r="F61" i="6"/>
  <c r="T61" i="6" s="1"/>
  <c r="Y61" i="6" s="1"/>
  <c r="S61" i="6" s="1"/>
  <c r="F46" i="6"/>
  <c r="T46" i="6" s="1"/>
  <c r="Y46" i="6" s="1"/>
  <c r="S46" i="6" s="1"/>
  <c r="F43" i="6"/>
  <c r="T43" i="6" s="1"/>
  <c r="Y43" i="6" s="1"/>
  <c r="S43" i="6" s="1"/>
  <c r="F65" i="6"/>
  <c r="T65" i="6" s="1"/>
  <c r="Y65" i="6" s="1"/>
  <c r="S65" i="6" s="1"/>
  <c r="F35" i="6"/>
  <c r="T35" i="6" s="1"/>
  <c r="Y35" i="6" s="1"/>
  <c r="S35" i="6" s="1"/>
  <c r="F88" i="6"/>
  <c r="T88" i="6" s="1"/>
  <c r="Y88" i="6" s="1"/>
  <c r="S88" i="6" s="1"/>
  <c r="F27" i="6"/>
  <c r="T27" i="6" s="1"/>
  <c r="Y27" i="6" s="1"/>
  <c r="S27" i="6" s="1"/>
  <c r="F78" i="6"/>
  <c r="T78" i="6" s="1"/>
  <c r="Y78" i="6" s="1"/>
  <c r="S78" i="6" s="1"/>
  <c r="F71" i="6"/>
  <c r="T71" i="6" s="1"/>
  <c r="Y71" i="6" s="1"/>
  <c r="S71" i="6" s="1"/>
  <c r="F62" i="6"/>
  <c r="T62" i="6" s="1"/>
  <c r="Y62" i="6" s="1"/>
  <c r="S62" i="6" s="1"/>
  <c r="F24" i="6"/>
  <c r="T24" i="6" s="1"/>
  <c r="Y24" i="6" s="1"/>
  <c r="S24" i="6" s="1"/>
  <c r="F10" i="6"/>
  <c r="T10" i="6" s="1"/>
  <c r="Y10" i="6" s="1"/>
  <c r="S10" i="6" s="1"/>
  <c r="F121" i="6"/>
  <c r="T121" i="6" s="1"/>
  <c r="Y121" i="6" s="1"/>
  <c r="S121" i="6" s="1"/>
  <c r="T104" i="6"/>
  <c r="Y104" i="6" s="1"/>
  <c r="S104" i="6" s="1"/>
  <c r="F19" i="6"/>
  <c r="T19" i="6" s="1"/>
  <c r="Y19" i="6" s="1"/>
  <c r="S19" i="6" s="1"/>
  <c r="T94" i="6"/>
  <c r="Y94" i="6" s="1"/>
  <c r="S94" i="6" s="1"/>
  <c r="T100" i="6"/>
  <c r="Y100" i="6" s="1"/>
  <c r="S100" i="6" s="1"/>
  <c r="F22" i="6"/>
  <c r="T22" i="6" s="1"/>
  <c r="Y22" i="6" s="1"/>
  <c r="S22" i="6" s="1"/>
  <c r="F58" i="6"/>
  <c r="T58" i="6" s="1"/>
  <c r="Y58" i="6" s="1"/>
  <c r="S58" i="6" s="1"/>
  <c r="F12" i="6"/>
  <c r="T12" i="6" s="1"/>
  <c r="Y12" i="6" s="1"/>
  <c r="S12" i="6" s="1"/>
  <c r="F36" i="6"/>
  <c r="T36" i="6" s="1"/>
  <c r="Y36" i="6" s="1"/>
  <c r="S36" i="6" s="1"/>
  <c r="F52" i="6"/>
  <c r="T52" i="6" s="1"/>
  <c r="Y52" i="6" s="1"/>
  <c r="S52" i="6" s="1"/>
  <c r="F74" i="6"/>
  <c r="T74" i="6" s="1"/>
  <c r="Y74" i="6" s="1"/>
  <c r="S74" i="6" s="1"/>
  <c r="T103" i="6"/>
  <c r="Y103" i="6" s="1"/>
  <c r="S103" i="6" s="1"/>
  <c r="F57" i="6"/>
  <c r="T57" i="6" s="1"/>
  <c r="Y57" i="6" s="1"/>
  <c r="S57" i="6" s="1"/>
  <c r="F55" i="6"/>
  <c r="T55" i="6" s="1"/>
  <c r="Y55" i="6" s="1"/>
  <c r="S55" i="6" s="1"/>
  <c r="F32" i="6"/>
  <c r="T32" i="6" s="1"/>
  <c r="Y32" i="6" s="1"/>
  <c r="S32" i="6" s="1"/>
  <c r="F75" i="6"/>
  <c r="T75" i="6" s="1"/>
  <c r="Y75" i="6" s="1"/>
  <c r="S75" i="6" s="1"/>
  <c r="F126" i="6"/>
  <c r="T126" i="6" s="1"/>
  <c r="Y126" i="6" s="1"/>
  <c r="S126" i="6" s="1"/>
  <c r="T93" i="6"/>
  <c r="Y93" i="6" s="1"/>
  <c r="S93" i="6" s="1"/>
  <c r="F41" i="6"/>
  <c r="T41" i="6" s="1"/>
  <c r="Y41" i="6" s="1"/>
  <c r="S41" i="6" s="1"/>
  <c r="F119" i="6"/>
  <c r="T119" i="6" s="1"/>
  <c r="Y119" i="6" s="1"/>
  <c r="S119" i="6" s="1"/>
  <c r="F21" i="6"/>
  <c r="T21" i="6" s="1"/>
  <c r="Y21" i="6" s="1"/>
  <c r="S21" i="6" s="1"/>
  <c r="F120" i="6"/>
  <c r="T120" i="6" s="1"/>
  <c r="Y120" i="6" s="1"/>
  <c r="S120" i="6" s="1"/>
  <c r="T112" i="6"/>
  <c r="Y112" i="6" s="1"/>
  <c r="S112" i="6" s="1"/>
  <c r="F40" i="6"/>
  <c r="T40" i="6" s="1"/>
  <c r="Y40" i="6" s="1"/>
  <c r="S40" i="6" s="1"/>
  <c r="T111" i="6"/>
  <c r="Y111" i="6" s="1"/>
  <c r="S111" i="6" s="1"/>
  <c r="F89" i="6"/>
  <c r="T89" i="6" s="1"/>
  <c r="Y89" i="6" s="1"/>
  <c r="S89" i="6" s="1"/>
  <c r="T102" i="6"/>
  <c r="Y102" i="6" s="1"/>
  <c r="S102" i="6" s="1"/>
  <c r="F51" i="6"/>
  <c r="T51" i="6" s="1"/>
  <c r="Y51" i="6" s="1"/>
  <c r="S51" i="6" s="1"/>
  <c r="F23" i="6"/>
  <c r="T23" i="6" s="1"/>
  <c r="Y23" i="6" s="1"/>
  <c r="S23" i="6" s="1"/>
  <c r="F9" i="6"/>
  <c r="T9" i="6" s="1"/>
  <c r="Y9" i="6" s="1"/>
  <c r="S9" i="6" s="1"/>
  <c r="F37" i="6"/>
  <c r="T37" i="6" s="1"/>
  <c r="Y37" i="6" s="1"/>
  <c r="S37" i="6" s="1"/>
  <c r="F59" i="6"/>
  <c r="T59" i="6" s="1"/>
  <c r="Y59" i="6" s="1"/>
  <c r="S59" i="6" s="1"/>
  <c r="F64" i="6"/>
  <c r="T64" i="6" s="1"/>
  <c r="Y64" i="6" s="1"/>
  <c r="S64" i="6" s="1"/>
  <c r="T97" i="6"/>
  <c r="Y97" i="6" s="1"/>
  <c r="S97" i="6" s="1"/>
  <c r="T98" i="6"/>
  <c r="Y98" i="6" s="1"/>
  <c r="S98" i="6" s="1"/>
  <c r="F54" i="6"/>
  <c r="T54" i="6" s="1"/>
  <c r="Y54" i="6" s="1"/>
  <c r="S54" i="6" s="1"/>
  <c r="T101" i="6"/>
  <c r="Y101" i="6" s="1"/>
  <c r="S101" i="6" s="1"/>
  <c r="F72" i="6"/>
  <c r="T72" i="6" s="1"/>
  <c r="Y72" i="6" s="1"/>
  <c r="S72" i="6" s="1"/>
  <c r="F123" i="6"/>
  <c r="T123" i="6" s="1"/>
  <c r="Y123" i="6" s="1"/>
  <c r="S123" i="6" s="1"/>
  <c r="T107" i="6"/>
  <c r="Y107" i="6" s="1"/>
  <c r="S107" i="6" s="1"/>
  <c r="F42" i="6"/>
  <c r="T42" i="6" s="1"/>
  <c r="Y42" i="6" s="1"/>
  <c r="S42" i="6" s="1"/>
  <c r="F49" i="6" l="1"/>
  <c r="T49" i="6" s="1"/>
  <c r="Y49" i="6" s="1"/>
  <c r="S49" i="6" s="1"/>
  <c r="D48" i="6"/>
  <c r="F48" i="6" s="1"/>
  <c r="T48" i="6" s="1"/>
  <c r="Y48" i="6" s="1"/>
  <c r="S48" i="6" s="1"/>
  <c r="F31" i="6"/>
  <c r="T31" i="6" s="1"/>
  <c r="Y31" i="6" s="1"/>
  <c r="S31" i="6" s="1"/>
  <c r="F30" i="6"/>
  <c r="T30" i="6" s="1"/>
  <c r="Y30" i="6" s="1"/>
  <c r="S30" i="6" s="1"/>
  <c r="F117" i="6"/>
  <c r="T117" i="6" s="1"/>
  <c r="Y117" i="6" s="1"/>
  <c r="S117" i="6" s="1"/>
  <c r="F6" i="6"/>
  <c r="T6" i="6" s="1"/>
  <c r="Y6" i="6" s="1"/>
  <c r="S6" i="6" s="1"/>
  <c r="D69" i="6"/>
  <c r="F69" i="6" s="1"/>
  <c r="T69" i="6" s="1"/>
  <c r="Y69" i="6" s="1"/>
  <c r="S69" i="6" s="1"/>
  <c r="E6" i="6" l="1"/>
  <c r="D17" i="6"/>
  <c r="F17" i="6" s="1"/>
  <c r="T17" i="6" s="1"/>
  <c r="Y17" i="6" s="1"/>
  <c r="S17" i="6" s="1"/>
  <c r="F18" i="6"/>
  <c r="T18" i="6" s="1"/>
  <c r="Y18" i="6" s="1"/>
  <c r="S18" i="6" s="1"/>
  <c r="F8" i="6"/>
  <c r="T8" i="6" s="1"/>
  <c r="Y8" i="6" s="1"/>
  <c r="S8" i="6" s="1"/>
  <c r="F7" i="6"/>
  <c r="T7" i="6" s="1"/>
  <c r="Y7" i="6" s="1"/>
  <c r="S7" i="6" s="1"/>
  <c r="F85" i="6"/>
  <c r="T85" i="6" s="1"/>
  <c r="Y85" i="6" s="1"/>
  <c r="S85" i="6" s="1"/>
  <c r="F84" i="6"/>
  <c r="T84" i="6" s="1"/>
  <c r="Y84" i="6" s="1"/>
  <c r="S84" i="6" s="1"/>
  <c r="K6" i="6"/>
  <c r="E8" i="6" l="1"/>
  <c r="E10" i="6"/>
  <c r="E12" i="6"/>
  <c r="E14" i="6"/>
  <c r="E16" i="6"/>
  <c r="E19" i="6"/>
  <c r="E21" i="6"/>
  <c r="E23" i="6"/>
  <c r="E26" i="6"/>
  <c r="E27" i="6"/>
  <c r="E29" i="6"/>
  <c r="E32" i="6"/>
  <c r="E34" i="6"/>
  <c r="E36" i="6"/>
  <c r="E38" i="6"/>
  <c r="E41" i="6"/>
  <c r="E43" i="6"/>
  <c r="E46" i="6"/>
  <c r="E49" i="6"/>
  <c r="E51" i="6"/>
  <c r="E53" i="6"/>
  <c r="E55" i="6"/>
  <c r="E57" i="6"/>
  <c r="E59" i="6"/>
  <c r="E61" i="6"/>
  <c r="E63" i="6"/>
  <c r="E65" i="6"/>
  <c r="E68" i="6"/>
  <c r="E71" i="6"/>
  <c r="E73" i="6"/>
  <c r="E76" i="6"/>
  <c r="E78" i="6"/>
  <c r="E80" i="6"/>
  <c r="E83" i="6"/>
  <c r="E86" i="6"/>
  <c r="E88" i="6"/>
  <c r="E118" i="6"/>
  <c r="E119" i="6"/>
  <c r="E121" i="6"/>
  <c r="E124" i="6"/>
  <c r="E9" i="6"/>
  <c r="E11" i="6"/>
  <c r="E13" i="6"/>
  <c r="E15" i="6"/>
  <c r="E18" i="6"/>
  <c r="E20" i="6"/>
  <c r="E22" i="6"/>
  <c r="E24" i="6"/>
  <c r="E25" i="6"/>
  <c r="E28" i="6"/>
  <c r="E31" i="6"/>
  <c r="E33" i="6"/>
  <c r="E35" i="6"/>
  <c r="E37" i="6"/>
  <c r="E39" i="6"/>
  <c r="E40" i="6"/>
  <c r="E42" i="6"/>
  <c r="E44" i="6"/>
  <c r="E45" i="6"/>
  <c r="E47" i="6"/>
  <c r="E50" i="6"/>
  <c r="E52" i="6"/>
  <c r="E54" i="6"/>
  <c r="E56" i="6"/>
  <c r="E60" i="6"/>
  <c r="E64" i="6"/>
  <c r="E70" i="6"/>
  <c r="E74" i="6"/>
  <c r="E77" i="6"/>
  <c r="E85" i="6"/>
  <c r="E89" i="6"/>
  <c r="E120" i="6"/>
  <c r="E123" i="6"/>
  <c r="E58" i="6"/>
  <c r="E62" i="6"/>
  <c r="E66" i="6"/>
  <c r="E72" i="6"/>
  <c r="E75" i="6"/>
  <c r="E79" i="6"/>
  <c r="E87" i="6"/>
  <c r="E122" i="6"/>
  <c r="E126" i="6"/>
  <c r="K43" i="6"/>
  <c r="K10" i="6"/>
  <c r="K58" i="6"/>
  <c r="K86" i="6"/>
  <c r="K51" i="6"/>
  <c r="K57" i="6"/>
  <c r="K23" i="6"/>
  <c r="K83" i="6"/>
  <c r="K89" i="6"/>
  <c r="K80" i="6"/>
  <c r="K66" i="6"/>
  <c r="K35" i="6"/>
  <c r="K31" i="6"/>
  <c r="K56" i="6"/>
  <c r="K71" i="6"/>
  <c r="K65" i="6"/>
  <c r="K18" i="6"/>
  <c r="K55" i="6"/>
  <c r="K79" i="6"/>
  <c r="K19" i="6"/>
  <c r="K21" i="6"/>
  <c r="K52" i="6"/>
  <c r="K62" i="6"/>
  <c r="K22" i="6"/>
  <c r="K12" i="6"/>
  <c r="K42" i="6"/>
  <c r="K36" i="6"/>
  <c r="K124" i="6"/>
  <c r="K38" i="6"/>
  <c r="K78" i="6"/>
  <c r="K27" i="6"/>
  <c r="K33" i="6"/>
  <c r="K14" i="6"/>
  <c r="K29" i="6"/>
  <c r="K46" i="6"/>
  <c r="K28" i="6"/>
  <c r="K34" i="6"/>
  <c r="K118" i="6"/>
  <c r="K16" i="6"/>
  <c r="K64" i="6"/>
  <c r="K61" i="6"/>
  <c r="K75" i="6"/>
  <c r="K72" i="6"/>
  <c r="K45" i="6"/>
  <c r="K63" i="6"/>
  <c r="K68" i="6"/>
  <c r="K59" i="6"/>
  <c r="K41" i="6"/>
  <c r="K87" i="6"/>
  <c r="K122" i="6"/>
  <c r="K15" i="6"/>
  <c r="K53" i="6"/>
  <c r="K88" i="6"/>
  <c r="K20" i="6"/>
  <c r="K44" i="6"/>
  <c r="K24" i="6"/>
  <c r="K37" i="6"/>
  <c r="K25" i="6"/>
  <c r="K120" i="6"/>
  <c r="K11" i="6"/>
  <c r="K121" i="6"/>
  <c r="K40" i="6"/>
  <c r="K70" i="6"/>
  <c r="K13" i="6"/>
  <c r="K85" i="6"/>
  <c r="K26" i="6"/>
  <c r="K76" i="6"/>
  <c r="K77" i="6"/>
  <c r="K73" i="6"/>
  <c r="K74" i="6"/>
  <c r="K119" i="6"/>
  <c r="K39" i="6"/>
  <c r="K54" i="6"/>
  <c r="K60" i="6"/>
  <c r="K123" i="6"/>
  <c r="K32" i="6"/>
  <c r="K50" i="6"/>
  <c r="K9" i="6"/>
  <c r="K126" i="6"/>
  <c r="K47" i="6"/>
  <c r="K49" i="6"/>
  <c r="N6" i="6" l="1"/>
  <c r="N37" i="6" l="1"/>
  <c r="N120" i="6"/>
  <c r="N36" i="6"/>
  <c r="N58" i="6"/>
  <c r="N42" i="6"/>
  <c r="N31" i="6"/>
  <c r="N20" i="6"/>
  <c r="N51" i="6"/>
  <c r="N23" i="6"/>
  <c r="N46" i="6"/>
  <c r="N26" i="6"/>
  <c r="N119" i="6"/>
  <c r="N121" i="6"/>
  <c r="N34" i="6"/>
  <c r="N47" i="6"/>
  <c r="N57" i="6"/>
  <c r="N55" i="6"/>
  <c r="N21" i="6"/>
  <c r="N61" i="6"/>
  <c r="N71" i="6"/>
  <c r="N79" i="6"/>
  <c r="N32" i="6"/>
  <c r="N123" i="6"/>
  <c r="N70" i="6"/>
  <c r="N66" i="6"/>
  <c r="N124" i="6"/>
  <c r="N65" i="6"/>
  <c r="N56" i="6"/>
  <c r="N83" i="6"/>
  <c r="N76" i="6"/>
  <c r="N18" i="6"/>
  <c r="N19" i="6"/>
  <c r="N40" i="6"/>
  <c r="N54" i="6"/>
  <c r="N60" i="6"/>
  <c r="N122" i="6"/>
  <c r="N28" i="6"/>
  <c r="N72" i="6"/>
  <c r="N43" i="6"/>
  <c r="N118" i="6"/>
  <c r="N14" i="6"/>
  <c r="N24" i="6"/>
  <c r="N86" i="6"/>
  <c r="N35" i="6"/>
  <c r="N13" i="6"/>
  <c r="N11" i="6"/>
  <c r="N87" i="6"/>
  <c r="N74" i="6"/>
  <c r="N89" i="6"/>
  <c r="N39" i="6"/>
  <c r="N73" i="6"/>
  <c r="N41" i="6"/>
  <c r="N22" i="6"/>
  <c r="N68" i="6"/>
  <c r="N10" i="6"/>
  <c r="N9" i="6"/>
  <c r="N45" i="6"/>
  <c r="N49" i="6"/>
  <c r="N33" i="6"/>
  <c r="N44" i="6"/>
  <c r="N38" i="6"/>
  <c r="N78" i="6"/>
  <c r="N59" i="6"/>
  <c r="N27" i="6"/>
  <c r="N77" i="6"/>
  <c r="N12" i="6"/>
  <c r="N50" i="6"/>
  <c r="N29" i="6"/>
  <c r="N64" i="6"/>
  <c r="N16" i="6"/>
  <c r="N52" i="6"/>
  <c r="N75" i="6"/>
  <c r="N80" i="6"/>
  <c r="N63" i="6"/>
  <c r="N126" i="6"/>
  <c r="N15" i="6"/>
  <c r="N85" i="6"/>
  <c r="N53" i="6"/>
  <c r="N25" i="6"/>
  <c r="N88" i="6"/>
  <c r="N62" i="6"/>
  <c r="Q83" i="6" l="1"/>
  <c r="Q6" i="6"/>
  <c r="Q28" i="6"/>
  <c r="Q46" i="6"/>
  <c r="Q79" i="6"/>
  <c r="Q33" i="6"/>
  <c r="Q71" i="6"/>
  <c r="Q88" i="6"/>
  <c r="Q22" i="6"/>
  <c r="Q36" i="6"/>
  <c r="Q56" i="6"/>
  <c r="Q15" i="6"/>
  <c r="Q86" i="6"/>
  <c r="Q76" i="6"/>
  <c r="Q57" i="6"/>
  <c r="Q80" i="6"/>
  <c r="Q47" i="6"/>
  <c r="Q73" i="6"/>
  <c r="Q85" i="6"/>
  <c r="Q16" i="6"/>
  <c r="Q65" i="6"/>
  <c r="Q13" i="6"/>
  <c r="Q126" i="6"/>
  <c r="Q54" i="6"/>
  <c r="Q39" i="6"/>
  <c r="Q74" i="6"/>
  <c r="Q87" i="6"/>
  <c r="Q119" i="6"/>
  <c r="Q14" i="6"/>
  <c r="Q31" i="6"/>
  <c r="Q53" i="6"/>
  <c r="Q45" i="6"/>
  <c r="Q44" i="6"/>
  <c r="Q60" i="6"/>
  <c r="Q68" i="6"/>
  <c r="Q61" i="6"/>
  <c r="Q64" i="6"/>
  <c r="Q38" i="6"/>
  <c r="Q40" i="6"/>
  <c r="Q26" i="6"/>
  <c r="Q58" i="6"/>
  <c r="Q11" i="6"/>
  <c r="Q25" i="6"/>
  <c r="Q66" i="6"/>
  <c r="Q124" i="6"/>
  <c r="Q9" i="6"/>
  <c r="Q120" i="6"/>
  <c r="Q42" i="6"/>
  <c r="Q122" i="6"/>
  <c r="Q59" i="6"/>
  <c r="Q75" i="6"/>
  <c r="Q24" i="6"/>
  <c r="Q78" i="6"/>
  <c r="Q63" i="6"/>
  <c r="Q21" i="6"/>
  <c r="Q52" i="6"/>
  <c r="Q43" i="6"/>
  <c r="Q19" i="6"/>
  <c r="Q72" i="6"/>
  <c r="Q62" i="6"/>
  <c r="Q32" i="6"/>
  <c r="Q27" i="6"/>
  <c r="Q89" i="6"/>
  <c r="Q123" i="6"/>
  <c r="Q70" i="6"/>
  <c r="Q29" i="6"/>
  <c r="Q23" i="6"/>
  <c r="Q55" i="6"/>
  <c r="Q34" i="6"/>
  <c r="Q77" i="6"/>
  <c r="Q8" i="6"/>
  <c r="Q20" i="6"/>
  <c r="Q121" i="6"/>
  <c r="Q12" i="6"/>
  <c r="Q50" i="6"/>
  <c r="Q18" i="6"/>
  <c r="Q10" i="6"/>
  <c r="Q41" i="6"/>
  <c r="Q51" i="6"/>
  <c r="Q37" i="6"/>
  <c r="Q49" i="6"/>
  <c r="Q35" i="6"/>
  <c r="Q118" i="6"/>
</calcChain>
</file>

<file path=xl/sharedStrings.xml><?xml version="1.0" encoding="utf-8"?>
<sst xmlns="http://schemas.openxmlformats.org/spreadsheetml/2006/main" count="3185" uniqueCount="1575">
  <si>
    <t>Адрес сайта</t>
  </si>
  <si>
    <t>Цель проекта</t>
  </si>
  <si>
    <t>Результат проекта</t>
  </si>
  <si>
    <t>Бюджетная стоимость</t>
  </si>
  <si>
    <t>Реквизиты нормативного документа</t>
  </si>
  <si>
    <t>Фотоотчет</t>
  </si>
  <si>
    <t>международный</t>
  </si>
  <si>
    <t>городской</t>
  </si>
  <si>
    <t>районный</t>
  </si>
  <si>
    <t>МБУ ЦППМиСП № 2</t>
  </si>
  <si>
    <t>Проект: "Информационно-консультационная служба по подготовке к ЕГЭ"</t>
  </si>
  <si>
    <t>Договор о сотрудничестве</t>
  </si>
  <si>
    <t>КГАУК "Государственная универсальная научная библиотека Красноярского края"</t>
  </si>
  <si>
    <t>Соглашение о сотрудничестве</t>
  </si>
  <si>
    <t>ММАУ "Центр продвижения молодежных проектов "Вектор"</t>
  </si>
  <si>
    <t>ММАУ "Молодежный центр "Академия молодой семьи"</t>
  </si>
  <si>
    <t>ФГБОУ ВО "КГПУ им. В. П. Астафьева"</t>
  </si>
  <si>
    <t>ФГАОУ ВПО "Сибирский федеральный университет"</t>
  </si>
  <si>
    <t>МБОУ ЦППМСиСП "ЭГО"</t>
  </si>
  <si>
    <t>Проект "Инклюзивное образование"</t>
  </si>
  <si>
    <t>МБОУ ДО «ЦДО «Интеллектуал+»</t>
  </si>
  <si>
    <t xml:space="preserve">ММАУ "Красноярский волонтерский центр «Доброе дело" </t>
  </si>
  <si>
    <t>Проект "Мегакласс"</t>
  </si>
  <si>
    <t>Проект "Профессиональное самоопределение"</t>
  </si>
  <si>
    <t>ФГБОУ ВО «СибГАУ имени академика М.Ф. Решетнева»</t>
  </si>
  <si>
    <t>КГБОУ ДО "Красноярский краевой дворец пионеров"</t>
  </si>
  <si>
    <t>Программа ДО "Школьный университет"</t>
  </si>
  <si>
    <t>АНО "Научно-методический центр "Школа нового поколения"</t>
  </si>
  <si>
    <t>договор</t>
  </si>
  <si>
    <t>федеральный</t>
  </si>
  <si>
    <t>КГБУК "Дом офицеров"</t>
  </si>
  <si>
    <t>МБУ ДО "Станция юных техников № 1"</t>
  </si>
  <si>
    <t>МБОУ ДО "Центр профессионального самоопределения"</t>
  </si>
  <si>
    <t>КГБОУ СПО "Красноярский политехнический техникум"</t>
  </si>
  <si>
    <t>Сроки договора</t>
  </si>
  <si>
    <t>ММАУ "ИТ-центр"</t>
  </si>
  <si>
    <t>КГБОУ ДО «Красноярский краевой центр туризма и краеведения»</t>
  </si>
  <si>
    <t>Договор о сотрудничестве от 01.09.2015 с пролонгацией</t>
  </si>
  <si>
    <t>МБОУ ДО "Аэрокосмическая школа"</t>
  </si>
  <si>
    <t>Красноярская местная общественная организация "Побратим"</t>
  </si>
  <si>
    <t>Договор безвозмездного оказания услуг от 01.09.2016 бессрочный</t>
  </si>
  <si>
    <t>КГБУ социального обслуживания "Краевой центр семьи и детей"</t>
  </si>
  <si>
    <t>ММАУ "Центр моделирования здорового образа жизни "Веста"</t>
  </si>
  <si>
    <t>Договор о сотрудничестве от 17.05.2017 с пролонгацией</t>
  </si>
  <si>
    <t>Договор о сотрудничестве от 01.09.2015 бессрочный</t>
  </si>
  <si>
    <t>МБОУ ДО "Станция юных техников № 1"</t>
  </si>
  <si>
    <t>региональный</t>
  </si>
  <si>
    <t>ФГБОУ ВПО "Красноярская государственная академия музыки и театра"</t>
  </si>
  <si>
    <t>Договор от 01.09.2015 с пролонгацией</t>
  </si>
  <si>
    <t>ММАУ "Центр технического проектирования"</t>
  </si>
  <si>
    <t>КГБПОУ "Красноярский монтажный колледж"</t>
  </si>
  <si>
    <t>Договор до 31.05.2016 с пролонгацией</t>
  </si>
  <si>
    <t>ММАУ МЦ «Новые имена»</t>
  </si>
  <si>
    <t>Договор от 21.12.2015 с пролонгацией</t>
  </si>
  <si>
    <t>ММАУ "Центр здоровых технологий"</t>
  </si>
  <si>
    <t>Главное управление зарубежных школ г. Новосибирск и г. Кёльн</t>
  </si>
  <si>
    <t>Конференция министров по делам культуры и образования федеральных земель Федеративной Республики Германии г. Бонн</t>
  </si>
  <si>
    <t>Международная организация «Мир без свечей и пламени» г. Берлин</t>
  </si>
  <si>
    <t>Центр немецкого языка (партнер Гёте-института)</t>
  </si>
  <si>
    <t>Договор от 01.09.2015 бессрочный</t>
  </si>
  <si>
    <t>КГБОУ СПО "Красноярский техникум промышленного сервиса"</t>
  </si>
  <si>
    <t>МАУ "Красноярский парк флоры и фауны "Роев ручей"</t>
  </si>
  <si>
    <t>Договор от 15.01.2016 с пролонгацией</t>
  </si>
  <si>
    <t>Договор от 11.01.2016 бессрочный</t>
  </si>
  <si>
    <t>договор от 17.12.2015 бессрочный</t>
  </si>
  <si>
    <t>договор от 01.09.2014 бессрочный</t>
  </si>
  <si>
    <t>КГАОУ НПО «Профессиональное училище № 19» им. В. П. Астафьева</t>
  </si>
  <si>
    <t>договор от 12.04.2016 с пролонгацией</t>
  </si>
  <si>
    <t>ФГБОУ ВО "Сибирский государственный технологический университет"</t>
  </si>
  <si>
    <t>договор от 21.02.2013 бессрочный</t>
  </si>
  <si>
    <t>КГБПОУ "Красноярский колледж отраслевых технологий и предпринимательства"</t>
  </si>
  <si>
    <t>КГБПОУ "Красноярский колледж радиоэлектроники и информационных технологий"</t>
  </si>
  <si>
    <t>МБУК "Музей мемориал победы"</t>
  </si>
  <si>
    <t>ФГАОУ ВПО СФУ, научная библиотека</t>
  </si>
  <si>
    <t>МБОУ ЦСПСиД "Надежда"</t>
  </si>
  <si>
    <t>НОУ ВПО «Санкт-Петербургский университет управления и экономики»</t>
  </si>
  <si>
    <t>договор от 01.11.2015 с пролонгацией</t>
  </si>
  <si>
    <t>договор от 01.10.2015 с пролонгацией</t>
  </si>
  <si>
    <t>ЗАО «Ванкорнефть» </t>
  </si>
  <si>
    <t>ФГОУ ВПО «Сибирский Федеральный Университет </t>
  </si>
  <si>
    <t>МБОУ Гимназия № 16</t>
  </si>
  <si>
    <t>договор от 15.04.2015 бессрочный</t>
  </si>
  <si>
    <t>МБОУ Лицей № 2</t>
  </si>
  <si>
    <t>МБУК "ЦБС для детей имени Н Островского", детская библиотека имени Л. Кассиля</t>
  </si>
  <si>
    <t>КГБУК "Красноярский краевой краеведческий музей"</t>
  </si>
  <si>
    <t xml:space="preserve"> ФГБОУ ВО "СибГАУ им. академика М.Ф.Решетнева"</t>
  </si>
  <si>
    <t>ФГБУ "Государственный природный заповедник «Столбы"</t>
  </si>
  <si>
    <t>межрегиональный</t>
  </si>
  <si>
    <t>Профессиональное самоопределение</t>
  </si>
  <si>
    <t xml:space="preserve"> МБОУ ДО "Центр профессионального самоопределения"</t>
  </si>
  <si>
    <t>договор о сотрудничестве</t>
  </si>
  <si>
    <t>соглашение о сотрудничестве</t>
  </si>
  <si>
    <t>МБУСО "Городской реабилитационный центр для детей и подростков с ограниченными возможностями "Радуга"</t>
  </si>
  <si>
    <t>КГБУК "Красноярская краевая молодежная библиотека"</t>
  </si>
  <si>
    <t>Договор о сетевом взаимодействии от 24.06.2015 до 24.06.2018</t>
  </si>
  <si>
    <t>ФГБОУ ВО "КГПУ им. В. П. Астафьева", ИТК</t>
  </si>
  <si>
    <t>МБУК "ЦБС взрослого населения им. А.М. Горького", филиал № 8 им. А. Чехова</t>
  </si>
  <si>
    <t>МБУК "ЦБС взрослого населения им. А.М. Горького", филиал № 12 им. В Белинского</t>
  </si>
  <si>
    <t>МБУК "ЦБС взрослого населения им. А.М. Горького", филиал № 7 им. Н. Чернышевского</t>
  </si>
  <si>
    <t>МБУК "ЦБС для детей им. Н. Островского"</t>
  </si>
  <si>
    <t>МБУК "ЦБС для детей им. Н.Островского", филиал № 17 им. В.Драгунского</t>
  </si>
  <si>
    <t>МБУК "ЦБС для детей им. Островского",  филиал им. М.М. Пришвина</t>
  </si>
  <si>
    <t>МБУК "ЦБС взрослого населения им. А. М. Горького", филиал № 4 им. Н.Некрасова</t>
  </si>
  <si>
    <t>МБУК "ЦБС взрослого населения им. А. М. Горького"</t>
  </si>
  <si>
    <t>МБУК "ЦБС взрослого населения им. А.М. Горького", филиал № 6 им. К. Паустовского</t>
  </si>
  <si>
    <t>МБУК "ЦБС взрослого населения им. А.М. Горького", филиал № 23 им. С. Есенина</t>
  </si>
  <si>
    <t>МБУК "ЦБС взрослого населения им. А.М. Горького", филиал им. Т.Г. Шевченко</t>
  </si>
  <si>
    <t>"Аэрокосмический колледж ФГБОУ ВО "СибГАУ"</t>
  </si>
  <si>
    <t>ММАУ "Молодежный военно-спортивный центр «Патриот"</t>
  </si>
  <si>
    <t>«Школа естественных наук им. М.А. Ломоносова» (Инженерная школа) и Экологический клуб гимназии «Универс»</t>
  </si>
  <si>
    <t>МБОУ СШ № 99</t>
  </si>
  <si>
    <t>Договор №11/99 от 30.11.2016 на предоставление услуг доступа к ресурсам библиотечно-информационного центра МАОУ КУГ №1 – Универс»</t>
  </si>
  <si>
    <t>МБОУ СШ № 133</t>
  </si>
  <si>
    <t>Соглашение о повышении (2016 г.) квалификации педагогов-библиотекарей</t>
  </si>
  <si>
    <t>Программа тематических уроков по курсу «Окружающий мир» в начальной школе.</t>
  </si>
  <si>
    <t>Соглашение о сотрудничестве от 11 января 2016 года</t>
  </si>
  <si>
    <t>Договор о сотрудничестве в области образования по созданию специализированных классов от 10.09.2015</t>
  </si>
  <si>
    <t>«Апробация и внедрение учебно-методического комплекта «Система Занкова» как инструмента развития УУД у учащихся 1-х классов»</t>
  </si>
  <si>
    <t>Договор о сотрудничестве № 46 от 01 февраля 2012 года</t>
  </si>
  <si>
    <t>Проект «Музеи нашего города»</t>
  </si>
  <si>
    <t>Договор о сотрудничестве от 01 сентября 2014 года</t>
  </si>
  <si>
    <t>Договор о сетевой форме реализации дополнительной образовательной программы "Архитектурная среда - мир пространственной геометрии" от 02 февраля 2015 года</t>
  </si>
  <si>
    <t>Договор о сотрудничестве от 22 января 2016 года</t>
  </si>
  <si>
    <t>КГАПОУ "Красноярский многопрофильный техникум имени В.П. Астафьева"</t>
  </si>
  <si>
    <t>Создание и развитие специализированного  инженерно-технологического 10 класса</t>
  </si>
  <si>
    <t>май 2016-2019</t>
  </si>
  <si>
    <t>Экскурсионные программы для школьников, Крылатый металл, Познавательная игра «Космодром»</t>
  </si>
  <si>
    <t xml:space="preserve">Программа «Школа-вуз» </t>
  </si>
  <si>
    <t>Красноярское Региональное Отделение ВСД «Русский лад»</t>
  </si>
  <si>
    <t>Проект «Библиосфера»</t>
  </si>
  <si>
    <t>КГБ ПОУ «Красноярский колледж радиоэлектроники и информационных технологий»</t>
  </si>
  <si>
    <t xml:space="preserve">МБУ ЦППМиСП № 5 "Сознание" </t>
  </si>
  <si>
    <t>ММАУ "Молодежный центр "Академия молодой семьи" </t>
  </si>
  <si>
    <t>МБДОУ «Детский сад № 207»</t>
  </si>
  <si>
    <t>МБУ ЦППМиСП № 5 «Сознание»</t>
  </si>
  <si>
    <t>Примечание</t>
  </si>
  <si>
    <t>№</t>
  </si>
  <si>
    <t>Код ОУ по КИАСУО</t>
  </si>
  <si>
    <t>МАОУ СШ № 32</t>
  </si>
  <si>
    <t>МАОУ Гимназия № 9</t>
  </si>
  <si>
    <t>МАОУ Лицей № 7</t>
  </si>
  <si>
    <t>МБОУ Лицей № 28</t>
  </si>
  <si>
    <t>МБОУ Прогимназия № 131</t>
  </si>
  <si>
    <t>ЖЕЛЕЗНОДОРОЖНЫЙ РАЙОН</t>
  </si>
  <si>
    <t>Раздел/вкладка на сайте "Партнерское взаимодействие"</t>
  </si>
  <si>
    <t>Проект/ программа/ договор/  соглашение</t>
  </si>
  <si>
    <t>из них</t>
  </si>
  <si>
    <t>в области математики и информатики</t>
  </si>
  <si>
    <t>в области естественных наук (Ф, Х, Б)</t>
  </si>
  <si>
    <t>в области общественных наук (И, О, Г)</t>
  </si>
  <si>
    <t>КИРОВСКИЙ РАЙОН</t>
  </si>
  <si>
    <t>МАОУ СШ № 55</t>
  </si>
  <si>
    <t>МАОУ Гимназия № 4</t>
  </si>
  <si>
    <t>МАОУ Гимназия № 6</t>
  </si>
  <si>
    <t>МАОУ Гимназия № 10</t>
  </si>
  <si>
    <t>МАОУ Лицей № 6 "Перспектива"</t>
  </si>
  <si>
    <t>МАОУ Лицей № 11</t>
  </si>
  <si>
    <t>Среднее значение по городу</t>
  </si>
  <si>
    <t>МБОУ Прогимназия  № 131</t>
  </si>
  <si>
    <t>МАОУ Гимназия №  9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</si>
  <si>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</si>
  <si>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</si>
  <si>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</si>
  <si>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</si>
  <si>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</si>
  <si>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</si>
  <si>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</si>
  <si>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</si>
  <si>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</si>
  <si>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</si>
  <si>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</si>
  <si>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</si>
  <si>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</si>
  <si>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СШ № 3</t>
  </si>
  <si>
    <t>МБОУ Лицей № 8</t>
  </si>
  <si>
    <t>МБОУ Лицей № 10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</si>
  <si>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</si>
  <si>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</si>
  <si>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</si>
  <si>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</si>
  <si>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</si>
  <si>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84</t>
  </si>
  <si>
    <t>МБОУ СШ № 95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</si>
  <si>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</si>
  <si>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</si>
  <si>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</si>
  <si>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</si>
  <si>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</si>
  <si>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</si>
  <si>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</si>
  <si>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МАОУ СШ № 151</t>
  </si>
  <si>
    <t>МАОУ Гимназия № 2</t>
  </si>
  <si>
    <t>МБОУ СШ № 4</t>
  </si>
  <si>
    <t>МБОУ  Гимназия № 16</t>
  </si>
  <si>
    <t>МБОУ СШ № 27</t>
  </si>
  <si>
    <t>МБОУ СШ № 51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</si>
  <si>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</si>
  <si>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</si>
  <si>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</si>
  <si>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</si>
  <si>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</si>
  <si>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"КУГ № 1 - Универс"</t>
  </si>
  <si>
    <t xml:space="preserve">Соглашение о сотрудничестве </t>
  </si>
  <si>
    <t>"Я б в рабочие пошел"</t>
  </si>
  <si>
    <t>МАОУ СШ № 17</t>
  </si>
  <si>
    <t>МАОУ СШ № 143</t>
  </si>
  <si>
    <t>МАОУ СШ № 145</t>
  </si>
  <si>
    <t>МАОУ СШ № 149</t>
  </si>
  <si>
    <t>МАОУ СШ № 150</t>
  </si>
  <si>
    <t>МАОУ СШ № 152</t>
  </si>
  <si>
    <t>Среднее значение</t>
  </si>
  <si>
    <t>КГАУК «Государственная универсальная научная библиотека Красноярского края»</t>
  </si>
  <si>
    <t>МАОУ ДО "ЦТО "Престиж"</t>
  </si>
  <si>
    <t>A</t>
  </si>
  <si>
    <t>C</t>
  </si>
  <si>
    <t xml:space="preserve">- нормально </t>
  </si>
  <si>
    <t>B</t>
  </si>
  <si>
    <t>- хорошо</t>
  </si>
  <si>
    <t>D</t>
  </si>
  <si>
    <t>- критично</t>
  </si>
  <si>
    <t xml:space="preserve">- отлично </t>
  </si>
  <si>
    <t>ИТОГ</t>
  </si>
  <si>
    <t>МАОУ Гимназия № 11</t>
  </si>
  <si>
    <t>МБОУ СШ № 73</t>
  </si>
  <si>
    <t>Количество партнёров с согласованными образовательными результатами</t>
  </si>
  <si>
    <r>
      <t xml:space="preserve">Среднее значение по городу  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пп</t>
    </r>
  </si>
  <si>
    <t>Количество организаций-партнёров</t>
  </si>
  <si>
    <t>Коэффициент партнёрских отношений   Кпо</t>
  </si>
  <si>
    <r>
      <rPr>
        <b/>
        <sz val="10"/>
        <color theme="1"/>
        <rFont val="Calibri"/>
        <family val="2"/>
        <charset val="204"/>
        <scheme val="minor"/>
      </rPr>
      <t xml:space="preserve">Коэффициент партнёрских отношений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по</t>
    </r>
  </si>
  <si>
    <t>МБОУ СШ № 86</t>
  </si>
  <si>
    <r>
      <t xml:space="preserve">Среднее значение по городу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по</t>
    </r>
  </si>
  <si>
    <r>
      <t xml:space="preserve">Индекс партнёрских отношений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по</t>
    </r>
  </si>
  <si>
    <r>
      <t xml:space="preserve">Коэффициент учебного партнёрства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</si>
  <si>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Среднее значение по городу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</si>
  <si>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Индекс учебного партнёрства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</si>
  <si>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Коэффициент согласованности образовательных результатов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сор</t>
    </r>
  </si>
  <si>
    <r>
      <t xml:space="preserve">Среднее значение по городу   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сор</t>
    </r>
  </si>
  <si>
    <r>
      <t xml:space="preserve">Индекс согласованности образовательных результатов      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сор</t>
    </r>
  </si>
  <si>
    <t>Количество привлеченных преподавателей ВУЗ и СПО</t>
  </si>
  <si>
    <r>
      <t xml:space="preserve">Коэффициент привлечения преподавателей ВУЗ и СПО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пп</t>
    </r>
  </si>
  <si>
    <r>
      <t xml:space="preserve">Индекс привлечения преподавателей ВУЗ и СПО            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пп</t>
    </r>
  </si>
  <si>
    <t>Уровень реализуемой программы / проекта</t>
  </si>
  <si>
    <t>Цифра 1</t>
  </si>
  <si>
    <t>Цифра 2</t>
  </si>
  <si>
    <t>Цифра 3</t>
  </si>
  <si>
    <t>Цифра 4</t>
  </si>
  <si>
    <t>Вспомогательные значения</t>
  </si>
  <si>
    <t>Коэффициент привлечения преподавателей ВУЗ и СПО         Кпп</t>
  </si>
  <si>
    <t>Коэффициент согласованности образовательных результатов     Ксор</t>
  </si>
  <si>
    <t>КГБОУ СПО "Красноярский педагогический колледж № 1 им. М. Горького"</t>
  </si>
  <si>
    <t>МБУК «ЦБС взрослого населения им. А.М. Горького», филиал № 21 им. А. Черкасова</t>
  </si>
  <si>
    <t>КГАПОУ "Красноярский колледж сферы услуг и предпринимательства"</t>
  </si>
  <si>
    <t>МБОУ ДО "ДДиЮ «Школа самоопределения"</t>
  </si>
  <si>
    <t>НИУ "Высшая школа экономики" (г. Москва)</t>
  </si>
  <si>
    <t>сетевое взаимодействие</t>
  </si>
  <si>
    <t xml:space="preserve">сетевая форма реализации образовательных программ "Шахматы детям", "Футбол" </t>
  </si>
  <si>
    <t>МБОУ ДО "ДООЦ № 1"</t>
  </si>
  <si>
    <t>НИУ "Высшая школа экономики",  г. Москва.</t>
  </si>
  <si>
    <t>ЧПОУ "Межрегиональный правовой колледж" СФУ</t>
  </si>
  <si>
    <t>Проект «Сетевой педагогический лицей»</t>
  </si>
  <si>
    <t xml:space="preserve">Договор о совместной деятельности от 15.05. 2015 </t>
  </si>
  <si>
    <t>Наименование ОУ  (краткое)</t>
  </si>
  <si>
    <t>ГБОУ ВПО "КГМУ им. профессора В.Ф. Войно-Ясенецкого"</t>
  </si>
  <si>
    <t>Договор 2002 с пролонгацией</t>
  </si>
  <si>
    <t>Договор 2001 с пролонгацией</t>
  </si>
  <si>
    <t>Договор 2003 с пролонгацией</t>
  </si>
  <si>
    <t>Соглашение о сотрудничестве  от 18 ноября 2015 г.</t>
  </si>
  <si>
    <t>Граница А-В</t>
  </si>
  <si>
    <t>Граница В-С</t>
  </si>
  <si>
    <t>Граница С-D</t>
  </si>
  <si>
    <t>ПАРТНЁРСКОЕ ВЗАИМОДЕЙСТВИЕ В ДОСТИЖЕНИИ ОБРАЗОВАТЕЛЬНЫХ РЕЗУЛЬТАТОВ</t>
  </si>
  <si>
    <t>По городу Красноярску</t>
  </si>
  <si>
    <t>МБОУ ДО ДДиЮ "Школа самоопределения"</t>
  </si>
  <si>
    <t>Библиотеки</t>
  </si>
  <si>
    <t>Музеи</t>
  </si>
  <si>
    <t>МБДОУ "Детский сад № 207"</t>
  </si>
  <si>
    <t>ФГБОУ ВО "СибГАУ им. академика М.Ф.Решетнева"</t>
  </si>
  <si>
    <t>КГАПОУ "Красноярский техникум сварочных технологий и энергетики" (КТСТиЭ)</t>
  </si>
  <si>
    <t>КГБПОУ «Красноярский технологический техникум пищевой промышленности» (КТТПП)</t>
  </si>
  <si>
    <t>МБУК "ЦБС взрослого населения им. А.М. Горького"</t>
  </si>
  <si>
    <t>МБУК "ЦБС взрослого населения им. А.М. Горького", филиал № 4 им. Н.Некрасова</t>
  </si>
  <si>
    <t>МБУК "ЦБС для детей им. Н. Островского", филиал им. А.Гайдара</t>
  </si>
  <si>
    <t>МБУК "ЦБС для детей им. Н. Островского", детская библиотека имени Л. Кассиля</t>
  </si>
  <si>
    <t>МБУК "ЦБС для детей им. Н. Островского", филиал им. М.М. Пришвина</t>
  </si>
  <si>
    <t>МБУК "ЦБС для детей им. Н. Островского", филиал № 12 им. С.Я.Маршака</t>
  </si>
  <si>
    <t>МБУК "ЦБС для детей им. Н. Островского", филиал № 17 им. В.Драгунского</t>
  </si>
  <si>
    <t>МБУК "ЦБС взрослого населения им. А.М. Горького", филиал № 21 им. А. Черкасова</t>
  </si>
  <si>
    <t xml:space="preserve">МБУК "ЦБС взрослого населения им. А.М. Горького", б/ф № 1 им. Ф. Достоевского </t>
  </si>
  <si>
    <t>КГБОУ ДОД "Центр дополнительного образования детей - заочная естественнонаучная школа при СФУ"</t>
  </si>
  <si>
    <t>Патриоты</t>
  </si>
  <si>
    <t>Культура</t>
  </si>
  <si>
    <t>Спорт</t>
  </si>
  <si>
    <t>УДО</t>
  </si>
  <si>
    <t>Связи</t>
  </si>
  <si>
    <t>Образование</t>
  </si>
  <si>
    <t>МСО Красноярска</t>
  </si>
  <si>
    <t>Другие города</t>
  </si>
  <si>
    <t>МБУ ЦППМиСП № 1 «Развитие»</t>
  </si>
  <si>
    <t>МБОУ ДО ЦДО «Интеллектуал+»</t>
  </si>
  <si>
    <t xml:space="preserve"> - отлично</t>
  </si>
  <si>
    <t xml:space="preserve"> - хорошо</t>
  </si>
  <si>
    <t xml:space="preserve"> - нормально</t>
  </si>
  <si>
    <t xml:space="preserve"> - критично</t>
  </si>
  <si>
    <t>Организация</t>
  </si>
  <si>
    <t>Совместная реализация программ дополнительного образования</t>
  </si>
  <si>
    <t>МБУ СО "ЦСПС и Д "Надежда"</t>
  </si>
  <si>
    <t>партнерское взаимодействие</t>
  </si>
  <si>
    <t>Проект "Роснефть-класс"</t>
  </si>
  <si>
    <t>МБОУ ДО "ЦТ № 3"</t>
  </si>
  <si>
    <t>Проект "Специализированные классы"</t>
  </si>
  <si>
    <t>МБУ ЦППМиСП № 7 "Способный ребенок"</t>
  </si>
  <si>
    <t>МБОУ ДДиЮ "Школа самоопределения"</t>
  </si>
  <si>
    <t>"Школа профессионального самоопределения"</t>
  </si>
  <si>
    <t>Проект "Городской сетевой педагогический лицей"</t>
  </si>
  <si>
    <t>АНО "Красноярский детский технопарк "Квантрориум"</t>
  </si>
  <si>
    <t>Соглашение о сотрудничестве 2015 г. бессрочное</t>
  </si>
  <si>
    <t>Проект  «Школа социального менеджмента»</t>
  </si>
  <si>
    <t xml:space="preserve">Соглашение от 04.2016 </t>
  </si>
  <si>
    <t>Эксперементальная площадка "Педагогические кадры Красноярья"</t>
  </si>
  <si>
    <t>МБУК "ЦБС взрослого населения им. А.М. Горького", филиал № 28 им. М. А. Булгакова</t>
  </si>
  <si>
    <t>МБОУ ДО "ЦВР"</t>
  </si>
  <si>
    <t>Интенсивная школа по биологии</t>
  </si>
  <si>
    <t>Красноярская региональная общественная организация содействия развитию гражданского общества</t>
  </si>
  <si>
    <t>Проект "Молодежь - краю"</t>
  </si>
  <si>
    <t>МБУК "ЦБС взрослого населения им. А.М. Горького", филиал № 19 им. Т. Г. Шевченко</t>
  </si>
  <si>
    <t>МОУ ДОД "СДЮШОР по греко-римской борьбе"</t>
  </si>
  <si>
    <t>класс "МЧС-ресурс"</t>
  </si>
  <si>
    <t>специализированный класс естественнонаучного профиля</t>
  </si>
  <si>
    <t xml:space="preserve">соглашение </t>
  </si>
  <si>
    <t>Проект "Русский лад"</t>
  </si>
  <si>
    <t>МБОУ ДО ЦДО № 4</t>
  </si>
  <si>
    <t xml:space="preserve">МБОУ ДО ЦДТ № 4 </t>
  </si>
  <si>
    <t>http://гимназия14.рф</t>
  </si>
  <si>
    <t>Проект "Инженерно-экономическое образование"</t>
  </si>
  <si>
    <t>специализированный класс инженерно-технологической направленности</t>
  </si>
  <si>
    <t>сетевой архитектурно-художественный класс</t>
  </si>
  <si>
    <t>КГБПОУ "Красноярское художественное училище (техникум) им. В. И. Сурикова"</t>
  </si>
  <si>
    <t>Проект "Научный портал"</t>
  </si>
  <si>
    <t>Договор № 06/15 от 05.11.2015</t>
  </si>
  <si>
    <t>Проект "Шаг в будущее"</t>
  </si>
  <si>
    <t xml:space="preserve">Договор от 09.03.2017 бессрочный </t>
  </si>
  <si>
    <t xml:space="preserve">дополнительное образование </t>
  </si>
  <si>
    <t>Проект "Читающий ребенок"</t>
  </si>
  <si>
    <t>соглашение о партнерстве от 01.01.2016, с пролонгацией</t>
  </si>
  <si>
    <t>Муниципальный проект «Подготовка педагогических кадров»</t>
  </si>
  <si>
    <t>МБУ ДО "Станция юных техников № 2"</t>
  </si>
  <si>
    <t xml:space="preserve">Профориентационная работа </t>
  </si>
  <si>
    <t xml:space="preserve">договор о совместной деятельности </t>
  </si>
  <si>
    <t>соглашение о взаимодействии</t>
  </si>
  <si>
    <t>Специализированный класс естественнонаучной направленности</t>
  </si>
  <si>
    <t>Специализированный физико-математический класс</t>
  </si>
  <si>
    <t>Создание базовой кафедры информатики и информационных технологий в образовании</t>
  </si>
  <si>
    <t>ОБРАЗОВАТЕЛЬНОЕ ПАРТНЁРСТВО В ДОСТИЖЕНИИ ОБРАЗОВАТЕЛЬНЫХ РЕЗУЛЬТАТОВ</t>
  </si>
  <si>
    <t>Структуры учреждений высшего и среднего профессионального образования</t>
  </si>
  <si>
    <t>Коэффициент межведомственного учебного партнёрства       Кмуп</t>
  </si>
  <si>
    <t xml:space="preserve">  Образовательные организации МСО  (учебное и сетевое взаимодействие)</t>
  </si>
  <si>
    <t>Коэффициент ведомственного учебного партнёрства       Квуп</t>
  </si>
  <si>
    <t>Количество учителей ОУ</t>
  </si>
  <si>
    <t>по городу Красноярску</t>
  </si>
  <si>
    <t>Взаимодействие в рамках внеурочной деятельности «Математика вокруг нас» 5-6 класс</t>
  </si>
  <si>
    <t xml:space="preserve">Проект № 1 "Апробация и внедрение учебно-методического комплекта «Система Занкова» как инструмента развития УУД у учащихся 1-х кл.», Проект № 2 «Становление самооценки у обучающихся с помощью заданий, направленных на формирование универсальных учебных действий» </t>
  </si>
  <si>
    <t>"Библиотека - территория сотрудничества"</t>
  </si>
  <si>
    <r>
      <t xml:space="preserve">Коэффициент межведомственного учебного партнёрства   </t>
    </r>
    <r>
      <rPr>
        <b/>
        <sz val="12"/>
        <color theme="1"/>
        <rFont val="Calibri"/>
        <family val="2"/>
        <charset val="204"/>
        <scheme val="minor"/>
      </rPr>
      <t>Км</t>
    </r>
    <r>
      <rPr>
        <b/>
        <sz val="10"/>
        <color theme="1"/>
        <rFont val="Calibri"/>
        <family val="2"/>
        <charset val="204"/>
        <scheme val="minor"/>
      </rPr>
      <t>уп</t>
    </r>
  </si>
  <si>
    <t xml:space="preserve">Среднее значение по городу  </t>
  </si>
  <si>
    <r>
      <t xml:space="preserve">Индекс межведомственного учебного партнёрства   </t>
    </r>
    <r>
      <rPr>
        <b/>
        <sz val="12"/>
        <color theme="1"/>
        <rFont val="Calibri"/>
        <family val="2"/>
        <charset val="204"/>
        <scheme val="minor"/>
      </rPr>
      <t>Iм</t>
    </r>
    <r>
      <rPr>
        <b/>
        <sz val="10"/>
        <color theme="1"/>
        <rFont val="Calibri"/>
        <family val="2"/>
        <charset val="204"/>
        <scheme val="minor"/>
      </rPr>
      <t>уп</t>
    </r>
  </si>
  <si>
    <t>Цифра 5</t>
  </si>
  <si>
    <t>ФГБОУ ВО "Красноярский государственный аграрный университет"</t>
  </si>
  <si>
    <t>проект "Школьная лига РОСНАНО"</t>
  </si>
  <si>
    <t>договор от 01.01.2013 г.</t>
  </si>
  <si>
    <t>МБУ ЦППМиСП № 9</t>
  </si>
  <si>
    <t>договор о сотрудничестве от 23.01.2014</t>
  </si>
  <si>
    <t>договор № 8 от 01.09.2015</t>
  </si>
  <si>
    <t>"Здоровье: факты, советы, статистика"</t>
  </si>
  <si>
    <t>ОАО "РЖД"</t>
  </si>
  <si>
    <t>Реализация программ профессиональной подготовки</t>
  </si>
  <si>
    <t>дополнительное образование</t>
  </si>
  <si>
    <t>сетевое и учебное взаимодействие</t>
  </si>
  <si>
    <t>МБУК "ЦБС для детей им. Н. Островского", филиал № 17 им. В. Драгунского</t>
  </si>
  <si>
    <t>МАОУ СШ № 24</t>
  </si>
  <si>
    <t>Внеурочная деятельность</t>
  </si>
  <si>
    <t>МБУ "ЦСПСиД "Эдельвейс"</t>
  </si>
  <si>
    <t>договор о сотрудничествеот № 1 от 02.03.2015, автоматически пролонгируется</t>
  </si>
  <si>
    <t>МАОУ СШ № 154</t>
  </si>
  <si>
    <t>"Экологическое образование"</t>
  </si>
  <si>
    <t>Международный проект по взаимообмену учащимися «Красноярск - Берлин»</t>
  </si>
  <si>
    <t xml:space="preserve">Экспериментальная площадка по углубленному изучению немецкого языка </t>
  </si>
  <si>
    <t>Договор о сотрудничестве № 15 от 07.08.2018</t>
  </si>
  <si>
    <t>Проект "Профессиональная ориентация"</t>
  </si>
  <si>
    <t>КГБОУ ДПО «Красноярский краевой центр профориентации и развития квалификаций»</t>
  </si>
  <si>
    <t>Договор № 1711908/0699 Д от 2017 г.</t>
  </si>
  <si>
    <t>ЗАО «Ванкорнефть» совместно с ИНиГ СФУ</t>
  </si>
  <si>
    <t>довузовкая подготовка</t>
  </si>
  <si>
    <t>Курсы довузовской подготовки</t>
  </si>
  <si>
    <t>Договор 2010 г.</t>
  </si>
  <si>
    <t>Совместная реализация программ доп. образования</t>
  </si>
  <si>
    <t>довузовкая подготовка и профессиональная ориентация</t>
  </si>
  <si>
    <t>МАОУ СШ № 90</t>
  </si>
  <si>
    <t>Проект "ТЕХНО-ШКОЛА"</t>
  </si>
  <si>
    <t>довузовская подготовка</t>
  </si>
  <si>
    <t xml:space="preserve">НОУ ВПО «Санкт-Петербургский университет управления и экономики» </t>
  </si>
  <si>
    <t>Программа "Хореография" и "Мастерство актера"</t>
  </si>
  <si>
    <t>профориентация учащихся школы</t>
  </si>
  <si>
    <t xml:space="preserve"> </t>
  </si>
  <si>
    <t>Организация образовательного пространства для школьников 1-6 кл.</t>
  </si>
  <si>
    <t>доп. образование технической и естественно-научной направленности</t>
  </si>
  <si>
    <t>"Школа социального менеджмента"</t>
  </si>
  <si>
    <t>оказание образовательных услуг</t>
  </si>
  <si>
    <t>Проект "Специализированные физико-математические классы"</t>
  </si>
  <si>
    <t>Создание специализированного инженерно-технологического класса</t>
  </si>
  <si>
    <t>МАОУ ДО "Спектр"</t>
  </si>
  <si>
    <t>Проект "Семья как фактор инклюзии. Формирование социального интеллекта у детей с отклонениями в психическом развитии"</t>
  </si>
  <si>
    <t>профессиональная ориентация</t>
  </si>
  <si>
    <t>Договор от 14.03.2016 бессрочный</t>
  </si>
  <si>
    <t>обслуживание по межбиблиотечному абонементу и доставка документов</t>
  </si>
  <si>
    <t>Соглашение о сотрудничестве от 01.09.2014 бессрочное, Договор № 19 от 10.01.2014</t>
  </si>
  <si>
    <t>ГБОУ "Многопрофильная школа № 1537" г. Москва</t>
  </si>
  <si>
    <t>ГУО администрации г. Красноярска, МКУ КИМЦ</t>
  </si>
  <si>
    <t>профориентационная подготовка</t>
  </si>
  <si>
    <t>договор о сотрудничестве от 01.04.2015 бессрочный</t>
  </si>
  <si>
    <t>договор от 03.09.2015 с пролангацией</t>
  </si>
  <si>
    <t>Проект "Немецкий - первый второй иностранный язык"</t>
  </si>
  <si>
    <t>Профессиональное ориентирование</t>
  </si>
  <si>
    <t>Договор 2016 г. бессрочный</t>
  </si>
  <si>
    <t>МАОУ СШ № 156</t>
  </si>
  <si>
    <t>"Технология. Технический труд"</t>
  </si>
  <si>
    <t>Профильный класс полицейский</t>
  </si>
  <si>
    <t>ФГКОУ ВО "Сибирский юридический институт МВД РФ"</t>
  </si>
  <si>
    <t>НОУ "Открытый молодежный университет" (г. Томск)</t>
  </si>
  <si>
    <t>договор о совместной деятельности от 09.2017 г.</t>
  </si>
  <si>
    <t>"Ранняя профориентация"</t>
  </si>
  <si>
    <t>МАОУ СШ № 108</t>
  </si>
  <si>
    <t>МАОУ СШ № 115</t>
  </si>
  <si>
    <t>МАОУ СШ № 134</t>
  </si>
  <si>
    <t>МАОУ СШ № 139</t>
  </si>
  <si>
    <t>МАОУ СШ № 141</t>
  </si>
  <si>
    <t>"Инженерно-технологический класс"</t>
  </si>
  <si>
    <t>ФГБОУ ВО "СибГАУ им. академика М.Ф. Решетнева"</t>
  </si>
  <si>
    <t>МАОУ СШ № 144</t>
  </si>
  <si>
    <t>договор № 3 от 25.01.2016 с пролангацией</t>
  </si>
  <si>
    <t>«Дни воинской славы России»</t>
  </si>
  <si>
    <t>МБОУ ДО "ЦТР и ГО"</t>
  </si>
  <si>
    <t>Договор о сотрудничестве от 15.12.2013, от 23.03.2016, автоматически пролонгируется</t>
  </si>
  <si>
    <t>Программа "Дошколенок"</t>
  </si>
  <si>
    <t>Договор о сотрудничестве  от 01.09.2015 бессрочный</t>
  </si>
  <si>
    <t>«Создание специализированного математического 8-го  С-класса»</t>
  </si>
  <si>
    <t>Договор № 1 о сотрудничестве от 01.09.2015</t>
  </si>
  <si>
    <t>Гимназия № 8</t>
  </si>
  <si>
    <t>Гимназия № 9</t>
  </si>
  <si>
    <t>Лицей № 7</t>
  </si>
  <si>
    <t>Лицей № 28</t>
  </si>
  <si>
    <t>СШ № 12</t>
  </si>
  <si>
    <t>СШ № 19</t>
  </si>
  <si>
    <t>СШ № 32</t>
  </si>
  <si>
    <t>Всего</t>
  </si>
  <si>
    <t>СШ № 86</t>
  </si>
  <si>
    <t>Сфера</t>
  </si>
  <si>
    <t>Гимназия № 4</t>
  </si>
  <si>
    <t>Лицей № 6</t>
  </si>
  <si>
    <t>Лицей № 11</t>
  </si>
  <si>
    <t>СШ № 8 "Созидание"</t>
  </si>
  <si>
    <t>СШ № 46</t>
  </si>
  <si>
    <t>СШ № 55</t>
  </si>
  <si>
    <t>СШ № 63</t>
  </si>
  <si>
    <t>СШ № 81</t>
  </si>
  <si>
    <t>СШ № 90</t>
  </si>
  <si>
    <t>СШ № 135</t>
  </si>
  <si>
    <t>ВПО и СПО</t>
  </si>
  <si>
    <t>Гимназия № 6</t>
  </si>
  <si>
    <t>Гимназия № 7</t>
  </si>
  <si>
    <t>Гимназия № 11</t>
  </si>
  <si>
    <t>Гимназия № 15</t>
  </si>
  <si>
    <t>Лицей № 3</t>
  </si>
  <si>
    <t>Лицей № 12</t>
  </si>
  <si>
    <t>СШ № 13</t>
  </si>
  <si>
    <t>СШ № 16</t>
  </si>
  <si>
    <t>СШ № 31</t>
  </si>
  <si>
    <t>СШ № 44</t>
  </si>
  <si>
    <t>СШ № 50</t>
  </si>
  <si>
    <t>СШ № 53</t>
  </si>
  <si>
    <t>СШ № 64</t>
  </si>
  <si>
    <t>СШ № 65</t>
  </si>
  <si>
    <t>СШ № 79</t>
  </si>
  <si>
    <t>СШ № 89</t>
  </si>
  <si>
    <t>СШ № 94</t>
  </si>
  <si>
    <t>СШ № 148</t>
  </si>
  <si>
    <t>КУГ № 1 – Универс</t>
  </si>
  <si>
    <t>Гимназия № 3</t>
  </si>
  <si>
    <t>Гимназия № 13</t>
  </si>
  <si>
    <t>Лицей № 1</t>
  </si>
  <si>
    <t>Лицей № 8</t>
  </si>
  <si>
    <t>Лицей № 10</t>
  </si>
  <si>
    <t>СШ № 3</t>
  </si>
  <si>
    <t>СШ № 21</t>
  </si>
  <si>
    <t>СШ № 30</t>
  </si>
  <si>
    <t>СШ № 36</t>
  </si>
  <si>
    <t>СШ № 39</t>
  </si>
  <si>
    <t>СШ № 72</t>
  </si>
  <si>
    <t>СШ № 73</t>
  </si>
  <si>
    <t>СШ № 82</t>
  </si>
  <si>
    <t>СШ № 84</t>
  </si>
  <si>
    <t>СШ № 95</t>
  </si>
  <si>
    <t>СШ № 99</t>
  </si>
  <si>
    <t>СШ № 133</t>
  </si>
  <si>
    <t>Школа-интернат № 1</t>
  </si>
  <si>
    <t>Лицей № 9 "Лидер"</t>
  </si>
  <si>
    <t>СШ № 6</t>
  </si>
  <si>
    <t>Гимназия № 14</t>
  </si>
  <si>
    <t>СШ № 17</t>
  </si>
  <si>
    <t>СШ № 23</t>
  </si>
  <si>
    <t>СШ № 34</t>
  </si>
  <si>
    <t>СШ № 42</t>
  </si>
  <si>
    <t>СШ № 45</t>
  </si>
  <si>
    <t>СШ № 62</t>
  </si>
  <si>
    <t>СШ № 76</t>
  </si>
  <si>
    <t>СШ № 78</t>
  </si>
  <si>
    <t>СШ № 93</t>
  </si>
  <si>
    <t>СШ № 137</t>
  </si>
  <si>
    <t>СШ № 1</t>
  </si>
  <si>
    <t>СШ № 2</t>
  </si>
  <si>
    <t>СШ № 5</t>
  </si>
  <si>
    <t>СШ № 7</t>
  </si>
  <si>
    <t>СШ № 18</t>
  </si>
  <si>
    <t>СШ № 24</t>
  </si>
  <si>
    <t>СШ № 56</t>
  </si>
  <si>
    <t>СШ № 66</t>
  </si>
  <si>
    <t>СШ № 69</t>
  </si>
  <si>
    <t>СШ № 85</t>
  </si>
  <si>
    <t>СШ № 91</t>
  </si>
  <si>
    <t>СШ № 98</t>
  </si>
  <si>
    <t>СШ № 108</t>
  </si>
  <si>
    <t>СШ № 154</t>
  </si>
  <si>
    <t>СШ № 156</t>
  </si>
  <si>
    <t>СШ № 152</t>
  </si>
  <si>
    <t>СШ № 151</t>
  </si>
  <si>
    <t>СШ № 150</t>
  </si>
  <si>
    <t>СШ № 149</t>
  </si>
  <si>
    <t>СШ № 147</t>
  </si>
  <si>
    <t>СШ № 145</t>
  </si>
  <si>
    <t>СШ № 144</t>
  </si>
  <si>
    <t>СШ № 143</t>
  </si>
  <si>
    <t>СШ № 115</t>
  </si>
  <si>
    <t>СШ № 121</t>
  </si>
  <si>
    <t>СШ № 129</t>
  </si>
  <si>
    <t>СШ № 134</t>
  </si>
  <si>
    <t>СШ № 139</t>
  </si>
  <si>
    <t>СШ № 141</t>
  </si>
  <si>
    <t>Гимназия № 2</t>
  </si>
  <si>
    <t>Гимназия № 16</t>
  </si>
  <si>
    <t>Лицей № 2</t>
  </si>
  <si>
    <t>СШ № 4</t>
  </si>
  <si>
    <t>СШ № 10</t>
  </si>
  <si>
    <t>СШ № 27</t>
  </si>
  <si>
    <t>СШ № 51</t>
  </si>
  <si>
    <t>СШ № 155</t>
  </si>
  <si>
    <t>Гимназия № 10</t>
  </si>
  <si>
    <t>Прогимназия № 131</t>
  </si>
  <si>
    <t>МАОУ ДО "ЦДТ № 4"</t>
  </si>
  <si>
    <t>АНО ВПО "Сибирский институт бизнеса, управления и психологии"</t>
  </si>
  <si>
    <t>АНОУ ДПО «Открытый молодёжный университет» г. Томск</t>
  </si>
  <si>
    <t>МАУ ДО СДЮСШ ОР «Энергия» </t>
  </si>
  <si>
    <t>МАУДО СДЮСШ ОР «Энергия» </t>
  </si>
  <si>
    <t>МБОУ ДОД "СДЮШ ОР по греко-римской борьбе"</t>
  </si>
  <si>
    <t>Институт космических и информационных технологий, СФУ</t>
  </si>
  <si>
    <t>"Аэрокосмический колледж" ФГБОУ ВО "СибГАУ"</t>
  </si>
  <si>
    <t>Главное управление зарубежных школ, г. Новосибирск и г. Кёльн</t>
  </si>
  <si>
    <t>МАОУ СШ "Комплекс "Покровский"</t>
  </si>
  <si>
    <t>СШК "Покровский"</t>
  </si>
  <si>
    <t>Договор о сотрудничестве от 22.04.2019 бессрочный</t>
  </si>
  <si>
    <t>Общероссийская общественная организация поддержки презедентских инициатив в области здоровьесбережения нации "Общее дело"</t>
  </si>
  <si>
    <t>Договор о сотрудничестве от 11.09.2019 бессрочный</t>
  </si>
  <si>
    <t>Договор о совместной деятельности от 01.09.2015 бессрочный</t>
  </si>
  <si>
    <t>АНО ДПО Открытый институт "Развивающее образование" г. Москва</t>
  </si>
  <si>
    <t>КГАУ ДПО «ККИПК и ППРО»</t>
  </si>
  <si>
    <t>Красноярский институт железнодорожного транспорта - филиал ФГБОУ ВПО «Иркутский государственный университет путей сообщения»  (КрИЖТ ИрГУПС)</t>
  </si>
  <si>
    <t xml:space="preserve">соглашение о сотрудничестве </t>
  </si>
  <si>
    <t>договор № 143/19 от 26.01.2018</t>
  </si>
  <si>
    <t>договор от 2020 г.</t>
  </si>
  <si>
    <t>договор от 18.01.2016</t>
  </si>
  <si>
    <t>КМО СО "Юные лыжники Сибири"</t>
  </si>
  <si>
    <t>договор от 11.01.2017</t>
  </si>
  <si>
    <t>договор от 16 .05.2017</t>
  </si>
  <si>
    <t>договор № 81 от 18.05.2016</t>
  </si>
  <si>
    <t>ООО "Ньютон Парк"</t>
  </si>
  <si>
    <t>Довузовская подготовка, профориентация и профильное обучение</t>
  </si>
  <si>
    <t>Проект "Российское движение школьников" г. Красноярска</t>
  </si>
  <si>
    <t>Базовая площадка реализации ФГОС по внеурочной деятельности</t>
  </si>
  <si>
    <t>профильный класс</t>
  </si>
  <si>
    <t>Соглашение о сотрудничестве от 18.01.2016 с пролонгацией</t>
  </si>
  <si>
    <t>популяризация технического творчества молодежи</t>
  </si>
  <si>
    <t>Соглашение о взаимодействии от 25.01.2016 бессрочное</t>
  </si>
  <si>
    <t>муниципальный (городской) проект «Как воспитать инженера?»</t>
  </si>
  <si>
    <t>Договор о сотрудничестве от 24.02.2015 бессрочный</t>
  </si>
  <si>
    <t>проведение учебной и производственной практики</t>
  </si>
  <si>
    <t>довузовская подготовка и профориентация учащихся школы</t>
  </si>
  <si>
    <t>Договор о сотрудничестве от 10.09.2015 с пролонгацией</t>
  </si>
  <si>
    <t>Договор о сотрудничестве № 46 от 01.02.2012 г.</t>
  </si>
  <si>
    <t>Профориентационный проект "В будущее с РЖД"</t>
  </si>
  <si>
    <t>договор № 311-18в от 01.09.2018 с пролонгацией</t>
  </si>
  <si>
    <t>Городская базовая площадка по повышению качества физико-математического образования.</t>
  </si>
  <si>
    <t>Договор о совместной деятельности от 26.04.2016 с пролонгацией</t>
  </si>
  <si>
    <t>Методическое сопровождение инклюзивного образования</t>
  </si>
  <si>
    <t>КГБПОУ "Красноярской автотранспортный техникум" (КАТТ)</t>
  </si>
  <si>
    <t>АНО "Платформа новой школы" г. Москва</t>
  </si>
  <si>
    <t>соглашение от 26.08.2020 бессрочное</t>
  </si>
  <si>
    <t>договор № 04 от 16.01.2020 с пролонгацией</t>
  </si>
  <si>
    <t>профильное обучение</t>
  </si>
  <si>
    <t>приказ от 09.03.2021 № 116-11-05</t>
  </si>
  <si>
    <t>договор № 1/15 от 28.08.2015 с пролонгацией</t>
  </si>
  <si>
    <t xml:space="preserve">Соглашение о сотрудничестве от 29.12.2015 бессрочное </t>
  </si>
  <si>
    <t>Договор о сотрудничестве от 25.09.2017 с пролонгацией</t>
  </si>
  <si>
    <t>Договор о сотрудничестве № 2 от 01.09.2017 с пролонгацией</t>
  </si>
  <si>
    <t>Программа "От пробы - к выбору, от выбора - к успеху"</t>
  </si>
  <si>
    <t>Договор о сотрудничестве  от 28.08.2018 с пролонгацией</t>
  </si>
  <si>
    <t>Договор о сотрудничестве от 15.04.2016 с пролонгацией</t>
  </si>
  <si>
    <t>сопровождения детей с ОВЗ</t>
  </si>
  <si>
    <t>Договор № 303/114 от 21.01.2020 бессрочный</t>
  </si>
  <si>
    <t>Образовательный полигон "Столбы"</t>
  </si>
  <si>
    <t>МБУК "ЦБС взрослого населения им. А.М. Горького", филиал № 27 им. Я. Свердлова</t>
  </si>
  <si>
    <t>договор от 11.01.2021 с пролонгацией</t>
  </si>
  <si>
    <t>договор о сотрудничестве от 20.08.2020 с пролонгацией</t>
  </si>
  <si>
    <t>соглашение о сотрудничестве от 23.10.2018 с пролонгацией</t>
  </si>
  <si>
    <t>Договор № 13 от 14.12.2016 с пролонгацией</t>
  </si>
  <si>
    <t>договор от 09.01.2019 с пролонгацией</t>
  </si>
  <si>
    <t>договор от 10.01.2020 бессрочный</t>
  </si>
  <si>
    <t>профориентационная деятельность</t>
  </si>
  <si>
    <t>ЧУ ДО "Школа "Ин.яз."</t>
  </si>
  <si>
    <t>Договор от 09.12.2019 на 5 лет</t>
  </si>
  <si>
    <t>обучение мигрантов русскому языку, как иностранному</t>
  </si>
  <si>
    <t>Договор о сотрудничестве № 1-02 от 01.09.2015 с пролонгацией</t>
  </si>
  <si>
    <t>договор о совместной деятельности от 01.09.2014 с пролонгацией</t>
  </si>
  <si>
    <t>договор о совместной деятельности 2017 г.</t>
  </si>
  <si>
    <t>договор о совместной деятельности № 3 от 03.06.2016 с пролонгацией</t>
  </si>
  <si>
    <t>договор о сотрудническве от 01.09.2015 с пролонгацией</t>
  </si>
  <si>
    <t>договор о совместной деятельности от 12.04.2017 с пролонгацией</t>
  </si>
  <si>
    <t xml:space="preserve">Договор № 27/1415 от 22.01.2015 </t>
  </si>
  <si>
    <t>профессиональное образование</t>
  </si>
  <si>
    <t>МАОУ СШ № 157</t>
  </si>
  <si>
    <t>КГБПОУ «Красноярский индустриально-металлургический техникум»</t>
  </si>
  <si>
    <t>Методическое сопровождение детей с ОВЗ</t>
  </si>
  <si>
    <t>Договор о сотрудничестве от 12.02.2020 на 2 года с пролонгацией</t>
  </si>
  <si>
    <t xml:space="preserve">Соглашение по программаме от 2017 г., Пр. МОКК от 28.04.2017 № 75-4910 </t>
  </si>
  <si>
    <t>договор о сотрудничестве от 2017, пр. МОКК от 28.04.2017 № 75-4910</t>
  </si>
  <si>
    <t>проект, программа, пр. МОКК от 28.04.2017 № 75-4910</t>
  </si>
  <si>
    <t>договор о сотрудничестве от 25.03.2017 с пролонгацией, Пр. МОКК от 28.04.2017 от 75-4910</t>
  </si>
  <si>
    <t>Пр. № 75-4910 от 28.04.2017</t>
  </si>
  <si>
    <t>Договор о сотрудничестве № 18-24 от 26.12.2018 бессрочный, пр. МОКК от 28.04.2017 № 75-4910</t>
  </si>
  <si>
    <t>Соглашение о сотрудничестве от 18.09.2019 с пролонгацией</t>
  </si>
  <si>
    <t>Базовая площадка дополнительного образования и повышения квалификации</t>
  </si>
  <si>
    <t>договор от 07.06.2016 с пролонгацией</t>
  </si>
  <si>
    <t>МАОУ Гимназия № 10 им. А. Е. Бочкина г. Дивногорск</t>
  </si>
  <si>
    <t xml:space="preserve">соглашение о сотрудничестве № 2 от 31.08.2018 бессрочное </t>
  </si>
  <si>
    <t>соглашение о сотрудничестве от 29.01.2020 бессрочное</t>
  </si>
  <si>
    <t>соглашение о сотрудничестве от 09.2020</t>
  </si>
  <si>
    <t>пр. № 29 от 31.08.2020 г.</t>
  </si>
  <si>
    <t>ООО «Гермес» (совместно с КГПУ им. В. П. Астафьева)</t>
  </si>
  <si>
    <t>Профориентационная работа, проектная деятельность</t>
  </si>
  <si>
    <t>экологические и природоохранные проекты</t>
  </si>
  <si>
    <t>соглашение № 32 от 28.12.2018 с пролонгацией</t>
  </si>
  <si>
    <t>соглашение о взаимодействии 2020 г.</t>
  </si>
  <si>
    <t>ФГБНУ "Институт изучения детства, семьи и воспитания Российской академии образования"</t>
  </si>
  <si>
    <t>ФГАОУ ВО "Сибирский государсвенный институт искусств им. Дмитрия Хворостовского"</t>
  </si>
  <si>
    <t>соглашение о сотрудничестве № 01-15-2/18 от 15.10.2018 бессрочное</t>
  </si>
  <si>
    <t>Образовательная деятельность, воспитание, инженерное творчество</t>
  </si>
  <si>
    <t>ГБОУ "Многопрофильная школа № 1537 "Информационные технологии" г. Москва</t>
  </si>
  <si>
    <t>АНО ДПО "Национальный институт качества образования"</t>
  </si>
  <si>
    <t xml:space="preserve">МАОУ ДО "ЦТО "Престиж" </t>
  </si>
  <si>
    <t>МАОУ ДО "Спектр"  (МБОУ ДОД "ЦДОД № 2")</t>
  </si>
  <si>
    <t>МБУК "Музей-усадьба В.И. Сурикова"</t>
  </si>
  <si>
    <t>СШ № 157</t>
  </si>
  <si>
    <t>соглашение о сотрудничестве 09.2018 с пролонгацией</t>
  </si>
  <si>
    <t>факультет дополнительного образования</t>
  </si>
  <si>
    <t>договор о сотрудничестве с пролонгацией</t>
  </si>
  <si>
    <t>"Университетский образовательный округ"</t>
  </si>
  <si>
    <t>создание  специализированного класса физико-математической и билого-химической направленности</t>
  </si>
  <si>
    <t>КГБОУ ДОД "Центр дополнительного образования детей - заочная естественно-научная школа при СФУ"</t>
  </si>
  <si>
    <t>СШ № 158</t>
  </si>
  <si>
    <t>МБОУ ДОД "ДЮСШ № 6 "Вертикаль"</t>
  </si>
  <si>
    <t>КГБПОУ "Красноярский педагогический колледж № 2"</t>
  </si>
  <si>
    <t>психолого-педагогическое сопровождение</t>
  </si>
  <si>
    <t>МБОУ СОШ № 20 г. Екатеринбург</t>
  </si>
  <si>
    <t>реализация совместных проектов</t>
  </si>
  <si>
    <t>Программа "Полицейская академия"</t>
  </si>
  <si>
    <t>Соглашение о сотрудничестве до 31.08.2023</t>
  </si>
  <si>
    <t>Соглашение о взаимодействии от 25.01.2016 бессрочное, Пр. МОКК от 28.04.2017 № 75-4910</t>
  </si>
  <si>
    <t>Договор о сотрудничестве от 01.09.2014 с пролонгацией</t>
  </si>
  <si>
    <t>Договор о сотрудничестве № 5 от 01.06.2016 с пролонгацией</t>
  </si>
  <si>
    <t>Договор № 1 от 09.01.2018 с пролонгацией</t>
  </si>
  <si>
    <t>Договор о сотрудничестве от 08.02.2017 с пролонгацией</t>
  </si>
  <si>
    <t>договор о сотрудничестве № 258/14К от 28.08.2015 бессрочный</t>
  </si>
  <si>
    <t>договор о сотрудничестве от 01.01.2019 с пролонгацией</t>
  </si>
  <si>
    <t>договор от 15.12.2016 с пролонгацинй</t>
  </si>
  <si>
    <t>договор № 75 от 02.10.2015 с пролонгацией</t>
  </si>
  <si>
    <t>совместная деятельность</t>
  </si>
  <si>
    <t>договор № 25 от 04.02.2016 с пролонгацией</t>
  </si>
  <si>
    <t>договор от 04.02.2016 с пролонгацией</t>
  </si>
  <si>
    <t>Договор о совместной деятельности от 01.01.2016 с пролонгацией</t>
  </si>
  <si>
    <t>Договор № 1/14К от 12.01.2015 бессрочный</t>
  </si>
  <si>
    <t>Договор от 01.10.2010 бессрочный</t>
  </si>
  <si>
    <t>Соглашение о взаимодействии от 25.01.2016 бессрочное; договор № 30/114 от 22.03.2021 на 3 года с пролонгацией</t>
  </si>
  <si>
    <t>ФГБОУ ВО "Сибирская пожарно-спасательная академия" ГПС МЧС России</t>
  </si>
  <si>
    <t>Договор от 14.03.2016 с пролонгацией</t>
  </si>
  <si>
    <t>Приказ НИУ ВШЭ от21.03.2018 № 6.18.1-01/2103-02, соглашение о сотрудничестве 2018 г. с пролонгацией</t>
  </si>
  <si>
    <t>договор  от 05.2019 г. с пролонгацией</t>
  </si>
  <si>
    <t>соглашение о сотрудничестве от 2018 г. бессрочный</t>
  </si>
  <si>
    <t>Договор о совместной деятельности 2019 г. бессрочный</t>
  </si>
  <si>
    <t>договор от 10.2017 с пролонгацией</t>
  </si>
  <si>
    <t>договор о сотрудничестве от 15.01.2016 бессрочный</t>
  </si>
  <si>
    <t>договор № 7 от 06.10.2017 с пролонгацией</t>
  </si>
  <si>
    <t>договор от 10.01.2020 с пролонгацией</t>
  </si>
  <si>
    <t>Договор № 194 от 01.09.2015 бессрочный</t>
  </si>
  <si>
    <t>профессиональная ориентация обучающихся</t>
  </si>
  <si>
    <t>договор № 2015-2021/01 от 14.09.2015 с пролонгацией</t>
  </si>
  <si>
    <t>доп. образование "Танцы", "Мир книги в игре"</t>
  </si>
  <si>
    <t>предпрофильная подготовка</t>
  </si>
  <si>
    <t>Базовая площадка программы "IT Школа SAMSUNG"</t>
  </si>
  <si>
    <t>Соглашение от 18.03.2014 бессрочное</t>
  </si>
  <si>
    <t xml:space="preserve">ООО «Samsung Electronics Рус Компани»
</t>
  </si>
  <si>
    <t>Договор № 14/114 от 14.04.2021 с пролонгацией</t>
  </si>
  <si>
    <t>доп. образовательные программы</t>
  </si>
  <si>
    <t>договор № 44 от 05.09.2017 с пролонгацией</t>
  </si>
  <si>
    <t>доп. Оразовательная программа "Окружающий мир"</t>
  </si>
  <si>
    <t>договор № шк6/21 от 01.09.2021 с пролонгацией</t>
  </si>
  <si>
    <t>Договор о сотрудничестве  2019 г.</t>
  </si>
  <si>
    <t>ООО "Алгоритмика"</t>
  </si>
  <si>
    <t>Договор от 30.08.2017 с пролонгацинй</t>
  </si>
  <si>
    <t>договор о сотрудничестве 2017 г. бессрочный</t>
  </si>
  <si>
    <t>договор о сотрудничестве от 01.02.2022 на 3 года с пролонгацией</t>
  </si>
  <si>
    <t>соглашение от 01.04.2021 на 5 лет</t>
  </si>
  <si>
    <t>Договор от 19.02.2020 с пролонгацией</t>
  </si>
  <si>
    <t>Информационно-библиотечное обслуживание</t>
  </si>
  <si>
    <t xml:space="preserve">ФП "Ассоциация военно-патриотических клубов" </t>
  </si>
  <si>
    <t>Договор о сотрудничестве от 26.09.2017 с пролонгацией</t>
  </si>
  <si>
    <t>Договор от 16.09.2014 бессрочный</t>
  </si>
  <si>
    <t>предпрофильная подготовка и профильное обучение</t>
  </si>
  <si>
    <t>МАОУ Лицей №  9 "Лидер"</t>
  </si>
  <si>
    <t>соглашение от 14.10.2021 с пролонгацией</t>
  </si>
  <si>
    <t>"Русский язык легко вместе с Сетевой школой "Лидер +"</t>
  </si>
  <si>
    <t>соглашение от 21.09.2121 на 3 года с пролонгацией; соглашение от 22.12.2021 на 3 года с пролонгацией</t>
  </si>
  <si>
    <t>Развитие и популяризация информационно-коммуникационных технологийцифровых навыков (3-4 кл., 5-6 кл.)</t>
  </si>
  <si>
    <t>профориентационная работа: "Билет в будущее"</t>
  </si>
  <si>
    <t>Договор от 02.09.2017 с пролангацией</t>
  </si>
  <si>
    <t>соглашение от 16.10.2017 с пролонгацией</t>
  </si>
  <si>
    <t>"Здоровое питание от А до Я"</t>
  </si>
  <si>
    <t>Договор от 02.09.2017 с пролонгацией</t>
  </si>
  <si>
    <t xml:space="preserve">ФГБОУ ВО «Санкт-Петербургскийгосударственный морской технический университет» </t>
  </si>
  <si>
    <t>договор от 02.12.2021 на 5 лет</t>
  </si>
  <si>
    <t>профориентацонная работа</t>
  </si>
  <si>
    <t>договор о сотрудничестве от 08.12.2021 бессрочный</t>
  </si>
  <si>
    <t>Договор о сотрудничестве от 02.09.2019 г. с пролонгацией</t>
  </si>
  <si>
    <t>Соглашение от 01.09.2015 с пролонгацией</t>
  </si>
  <si>
    <t>договор от 01.09.2018 с пролонгацией</t>
  </si>
  <si>
    <t>Договор от 20.01.2021 до 31.12.2025</t>
  </si>
  <si>
    <t>договор от 02.09.2019 на 3 года с пролонгацией</t>
  </si>
  <si>
    <t>ККО Общероссийская общественная организация поддержки презедентских инициатив в области здоровьесбережения нации "Общее дело"</t>
  </si>
  <si>
    <t>договор о сотрудничестве № 114/25 от 02.02.2018 на 3 года с пролонгацией</t>
  </si>
  <si>
    <t>Соглашение о сотрудничестве 2019 г.</t>
  </si>
  <si>
    <t>соглашение 2020 г.</t>
  </si>
  <si>
    <t>соглашение от 28.02.2020 на 3 года с пролонгацией</t>
  </si>
  <si>
    <t>соглашение от 02.09.2019 бессрочное</t>
  </si>
  <si>
    <t>ФГБНУ "ФИЦ "Красноярский научный центр Сибирского  отделения Российской академии наук" (КНЦ СО РАН)</t>
  </si>
  <si>
    <t>ООО "Ладно"</t>
  </si>
  <si>
    <t>Договор № 1/КО от 19.02.2016 на 3 года с пролонгацией; договор № 2/КО от 23.01.2014 на 5 лет с пролонгацией</t>
  </si>
  <si>
    <t>"Стильная школа", совместная деятельность</t>
  </si>
  <si>
    <t>соглашение от 15.02.2014 бессрочное</t>
  </si>
  <si>
    <t>соглашение о сотрудничестве 10.2020 г.</t>
  </si>
  <si>
    <t>договор № 36/11 от 01.09.2015 на 3 года с пролонгацией</t>
  </si>
  <si>
    <t>Создание специализированного математического класса</t>
  </si>
  <si>
    <t>пр. МОКК от 28.04.2-17 № 75-4910; соглашение о сотрудничестве 09.2018 с пролонгацией</t>
  </si>
  <si>
    <t xml:space="preserve">МБОУ ДОД "ДЮСШ № 6 по шахматам и шашкам "Вертикаль" </t>
  </si>
  <si>
    <t>"Элементарное музицирование"</t>
  </si>
  <si>
    <t>соглашение о сотрудничестве от 30.08.2019 бессрочное</t>
  </si>
  <si>
    <t>практическая подготовка обучающихся</t>
  </si>
  <si>
    <t>Договор № 22/2016 от 29.03.2016, Пр. МОКК от 28.04.2017 № 75-4910</t>
  </si>
  <si>
    <t>Соглашение о сотрудничестве  от 10.09.2011 бессрочное, Пр. МОКК от 28.04.2017 № 75-4910</t>
  </si>
  <si>
    <t>Договор о сотрудничестве № 1-бв/2016, № 2-бв/2016 от 21.03.2016 с пролонгацией, Пр. МОКК от 28.04.2017 № 75-4910</t>
  </si>
  <si>
    <t>Соглашение о сотрудничестве от 01.10.2015 с пролонгацией, Пр. МОКК от 28.04.2017 № 75-4910</t>
  </si>
  <si>
    <t>ОБРАЗОВАТЕЛЬНОЕ ПАРТНЁРСТВО В ДОСТИЖЕНИИ ОБРАЗОВАТЕЛЬНЫХ РЕЗУЛЬТАТОВ на 01.01.2023 г.</t>
  </si>
  <si>
    <t>МАОУ Гимназия № 8</t>
  </si>
  <si>
    <t>МАОУ СШ  № 12</t>
  </si>
  <si>
    <t>МАОУ СШ № 19</t>
  </si>
  <si>
    <t xml:space="preserve">МБОУ СШ № 86 </t>
  </si>
  <si>
    <t>МАОУ СШ № 8 "Созидание"</t>
  </si>
  <si>
    <t>МАОУ СШ № 46</t>
  </si>
  <si>
    <t>МАОУ СШ № 81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</si>
  <si>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</si>
  <si>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</si>
  <si>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</si>
  <si>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</si>
  <si>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</si>
  <si>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</si>
  <si>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</si>
  <si>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</si>
  <si>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</si>
  <si>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</si>
  <si>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</si>
  <si>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</si>
  <si>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</si>
  <si>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</si>
  <si>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</si>
  <si>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</si>
  <si>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</si>
  <si>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</si>
  <si>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</si>
  <si>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</si>
  <si>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</si>
  <si>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66</t>
  </si>
  <si>
    <t>МАОУ СШ № 69</t>
  </si>
  <si>
    <t>МАОУ СШ № 85</t>
  </si>
  <si>
    <t>МАОУ СШ № 121</t>
  </si>
  <si>
    <t xml:space="preserve">МАОУ СШ № 152 </t>
  </si>
  <si>
    <t xml:space="preserve">МБОУ СОШ № 10 </t>
  </si>
  <si>
    <t>Кадровок обеспечение, повышение квалификации</t>
  </si>
  <si>
    <t>«#ТВОРИДОБРО»</t>
  </si>
  <si>
    <t>краевой</t>
  </si>
  <si>
    <t>"Российское движение школьников"</t>
  </si>
  <si>
    <t>соглашение о сотрудничестве от 31.03.2022 с пролонгацией</t>
  </si>
  <si>
    <t>Создание естественно-научного класса по химии и биологии</t>
  </si>
  <si>
    <t>договор № 49/114 от 02.03.2021 с пролонгацией</t>
  </si>
  <si>
    <t>договор от 29.11.2019 бессрочный</t>
  </si>
  <si>
    <t>соглашение 2017 г.</t>
  </si>
  <si>
    <t>договор от 11.05.2016 с пролонгацией</t>
  </si>
  <si>
    <t>Создание психолого-педагогического класса</t>
  </si>
  <si>
    <t>соглашение о сотрудничестве от 01.06.2022 на 2 года с пролонгацией</t>
  </si>
  <si>
    <t>договор о сотрудничестве бессрочный</t>
  </si>
  <si>
    <t>Договор от 27.03.2015 долгосрочный</t>
  </si>
  <si>
    <t>Соглашение о сотрудничестве от 30.05.2015 с пролонгацией</t>
  </si>
  <si>
    <t>Соглашение от 06.12.2016 с пролонгацией</t>
  </si>
  <si>
    <t>"Образовательная музейная программа"</t>
  </si>
  <si>
    <t>Договор о сотрудничестве от 18.02.2014 бессрочный</t>
  </si>
  <si>
    <t>Договор о сотрудничестве от 02.09.2016 с пролонгацией</t>
  </si>
  <si>
    <t>КГБУК "Центр культурных инициатив"</t>
  </si>
  <si>
    <t>информационно-просветительские мероприятия</t>
  </si>
  <si>
    <t>договор от 2013 г.</t>
  </si>
  <si>
    <t>Приказ ГУО от 30.09.2022 г. № 460-п</t>
  </si>
  <si>
    <t>Проект "Ресурсный класс" для детей с РАС (09.2022-12.2025)</t>
  </si>
  <si>
    <t>https://school98.gosuslugi.ru/</t>
  </si>
  <si>
    <t>Министерство образования и науки Красноярского края</t>
  </si>
  <si>
    <t>"Университетский образовательный округ", школьная лига РОСНАНО</t>
  </si>
  <si>
    <t>https://gimn3-krasnoyarsk-r04.gosweb.gosuslugi.ru/</t>
  </si>
  <si>
    <t>Региональная инновационная площадка  "Современные образовательные технологии в начальной школе"</t>
  </si>
  <si>
    <t>Договор о сотрудничестве от 12.04.2016 г. с пролонгацией</t>
  </si>
  <si>
    <t>ООО "Сберобразование"</t>
  </si>
  <si>
    <t>Проект "Вклад в будущее" - Доступ к цифровой образовательной платформе "СберКласс"</t>
  </si>
  <si>
    <t xml:space="preserve">Программа 2020 г., пр. МО КК от 16.09.2020 № 293-11-05, Соглашение от 30.08.2022 до 31.08.2023 с пролонгацией </t>
  </si>
  <si>
    <t>Региональная инновационная площадка "Информационно-математическая школа" (2023-2027 г., продолжение программы 2020-2022 г.)</t>
  </si>
  <si>
    <t>Соглашение о сотрудничестве от 30.01.2020 бессрочное</t>
  </si>
  <si>
    <t>Профориентация. Образовательная площадка</t>
  </si>
  <si>
    <t>договор от 15.09.2021 на 1 год с пролонгацией</t>
  </si>
  <si>
    <t>https://school133krsk.gosuslugi.ru/</t>
  </si>
  <si>
    <t>Договор от 25.10.2015 с пролонгацией</t>
  </si>
  <si>
    <t>Договор от 20.11.2019 с пролонгацией</t>
  </si>
  <si>
    <t>"Инженерно-технологическая школа"</t>
  </si>
  <si>
    <t>соглашение № 900 от 12.10.2021 до 31.12.2026</t>
  </si>
  <si>
    <t>"Международная площадка по изучению немецкого языка"</t>
  </si>
  <si>
    <t>Соглашение о сотрудничестве от 09.03.2021 с пролонгацией</t>
  </si>
  <si>
    <t>Договор о сотрудничестве № 22/114 от 15.02.2021 на 3 года с пролонгацией</t>
  </si>
  <si>
    <t>https://sh76-krasnoyarsk-r04.gosweb.gosuslugi.ru/</t>
  </si>
  <si>
    <t>договор от 11.01.2021 на 3 года с пролонгацией</t>
  </si>
  <si>
    <t>МОБУ "СОШ "Бугровский Центр образования № 3" (п. Бугры Ленинградской обл.)</t>
  </si>
  <si>
    <t>договор от 15.03.2022 бессрочный</t>
  </si>
  <si>
    <t>сетевое взаимодействие "IT-клуб"</t>
  </si>
  <si>
    <t>Литературный музей им. В. П. Астафьева</t>
  </si>
  <si>
    <t>Договор о сотрудничестве № 282/114 от 16.01.2020 с пролонгацией</t>
  </si>
  <si>
    <t>ГБОУ Лицей № 533 "Образовательный комплекс "Малая Охта" (Санкт-Петербург)</t>
  </si>
  <si>
    <t>договор от 15.03.2022 с пролонгацией</t>
  </si>
  <si>
    <t>Соглашение от 2019 бессрочное</t>
  </si>
  <si>
    <t>договор от 11.01.2022 бессрочный</t>
  </si>
  <si>
    <t>договор с пролонгацией</t>
  </si>
  <si>
    <t>ГАОУ ВО "Московский городской педагогический университет", г. Москва</t>
  </si>
  <si>
    <t>профориентационная работа</t>
  </si>
  <si>
    <t>договор от 25.12.2021 бессрочный</t>
  </si>
  <si>
    <t>дополнительное образование, образовательный проекты</t>
  </si>
  <si>
    <t>"Просто жить!"</t>
  </si>
  <si>
    <t>https://sch66krsk.gosuslugi.ru/</t>
  </si>
  <si>
    <t>Договор о сотрудничестве 2020 г.</t>
  </si>
  <si>
    <t>Договор от 29.04.2016 с пролонгацией</t>
  </si>
  <si>
    <t>договор от 26.05.2022 на 5 лет</t>
  </si>
  <si>
    <t>Методическое сопровождение</t>
  </si>
  <si>
    <t>Договор от 02.03.2022 бессрочный</t>
  </si>
  <si>
    <t>совместные мероприятия</t>
  </si>
  <si>
    <t>Специализированный класс технологической направленности</t>
  </si>
  <si>
    <t>НОУ ДПО "Институт системно-деятельностной педагогики"</t>
  </si>
  <si>
    <t>договор о сотрудничестве № 48-ФИП от 04.03.2022 до 31.12.2023 с пролонгацией</t>
  </si>
  <si>
    <t>Федеральный инновационный проект «Механизмы сохранения лидирующих позиций РФ в области качества математического образования (Инновационная методическая сеть "Учусь учиться")</t>
  </si>
  <si>
    <t>совмествые мероприятия</t>
  </si>
  <si>
    <t>Приказ ГУО от 30.09.2022 № 460/п</t>
  </si>
  <si>
    <t>Базовая площадка "Ресурсный класс" (ФГОС НОО обучающихся с ОВЗ)</t>
  </si>
  <si>
    <t>ФГБУ "Российская государственная библиотека"</t>
  </si>
  <si>
    <t>"Национальная электронная библиотека"</t>
  </si>
  <si>
    <t>договор № 101/НЭБ/6539 от 16.01.2020 на 5 лет с пролонгацией</t>
  </si>
  <si>
    <t>договор № С-26 от 30.10.2020 на 3 года с пролонгацией</t>
  </si>
  <si>
    <t>https://sh152-krasnoyarsk-r04.gosuslugi.ru/</t>
  </si>
  <si>
    <t>https://sh152-krasnoyarsk-r04.gosuslugi.ru/pedagogam-i-sotrudnikam/bazovye-ploschadki/</t>
  </si>
  <si>
    <t>https://sh157-krasnoyarsk-r04.gosweb.gosuslugi.ru/</t>
  </si>
  <si>
    <t>"Мое Красноярье"</t>
  </si>
  <si>
    <t>Приказ от 09.03.2016 № 64-11-05</t>
  </si>
  <si>
    <t>МАОУ СШ № 12</t>
  </si>
  <si>
    <t>МАОУ СШ 135</t>
  </si>
  <si>
    <t>МАОУ СШ № 158 "Грани"</t>
  </si>
  <si>
    <t>МАОУ СШ № 155</t>
  </si>
  <si>
    <t>ФГБУ "Национальный парк "Красноярские столбы"</t>
  </si>
  <si>
    <t>Договор № 5 от 01.09.2019 бессрочный</t>
  </si>
  <si>
    <t>Сетевая Федеральная инновационная площадка развития инновационного образования</t>
  </si>
  <si>
    <t>Соглашение от 2022 г.</t>
  </si>
  <si>
    <t>Проект "Почитай мне книжку", "Читательский клуб"</t>
  </si>
  <si>
    <t>МАОУ СШ № 63</t>
  </si>
  <si>
    <t>МАОУ СШ № 3</t>
  </si>
  <si>
    <t>МАОУ СШ № 72</t>
  </si>
  <si>
    <t>МАОУ СШ № 159</t>
  </si>
  <si>
    <t>МАОУ СШ № 91</t>
  </si>
  <si>
    <t>МАОУ СШ № 98</t>
  </si>
  <si>
    <t>МАОУ СШ № 129</t>
  </si>
  <si>
    <t>МАОУ СШ № 147</t>
  </si>
  <si>
    <t>МБОУ СОШ № 10</t>
  </si>
  <si>
    <t>МАОУ СШ№ 27</t>
  </si>
  <si>
    <t>https://gymnaz8.gosuslugi.ru/</t>
  </si>
  <si>
    <t>Проект  "Билет в будущее"</t>
  </si>
  <si>
    <t>соглашение от 09.2023 г.</t>
  </si>
  <si>
    <t>https://gymnasium9.gosuslugi.ru/</t>
  </si>
  <si>
    <t xml:space="preserve">договор от 28.04.2015 бессрочный, приказ ГУО № 492/п от 07.12.2020 </t>
  </si>
  <si>
    <t>https://lic7-krasnoyarsk-r04.gosweb.gosuslugi.ru/</t>
  </si>
  <si>
    <t>https://lic7-krasnoyarsk-r04.gosweb.gosuslugi.ru/pedagogam-i-sotrudnikam/Nastavnichestvo/</t>
  </si>
  <si>
    <t>https://lic28-krasnoyarsk-r04.gosweb.gosuslugi.ru/</t>
  </si>
  <si>
    <t>профессиональная ориентация учащихся</t>
  </si>
  <si>
    <t>инженерно-технический класс профориентационной направленности</t>
  </si>
  <si>
    <t>соглашение о сотрудничестве от 25.06.2015 бессрочное</t>
  </si>
  <si>
    <t>договор о сотрудничестве от 12.10.2023 с пролонгацией</t>
  </si>
  <si>
    <t>соглашение № 36 от 20.12.2022 с пролонгацией</t>
  </si>
  <si>
    <t>https://sch19krsk.gosuslugi.ru/</t>
  </si>
  <si>
    <t>https://sch19krsk.gosuslugi.ru/svedeniya-ob-obrazovatelnoy-organizatsii/vospitanie/politseyskiy-klass/</t>
  </si>
  <si>
    <t>соглашение от 2019 г. бессрочное</t>
  </si>
  <si>
    <t>https://sch19krsk.gosuslugi.ru/glavnoe/proforientatsiya/</t>
  </si>
  <si>
    <t>https://sch32krsk.gosuslugi.ru/</t>
  </si>
  <si>
    <t>https://gymn-4.gosuslugi.ru/</t>
  </si>
  <si>
    <t>Договор о сотрудничестве от 19.01.2018 бессрочный</t>
  </si>
  <si>
    <t>https://gimn10-krasnoyarsk.gosuslugi.ru/</t>
  </si>
  <si>
    <t>https://gimn10-krasnoyarsk.gosuslugi.ru/ofitsialno/sotrudnichestvo/</t>
  </si>
  <si>
    <t>соглашение от 23.01.2024 с пролонгацией</t>
  </si>
  <si>
    <t>договор от 15.01.2024 бессрочный</t>
  </si>
  <si>
    <t>научно-исследовательская и эколого-просветительская деятельность</t>
  </si>
  <si>
    <t>договор от 15.01.2024 до 01.02.2025</t>
  </si>
  <si>
    <t>профориентация учащихся</t>
  </si>
  <si>
    <t>соглашение от 28.04.2023 бессрочный</t>
  </si>
  <si>
    <t>МАОУ Лицей № 4 г. Перми</t>
  </si>
  <si>
    <t>внеклассная работа и дополнительное образование</t>
  </si>
  <si>
    <t>договор о сотрудничестве от 25.04.2023 бессрочный</t>
  </si>
  <si>
    <t>соглашение от 01.04.2021 бессрочное</t>
  </si>
  <si>
    <t>соглашение от 01.09.2022 до 31.12.2026</t>
  </si>
  <si>
    <t>ГБОУ РД "Республиканский центр образования" г. Каспийск</t>
  </si>
  <si>
    <t>договор от 25.04.2023 бессрочный</t>
  </si>
  <si>
    <t>междугородный</t>
  </si>
  <si>
    <t>МАОУ ДО "ЦТ № 3"</t>
  </si>
  <si>
    <t>КГАОУ "Краевая школа-интернат по работе с одаренными детьми "Школа космонавтики" г. Железногорск</t>
  </si>
  <si>
    <t>профориентационный проект «Полюс-класс»</t>
  </si>
  <si>
    <t>Соглашение о сотрудничестве от 2023 г.</t>
  </si>
  <si>
    <t>естественно-научный класс с психолого-педагогической направленностью</t>
  </si>
  <si>
    <t>договор № 18 от 15.12.2015 г. с пролонгацией</t>
  </si>
  <si>
    <t>https://sozidanie8.gosuslugi.ru/</t>
  </si>
  <si>
    <t>https://sozidanie8.gosuslugi.ru/glavnoe/kontakty/</t>
  </si>
  <si>
    <t>https://school63krsk.gosuslugi.ru/</t>
  </si>
  <si>
    <t>https://sh90-krasnoyarsk-r04.gosweb.gosuslugi.ru/</t>
  </si>
  <si>
    <t>соглашение от 2014 г. с пролонгацией</t>
  </si>
  <si>
    <t>https://school-135.gosuslugi.ru/</t>
  </si>
  <si>
    <t>https://gim7krs.gosuslugi.ru/</t>
  </si>
  <si>
    <t>https://gim7krs.gosuslugi.ru/roditelyam-i-uchenikam/novosti/novosti_4.html</t>
  </si>
  <si>
    <t>https://gimn15-krasnoyarsk-r04.gosweb.gosuslugi.ru/</t>
  </si>
  <si>
    <t>https://licey3-kras.gosuslugi.ru/</t>
  </si>
  <si>
    <t>МБОУ ДО ДДиЮ № 2</t>
  </si>
  <si>
    <t>https://sh13-krasnoyarsk-r04.gosweb.gosuslugi.ru/</t>
  </si>
  <si>
    <t>https://sh13-krasnoyarsk-r04.gosweb.gosuslugi.ru/nasha-shkola/o-shkole/</t>
  </si>
  <si>
    <t>"Институт цветных металлов", СФУ</t>
  </si>
  <si>
    <t>https://sh16-krasnoyarsk-r04.gosweb.gosuslugi.ru/</t>
  </si>
  <si>
    <t>https://sh16-krasnoyarsk-r04.gosweb.gosuslugi.ru/netcat_files/188/2907/Dogovor_o_prakticheskoy_podgotovke_obuchayuschihs_s_Krasnoyarskim_pedagogicheskim_kolledzhem_1_im._M._Gor_kogo.pdf</t>
  </si>
  <si>
    <t>договор от 30.04.2021 бессрочный</t>
  </si>
  <si>
    <t>https://sh16-krasnoyarsk-r04.gosweb.gosuslugi.ru/nasha-shkola/bazovye-ploschadki/</t>
  </si>
  <si>
    <t>https://sh31-krasnoyarsk-r04.gosweb.gosuslugi.ru/</t>
  </si>
  <si>
    <t>https://school-44-krasnoyarsk.gosuslugi.ru/</t>
  </si>
  <si>
    <t>https://sh50-krasnoyarsk-r04.gosweb.gosuslugi.ru/</t>
  </si>
  <si>
    <t>соглашение от 2021</t>
  </si>
  <si>
    <t>https://sh53-krasnoyarsk-r04.gosweb.gosuslugi.ru/</t>
  </si>
  <si>
    <t>https://school64.gosuslugi.ru/</t>
  </si>
  <si>
    <t>https://sh65-krasnoyarsk-r04.gosweb.gosuslugi.ru/</t>
  </si>
  <si>
    <t>https://sh65-krasnoyarsk-r04.gosweb.gosuslugi.ru/nasha-shkola/psihologo-pedagogicheskiy-klass/</t>
  </si>
  <si>
    <t>Проект "Психолого-педагогический класс"</t>
  </si>
  <si>
    <t>соглашение № 28/23 от 01.02.2023 на 2 года с пролонгацией</t>
  </si>
  <si>
    <t>https://sh65-krasnoyarsk-r04.gosweb.gosuslugi.ru/svedeniya-ob-obrazovatelnoy-organizatsii/bazovaya-ploschadka-inklyuzivnye-praktiki-maou-ssh-65/</t>
  </si>
  <si>
    <t>https://sch79-krsk.gosuslugi.ru/</t>
  </si>
  <si>
    <t xml:space="preserve">договор от 28.04.2023 до 28.04.2026 </t>
  </si>
  <si>
    <t>Базовая образовательная площадка по теме "Организация инклюзивного процесса образовния детей, для которых русский язык не является родным"</t>
  </si>
  <si>
    <t>https://sch89krs.gosuslugi.ru/</t>
  </si>
  <si>
    <t>https://sh94-krasnoyarsk-r04.gosweb.gosuslugi.ru/</t>
  </si>
  <si>
    <t>https://sh148-krasnoyarsk-r04.gosweb.gosuslugi.ru/</t>
  </si>
  <si>
    <t>https://sh148-krasnoyarsk-r04.gosweb.gosuslugi.ru/nasha-shkola/shkola-skills-proprofessii/</t>
  </si>
  <si>
    <t>https://sh148-krasnoyarsk-r04.gosweb.gosuslugi.ru/nasha-shkola/strukturnoe-podrazdelenie-sok-mchs-resurs/dokumenty_292.html</t>
  </si>
  <si>
    <t>Федеральная инновационная площадка по теме "Развитие сетевой образовательной программы в старшей школе" в период 2022-2024 г.</t>
  </si>
  <si>
    <t xml:space="preserve">Приказ № 61-11-05 от 10.03.2015 бессрочный                     Приказ № 628-11-05 от 16.11.2021 </t>
  </si>
  <si>
    <r>
      <t>Школьная</t>
    </r>
    <r>
      <rPr>
        <sz val="11"/>
        <color rgb="FF000000"/>
        <rFont val="Calibri"/>
        <family val="2"/>
        <charset val="204"/>
        <scheme val="minor"/>
      </rPr>
      <t xml:space="preserve"> система современной оценки качества результатов и условий обр. процесса как основа для управления качеством образования;                                    Региональная инновационная площадка "Инженерная школа"</t>
    </r>
  </si>
  <si>
    <t>https://krs-gimnazy13.gosuslugi.ru/</t>
  </si>
  <si>
    <t>https://krs-gimnazy13.gosuslugi.ru/nezavisimaya-otsenka-kachestva-obrazovaniya/%D0%91%D0%B0%D0%B7%D0%BE%D0%B2%D1%8B%D0%B5_%D0%BF%D0%BB%D0%BE%D1%89%D0%B0%D0%B4%D0%BA%D0%B8/</t>
  </si>
  <si>
    <t>Региональная инновационная базовая площадка "Лаборатория управления развитием профессиональными компетенциями учителей"</t>
  </si>
  <si>
    <t>https://krs-gimnazy13.gosuslugi.ru/nezavisimaya-otsenka-kachestva-obrazovaniya/%D0%A0%D0%B5%D0%B3%D0%B8%D0%BE%D0%BD%D0%B0%D0%BB%D1%8C%D0%BD%D0%B0%D1%8F_%D0%BF%D0%BB%D0%BE%D1%89%D0%B0%D0%B4%D0%BA%D0%B0/</t>
  </si>
  <si>
    <t>Реестр от 01.2023 до 05.2025, положение</t>
  </si>
  <si>
    <t>https://lyc1krsk.gosuslugi.ru/</t>
  </si>
  <si>
    <t>https://lyc1krsk.gosuslugi.ru/nasha-shkola/profilnye-napravleniya/estestvennonauchnoe/</t>
  </si>
  <si>
    <t>https://lyc8krsk.gosuslugi.ru/</t>
  </si>
  <si>
    <t>https://lyceum10.gosuslugi.ru/</t>
  </si>
  <si>
    <t>https://lyceum10.gosuslugi.ru/nasha-shkola/bazovye-ploschadki/</t>
  </si>
  <si>
    <t xml:space="preserve">специализированный технологический класс </t>
  </si>
  <si>
    <t>специализированный технологический класс</t>
  </si>
  <si>
    <t>https://sch3krsk.gosuslugi.ru/</t>
  </si>
  <si>
    <t>https://21school.gosuslugi.ru/</t>
  </si>
  <si>
    <t>https://sch30-krsk.gosuslugi.ru/</t>
  </si>
  <si>
    <t>https://sch36-2022.gosuslugi.ru/</t>
  </si>
  <si>
    <t>Проект "Юный эколог Красноярья"</t>
  </si>
  <si>
    <t>договор от 01.09.2022 до 31.05.2026</t>
  </si>
  <si>
    <t>https://sch36-2022.gosuslugi.ru/netcat_files/userfiles/junnyj_ehkolog_proekt_mbou_ssh_36.pdf</t>
  </si>
  <si>
    <t>КГБУ ДО «Красноярский краевой центр «Юннаты»</t>
  </si>
  <si>
    <t>https://sh39-krasnoyarsk-r04.gosweb.gosuslugi.ru/</t>
  </si>
  <si>
    <t>https://sch72krsk.gosuslugi.ru/pedagogam-i-sotrudnikam/bazovye-ploschadki/</t>
  </si>
  <si>
    <t>https://school73.gosuslugi.ru/</t>
  </si>
  <si>
    <t>КГАПОУ «Красноярский колледж олимпийского резерва».</t>
  </si>
  <si>
    <t>https://school82krsk.gosuslugi.ru/</t>
  </si>
  <si>
    <t>https://sch84-krsk.gosuslugi.ru/</t>
  </si>
  <si>
    <t>https://sch84-krsk.gosuslugi.ru/nasha-shkola/bazovaya-ploschadka/</t>
  </si>
  <si>
    <t>https://sch84-krsk.gosuslugi.ru/ofitsialno/krasnoyarskiy-standart-kachestva-obrazovaniya/</t>
  </si>
  <si>
    <t>Договор о сотрудничестве 2021 г. с пролонгацией</t>
  </si>
  <si>
    <t>договор на оказание услуг 2021 г. с пролонгацией</t>
  </si>
  <si>
    <t>https://sh95-krasnoyarsk-r04.gosweb.gosuslugi.ru/</t>
  </si>
  <si>
    <t>https://sh99-krasnoyarsk-r04.gosweb.gosuslugi.ru/</t>
  </si>
  <si>
    <t>АО ЦКБ "Геофизика" (ГК "Роскосмос)</t>
  </si>
  <si>
    <t>соглашение от 2017 г. бессрочное</t>
  </si>
  <si>
    <t>https://sh159-krasnoyarsk-r04.gosweb.gosuslugi.ru/</t>
  </si>
  <si>
    <t>https://sch-int1-krsk.gosuslugi.ru/</t>
  </si>
  <si>
    <t>https://sch-int1-krsk.gosuslugi.ru/ofitsialno/nashi-partnery/</t>
  </si>
  <si>
    <t>АНО "Горизонт"</t>
  </si>
  <si>
    <t>соглашение от 20.11.2023 бессрочное</t>
  </si>
  <si>
    <t>образованеи обучающися с ОВЗ</t>
  </si>
  <si>
    <t>https://gymn14.gosuslugi.ru/</t>
  </si>
  <si>
    <t>Соглашение от 01.06.2022 на 2 года с пролонгацией</t>
  </si>
  <si>
    <t>https://gymn14.gosuslugi.ru/nasha-shkola/psihologo-pedagogicheskiy-klass/</t>
  </si>
  <si>
    <t>https://gymn14.gosuslugi.ru/nasha-shkola/Bazov_pl/</t>
  </si>
  <si>
    <t xml:space="preserve">Региональная инновационная  площадка «Модель школы «Путь к успеху» в  условиях  цифровой  трансформации  общего образования» </t>
  </si>
  <si>
    <t>Приказ от 03.03.2022 № 150-11-05 (до 31.12.2026)</t>
  </si>
  <si>
    <t>АНО ДПО «НИИ дошкольного образования «Воспитатели России»  </t>
  </si>
  <si>
    <t>Инновационная площадка дошкольного образования по направлению «ТехноМир: развитие без границ»</t>
  </si>
  <si>
    <t>Приказ от 22.02.2023 № 103 (до 31.12.2025)</t>
  </si>
  <si>
    <t>https://gimn14-krasnoyarsk-r04.gosweb.gosuslugi.ru/roditelyam-i-uchenikam/IT_SAMSUNG/</t>
  </si>
  <si>
    <t>https://liceum9.gosuslugi.ru/</t>
  </si>
  <si>
    <t>Соглашение о сотрудничестве от 27.09.2015 бессрочное, Пр. МОКК от 28.04.2017 № 75-4910</t>
  </si>
  <si>
    <t>https://sch6krsk.gosuslugi.ru/</t>
  </si>
  <si>
    <t>https://sch6krsk.gosuslugi.ru/nasha-shkola/bazovye-ploschadki-mso/</t>
  </si>
  <si>
    <t>https://sch6krsk.gosuslugi.ru/krasnoyarskiy-standart-kachestva-obrazovaniya/Obrazovatelnoye_partnorstvo/</t>
  </si>
  <si>
    <t>Договор от 01.09.2023 бессрочный</t>
  </si>
  <si>
    <t>КРДМОО "Ассоциация Мастеров"</t>
  </si>
  <si>
    <t>производственная практика обучающихся</t>
  </si>
  <si>
    <t>https://krasschool17.gosuslugi.ru/</t>
  </si>
  <si>
    <t>https://sh23-krasnoyarsk-r04.gosweb.gosuslugi.ru/</t>
  </si>
  <si>
    <t>МУ МВД Росии "Красноярское"</t>
  </si>
  <si>
    <t>соглашение от 01.04.2023 бессрочное</t>
  </si>
  <si>
    <t>Проект "Моя будущая профессия - ПОЛИЦЕЙСКИЙ"</t>
  </si>
  <si>
    <t>https://sh23-krasnoyarsk-r04.gosweb.gosuslugi.ru/svedeniya-ob-obrazovatelnoy-organizatsii/%D0%92%D0%B7%D0%B0%D0%B8%D0%BC%D0%BE%D0%B4%D0%B5%D0%B9%D1%81%D1%82%D0%B2%D0%B8%D0%B5/</t>
  </si>
  <si>
    <t>договор от 01.09.2022 бессрочный</t>
  </si>
  <si>
    <t>реализация образовательной программы "Технология"</t>
  </si>
  <si>
    <t>соглашение от 01..09.2022 до 31.12.2026</t>
  </si>
  <si>
    <t>https://sh34-krasnoyarsk-r04.gosweb.gosuslugi.ru/</t>
  </si>
  <si>
    <t>https://sh42krs.gosuslugi.ru/</t>
  </si>
  <si>
    <t>https://sh42krs.gosuslugi.ru/nasha-shkola/munitsipalnaya-bazovaya-ploschadka/</t>
  </si>
  <si>
    <t>https://sch45krsk.gosuslugi.ru/</t>
  </si>
  <si>
    <t>https://sch-62.gosuslugi.ru/</t>
  </si>
  <si>
    <t>соглашение от 01.09.2023 с пролонгацией</t>
  </si>
  <si>
    <t>соглашение от 10.01.2023 с пролонгацией</t>
  </si>
  <si>
    <t>совместные мероприятия и проекты</t>
  </si>
  <si>
    <t>https://sh78-krasnoyarsk-r04.gosweb.gosuslugi.ru/</t>
  </si>
  <si>
    <t>соглашение от 01.09.2021 на 2 года с пролонгацией</t>
  </si>
  <si>
    <t>https://sh78-krasnoyarsk-r04.gosweb.gosuslugi.ru/glavnoe/psihologo-pedagogicheskiy-klass/</t>
  </si>
  <si>
    <t>https://maou93.gosuslugi.ru/</t>
  </si>
  <si>
    <t>https://maou93.gosuslugi.ru/nasha-shkola/psihologo-pedagogicheskiy-klass/</t>
  </si>
  <si>
    <t>Проект "Школа - часть городского пространства" (01.10.2023-01.10.2024)</t>
  </si>
  <si>
    <t>договор о сотрудничестве от 02.09.2019 с пролонгацией</t>
  </si>
  <si>
    <t>https://maou93.gosuslugi.ru/nasha-shkola/krasnoyarskiy-standart-kachestva-obrazovaniya/shkola-chast-gorodskogo-prostranstva/</t>
  </si>
  <si>
    <t>https://school-137.gosuslugi.ru/</t>
  </si>
  <si>
    <t>https://school-137.gosuslugi.ru/nasha-shkola/inklyuzivnoe-obrazovanie/</t>
  </si>
  <si>
    <t xml:space="preserve">Проект "Школа - часть городского пространства" </t>
  </si>
  <si>
    <t>https://school158-krsk.gosuslugi.ru/</t>
  </si>
  <si>
    <t>соглашение от 01.09.2022 до 01.09.2025</t>
  </si>
  <si>
    <t>https://sch1-krsk.gosuslugi.ru/</t>
  </si>
  <si>
    <t>соглашение от 01.06.2022 на 2 года с пролонгацией</t>
  </si>
  <si>
    <t>https://sch1-krsk.gosuslugi.ru/nasha-shkola/psihologo-pedagogicheskiy-klass/</t>
  </si>
  <si>
    <t>Проект «По следам Великих земляков»</t>
  </si>
  <si>
    <t>Соглашение от 09.01.2024 до 20.12.2024</t>
  </si>
  <si>
    <t>https://sh1-krasnoyarsk-r04.gosweb.gosuslugi.ru/nasha-shkola/shkola-chast-gorodskogo-prostranstva/proekt-po-sledam-velikih-zemlyakov/</t>
  </si>
  <si>
    <t>https://sh2-krasnoyarsk-r04.gosweb.gosuslugi.ru/</t>
  </si>
  <si>
    <t>https://sch155.gosuslugi.ru/svedeniya-ob-obrazovatelnoy-organizatsii/bazovaya-plaschadka/</t>
  </si>
  <si>
    <t>https://sch155.gosuslugi.ru/</t>
  </si>
  <si>
    <t>https://pokrovsky.gosuslugi.ru/?cur_cc=2793</t>
  </si>
  <si>
    <t>https://pokrovsky.gosuslugi.ru/nasha-shkola/profilnye-napravleniya/</t>
  </si>
  <si>
    <t>специализированный класс естественно-научной напрвленности</t>
  </si>
  <si>
    <t>соглашение от 2023 г. с пролонгацией</t>
  </si>
  <si>
    <t>соглашение от 08.02.2021 г. на 2года с пролонгацией</t>
  </si>
  <si>
    <t>https://pokrovsky.gosuslugi.ru/nasha-shkola/profilnye-napravleniya/psihologo-pedagogicheskiy/</t>
  </si>
  <si>
    <t>https://pokrovsky.gosuslugi.ru/nezavisimaya-otsenka-kachestva-obrazovaniya/krasnoyarskiy-standart-kachestva-obrazovaniya/</t>
  </si>
  <si>
    <t>https://sh51-krasnoyarsk-r04.gosweb.gosuslugi.ru/</t>
  </si>
  <si>
    <t>https://sh27-krasnoyarsk-r04.gosweb.gosuslugi.ru/</t>
  </si>
  <si>
    <t>https://sh27-krasnoyarsk-r04.gosweb.gosuslugi.ru/roditelyam-i-uchenikam/psihologo-pedagogicheskiy-klass/</t>
  </si>
  <si>
    <t>https://sh18-krasnoyarsk-r04.gosweb.gosuslugi.ru/</t>
  </si>
  <si>
    <t>соглашение от 21.12.2023 до 31.12.2024</t>
  </si>
  <si>
    <t>https://24schkrsk.gosuslugi.ru/</t>
  </si>
  <si>
    <t>Красноярский региональный центр финансовой грамотности</t>
  </si>
  <si>
    <t>Проект «Финансовая грамотность каждому участнику образовательных отношений».</t>
  </si>
  <si>
    <t>соглашение от 01.06.2022 до 01.09.2025</t>
  </si>
  <si>
    <t>соглашение от 01.06 2022 на 2 года с пролонгацией</t>
  </si>
  <si>
    <t>https://sch56krsk.gosuslugi.ru/</t>
  </si>
  <si>
    <t>МАОУ ДО "Центр профессионального самоопределения"</t>
  </si>
  <si>
    <t>договор от 31.08.2021 на 2 года с пролонгацией</t>
  </si>
  <si>
    <t>https://sch66krsk.gosuslugi.ru/nasha-shkola/shkola-effektivnogo-razvitiya/</t>
  </si>
  <si>
    <t>https://sh85-krasnoyarsk-r04.gosweb.gosuslugi.ru/</t>
  </si>
  <si>
    <t>https://sh91-krasnoyarsk-r04.gosweb.gosuslugi.ru/</t>
  </si>
  <si>
    <t>ФКУ ИК-27 ГУФСИН России по Красноярскому краю</t>
  </si>
  <si>
    <t>договор от 28.03.2024 с пролонгацией</t>
  </si>
  <si>
    <t>профориентация и профильное обучение</t>
  </si>
  <si>
    <t>https://school98.gosuslugi.ru/nasha-shkola/klass-gufsin/dokumenty_759.html</t>
  </si>
  <si>
    <t>Соглашение от 14.06.2022 с пролонгацией</t>
  </si>
  <si>
    <t>Проеки "Российское движение школьников", "Мы помогаем" г. Красноярска</t>
  </si>
  <si>
    <t>https://sh98-krasnoyarsk-r04.gosweb.gosuslugi.ru/roditelyam-i-uchenikam/poleznaya-informatsiya/volonterskaya-deyatelnost-v-shkole/</t>
  </si>
  <si>
    <t>Договор от 01.06.2023 бессрочный</t>
  </si>
  <si>
    <t>https://cloud.mail.ru/public/nTSt/6o58eNNso</t>
  </si>
  <si>
    <t>Договор от 01.09.2023 с пролонгацией</t>
  </si>
  <si>
    <t>КГБПОУ "Красноярский медецинский техникум"</t>
  </si>
  <si>
    <t>договор от 13.11.2022 на 5 лет</t>
  </si>
  <si>
    <t>Проект "Билет в будущее"</t>
  </si>
  <si>
    <t>договор от 01.03.2022 бессрочный</t>
  </si>
  <si>
    <t>Договор № 3 от 16.11.2023 с пролонгацией</t>
  </si>
  <si>
    <t>соглашение № 49 от 11.10.2023 с пролонгацией; договор от 01.03.2024 с пролонгацией</t>
  </si>
  <si>
    <t>https://sh108-krasnoyarsk-r04.gosweb.gosuslugi.ru/</t>
  </si>
  <si>
    <t>https://sh115-krasnoyarsk-r04.gosweb.gosuslugi.ru/</t>
  </si>
  <si>
    <t>https://sh115-krasnoyarsk-r04.gosweb.gosuslugi.ru/glavnoe/vospitatelnaya-rabota/soglasheniya/</t>
  </si>
  <si>
    <t>соглашение от 09.03.2021 на 2 года с пролонгацией</t>
  </si>
  <si>
    <t>ООО "Маяк в Образовании"</t>
  </si>
  <si>
    <t>договор от 02.11.2023 бессрочный</t>
  </si>
  <si>
    <t>договор от 12.10.2023 с пролонгацией</t>
  </si>
  <si>
    <t>КГАУК "Дом офицеров"</t>
  </si>
  <si>
    <t>соглашение от 20.10.2023 бессрочное</t>
  </si>
  <si>
    <t>патриотическое воспитание</t>
  </si>
  <si>
    <t>соглашение от 25.05.2023 бессрочное</t>
  </si>
  <si>
    <t>https://sh121-krasnoyarsk-r04.gosweb.gosuslugi.ru/</t>
  </si>
  <si>
    <t>https://sh129-krasnoyarsk-r04.gosweb.gosuslugi.ru/</t>
  </si>
  <si>
    <t>https://sh139-krasnoyarsk-r04.gosweb.gosuslugi.ru/</t>
  </si>
  <si>
    <t>МБУК "ЦБС для детей им. Н. Островского", филиал № 19 им. Р. Солнцева</t>
  </si>
  <si>
    <t>Проект "Город как школа" (10.01.2022-31.05.2025)</t>
  </si>
  <si>
    <t>Договор от 10.01.2022</t>
  </si>
  <si>
    <t>https://sch134.gosuslugi.ru/</t>
  </si>
  <si>
    <t>Проект «Вместе мы сила» (01.09.2022-01.09.2024)</t>
  </si>
  <si>
    <t>соглашение от 01.09.2022</t>
  </si>
  <si>
    <t>https://sch134.gosuslugi.ru/nasha-shkola/shkola-chast-gorodskogo-prostranstva/</t>
  </si>
  <si>
    <t>https://sch134.gosuslugi.ru/nasha-shkola/pedagogicheskiy-klass/</t>
  </si>
  <si>
    <t>https://sh141-krasnoyarsk-r04.gosweb.gosuslugi.ru/pedagogam-i-sotrudnikam/gorodskaya-bazovaya-ploschadka/</t>
  </si>
  <si>
    <t>https://sh141-krasnoyarsk-r04.gosweb.gosuslugi.ru/</t>
  </si>
  <si>
    <t>https://sh143-krasnoyarsk-r04.gosweb.gosuslugi.ru/</t>
  </si>
  <si>
    <t>https://sh143-krasnoyarsk-r04.gosweb.gosuslugi.ru/nezavisimaya-otsenka-kachestva-obrazovaniya/krasnoyarskiy-standart-kachestva/</t>
  </si>
  <si>
    <t>Проект клуба "Заставы Отечества" (2023-2026)</t>
  </si>
  <si>
    <t>соглашение о сотрудничестве от 01.09.2023</t>
  </si>
  <si>
    <t>МБУК "ЦБС взрослого населения им. А.М. Горького", филиал № 22 им. М. Светлова</t>
  </si>
  <si>
    <t>договор от 28.04.2021 с пролонгацией</t>
  </si>
  <si>
    <t>соглашение № 1 от 01.04.2022 до 31.12.2025</t>
  </si>
  <si>
    <t>Культурно-просветительская деятельность</t>
  </si>
  <si>
    <t>договор № 23/114 от 11.03.2021 на 3 года с пролонгацией</t>
  </si>
  <si>
    <t>Профориентационная работа и профессиональное самоопределение</t>
  </si>
  <si>
    <t>договор от 15.11.2018 с пролонгацией</t>
  </si>
  <si>
    <t>договор № 2 от 20.02.2023 с пролонгацией</t>
  </si>
  <si>
    <t>совместные проекты</t>
  </si>
  <si>
    <t>договор от 20.01.2021 до 31.12.2025</t>
  </si>
  <si>
    <t>https://sch144krsk.gosuslugi.ru/</t>
  </si>
  <si>
    <t>https://sch144krsk.gosuslugi.ru/nasha-shkola/federalnyy-innovatsionnyy-proekt/</t>
  </si>
  <si>
    <t>https://sch144krsk.gosuslugi.ru/svedeniya-ob-obrazovatelnoy-organizatsii/nastavnichestvo/bazovye-ploschadki/</t>
  </si>
  <si>
    <t>https://sch144krsk.gosuslugi.ru/glavnoe/psihologo-pedagogicheskiy-klass/</t>
  </si>
  <si>
    <t>договор № 1 от 01.09.2018 с пролонгацией</t>
  </si>
  <si>
    <t>https://sh145-krasnoyarsk-r04.gosweb.gosuslugi.ru/</t>
  </si>
  <si>
    <t>просветительная деятельность</t>
  </si>
  <si>
    <t>https://sh147-krasnoyarsk-r04.gosweb.gosuslugi.ru/</t>
  </si>
  <si>
    <t>https://sh147-krasnoyarsk-r04.gosweb.gosuslugi.ru/roditelyam-i-uchenikam/tsentr-inklyuzivnogo-obrazovanya/</t>
  </si>
  <si>
    <t>https://sh147-krasnoyarsk-r04.gosweb.gosuslugi.ru/ofitsialno/soglasheniya-o-sotrudnichestve/</t>
  </si>
  <si>
    <t>соглашение № 78 от 20.12.2023 до 31.12.2024 с пролонгацией</t>
  </si>
  <si>
    <t>https://shkola150.gosuslugi.ru/</t>
  </si>
  <si>
    <t>https://shkola150.gosuslugi.ru/roditelyam-i-uchenikam/psihologo-pedagogicheskie-klassy/</t>
  </si>
  <si>
    <t>https://sh150-krasnoyarsk-r04.gosweb.gosuslugi.ru/ofitsialno/krasnoyarskiy-standart-kachestva-obrazovaniya/partnerskoe-vzaimodeystvie/dogovory-i-soglasheniya/</t>
  </si>
  <si>
    <t>соглашение № 1 от 31.08.2018 бессрочное</t>
  </si>
  <si>
    <t>соглашение № 28 от 05.02.2020 с пролонгацией</t>
  </si>
  <si>
    <t>https://sh150-krasnoyarsk-r04.gosweb.gosuslugi.ru/ofitsialno/krasnoyarskiy-standart-kachestva-obrazovaniya/bazovaya-ploschadka/dokumenty/</t>
  </si>
  <si>
    <t>https://sch151krsk.gosuslugi.ru/</t>
  </si>
  <si>
    <t>https://sch149-krsk.gosuslugi.ru/</t>
  </si>
  <si>
    <t>https://sch151krsk.gosuslugi.ru/nasha-shkola/psihologo-pedagogicheskiy-klass/</t>
  </si>
  <si>
    <t>https://sh151-krasnoyarsk-r04.gosweb.gosuslugi.ru/bazovye-ploschadki/gibkiy-klass/</t>
  </si>
  <si>
    <t>"Институт педагогики, психологии и социологии", СФУ</t>
  </si>
  <si>
    <t>договор от 2019 до 31.12.2020 с пролонгируется</t>
  </si>
  <si>
    <t>научно-метадическая поддержка педагогов и учащихся</t>
  </si>
  <si>
    <t>https://gimn10-krasnoyarsk-r04.gosweb.gosuslugi.ru/netcat_files/208/4934/Soglashenie_o_sotrudnichestve_KGPU_im.V.P.Astaf_eva.pdf</t>
  </si>
  <si>
    <t>https://gimn10-krasnoyarsk-r04.gosweb.gosuslugi.ru/netcat_files/208/4934/Dogovor_Krasnoyarskie_Stolby_Gimnaziya_10.pdf</t>
  </si>
  <si>
    <t>договор от 01.09.2023 на 5 лет</t>
  </si>
  <si>
    <t>https://sh64-krasnoyarsk-r04.gosweb.gosuslugi.ru/glavnoe/krasnoyarskiy-standart-kachestva-obrazovaniya/shkola-chast-gorodskogo-prostranstva/</t>
  </si>
  <si>
    <t>КГБУК Красноярская краевая детская библиотека</t>
  </si>
  <si>
    <t>договор от 11.01.2021 до 31.12.2025</t>
  </si>
  <si>
    <t>договор № 2 от 14.02.2020 с пролонгацией</t>
  </si>
  <si>
    <t>историко-просветительская деятельность</t>
  </si>
  <si>
    <t>https://sh156-krasnoyarsk-r04.gosweb.gosuslugi.ru/</t>
  </si>
  <si>
    <t>https://sh156-krasnoyarsk-r04.gosweb.gosuslugi.ru/netcat_files/userfiles/Dorozhnaya_Karta_Razvitiya/Partnery/muzey.pdf</t>
  </si>
  <si>
    <t>договор № 5/114 от 25.12.2020 на 3 года с пролонгацией</t>
  </si>
  <si>
    <t>договор от 20.09.2021 с пролонгацией</t>
  </si>
  <si>
    <t>ФКУ ИК-5 ГУФСИН России по Красноярскому краю</t>
  </si>
  <si>
    <t>договор от 28.08.2023 с пролонгацией</t>
  </si>
  <si>
    <t>договор от 02.10.2019 на 3 года с пролонгацией</t>
  </si>
  <si>
    <t>договор от 12.02.2020 с пролонгацией</t>
  </si>
  <si>
    <t>соглашение от 01.12.2019 бессрочное</t>
  </si>
  <si>
    <t>профориентация и довузовская подготовка</t>
  </si>
  <si>
    <t>соглашение от 28.08.2023 на 5 лет</t>
  </si>
  <si>
    <t>МАУ СШ ОР "Красный Яр"</t>
  </si>
  <si>
    <t>ЗОЖ и спортивная подготовка (регби)</t>
  </si>
  <si>
    <t>договор от 15.11.2023 бессрочный</t>
  </si>
  <si>
    <t xml:space="preserve">ФГБОУ ВО «Санкт-Петербургский государственный морской технический университет» </t>
  </si>
  <si>
    <t xml:space="preserve">ФГБОУ ВО «Санкт-Петербургский государственный университет гражданской авиации им. ГМА А.А.Новикова» </t>
  </si>
  <si>
    <t>соглашение от 24.11.2023 на 3 года с пролонгацией</t>
  </si>
  <si>
    <t>https://sh154-krasnoyarsk-r04.gosweb.gosuslugi.ru/</t>
  </si>
  <si>
    <t>https://sh154-krasnoyarsk-r04.gosweb.gosuslugi.ru/glavnoe/poleznaya-informatsiya/bazovye-ploschadki/</t>
  </si>
  <si>
    <t>Приказ № 271общ от 05.04.2023</t>
  </si>
  <si>
    <t>соглашение от 2019 бессрочное</t>
  </si>
  <si>
    <t>ГОУ ЛНР "Свердловская средняя школа № 5 им. ГСС Г.Здановича"</t>
  </si>
  <si>
    <t>соглашение от 20.06.2023 с пролонгацией</t>
  </si>
  <si>
    <t>https://sh157-krasnoyarsk-r04.gosweb.gosuslugi.ru/nasha-shkola/litsa-druzhby/</t>
  </si>
  <si>
    <t>https://sh157-krasnoyarsk-r04.gosweb.gosuslugi.ru/roditelyam-i-uchenikam/psihologo-pedagogicheskiy-klass/</t>
  </si>
  <si>
    <t>соглашение от 09.03..2021 на 2 года с пролонгацией</t>
  </si>
  <si>
    <t>https://sh157-krasnoyarsk-r04.gosweb.gosuslugi.ru/ofitsialno/dokumenty/dokumenty-all_247.html</t>
  </si>
  <si>
    <t>Проект "Лица дружбы" - информационно-методическое сопровождение и шефская помощь</t>
  </si>
  <si>
    <t>соглашение от 03.09.2023 г. на 2 года с пролонгацией</t>
  </si>
  <si>
    <t>https://gymn-2.gosuslugi.ru/</t>
  </si>
  <si>
    <t>https://gymn-2.gosuslugi.ru/nasha-gimnaziya/gbp-vospitanie/</t>
  </si>
  <si>
    <t>https://gymn16.gosuslugi.ru/</t>
  </si>
  <si>
    <t>https://licey2.gosuslugi.ru/</t>
  </si>
  <si>
    <t>специализированные спортивные классы "Путь к Олимпу"</t>
  </si>
  <si>
    <t>https://licey2.gosuslugi.ru/nasha-shkola/shsk-yunior/sportivnye-klassy/</t>
  </si>
  <si>
    <t>https://sh4-krasnoyarsk-r04.gosweb.gosuslugi.ru/</t>
  </si>
  <si>
    <t>https://sh4-krasnoyarsk-r04.gosweb.gosuslugi.ru/roditelyam-i-uchenikam/vospitatelnaya-rabota/</t>
  </si>
  <si>
    <t>https://sh10krs.gosuslugi.ru/</t>
  </si>
  <si>
    <t xml:space="preserve">МАОУ СШ № 72 </t>
  </si>
  <si>
    <t>МАОУ Ш-И № 1</t>
  </si>
  <si>
    <t>ОП № 7 МУ МВД России «Красноярское»</t>
  </si>
  <si>
    <t>СШ № 159</t>
  </si>
  <si>
    <t xml:space="preserve">ООО «Гермес» </t>
  </si>
  <si>
    <t>Молодежь</t>
  </si>
  <si>
    <t>Соцзащита</t>
  </si>
  <si>
    <t>Наименование ОУ</t>
  </si>
  <si>
    <t>на 01.01.2025 года</t>
  </si>
  <si>
    <t>2024-2025 учебный год</t>
  </si>
  <si>
    <t>02.04.2025</t>
  </si>
  <si>
    <t>МАОУ СШ № 161</t>
  </si>
  <si>
    <t>https://gymnas131.gosuslugi.ru/</t>
  </si>
  <si>
    <t>https://gymnas131.gosuslugi.ru/netcat_files/32/50/PROGRAMMA_razvitiya_2024_2026.pdf</t>
  </si>
  <si>
    <t>Базовая площадка стажерских практик «Проектирование и реализация педагогических практик по работе с одарёнными детьми в начальной школе»</t>
  </si>
  <si>
    <t>договор от 2018 Г. с пролонгацией</t>
  </si>
  <si>
    <t>План реализации 2024-2025</t>
  </si>
  <si>
    <t>Наличие отчета 2023-2024</t>
  </si>
  <si>
    <t>Преемственность: начальная школа – среднее звено</t>
  </si>
  <si>
    <t>Соглашение от 2004 г.</t>
  </si>
  <si>
    <t>https://gymnasium9.gosuslugi.ru/nasha-shkola/o-shkole/</t>
  </si>
  <si>
    <t>Соглашение о сотрудничестве от 2020 г.</t>
  </si>
  <si>
    <t>соглашение № 1 от 07.08.2023 до 31.12.2024 с пролонгацией</t>
  </si>
  <si>
    <t>договор № 50 от 18.08.2022 бессрочный</t>
  </si>
  <si>
    <t>https://shkola12krsk.gosuslugi.ru/</t>
  </si>
  <si>
    <t>https://shkola12krsk.gosuslugi.ru/nasha-shkola/o-shkole/dogovora-o-sotrudnichestve/</t>
  </si>
  <si>
    <t>МБУ ДО "ДМШ № 5"</t>
  </si>
  <si>
    <t>эстетическое воспитание</t>
  </si>
  <si>
    <t>договор от 14.14.2022 на 3 года</t>
  </si>
  <si>
    <t>Проект "Шаг в профессию"</t>
  </si>
  <si>
    <t>договор от 05.04.2024 на 5 лет с пролонгацией</t>
  </si>
  <si>
    <t>https://sh86-krasnoyarsk-r04.gosweb.gosuslugi.ru/</t>
  </si>
  <si>
    <t>МБУ «ЦППМ и СП № 1 «Развитие»</t>
  </si>
  <si>
    <t>соглашенгие о сотрудничестве</t>
  </si>
  <si>
    <t>03.04.2025</t>
  </si>
  <si>
    <t>04.04.2025</t>
  </si>
  <si>
    <t>https://gimn6krsk.gosuslugi.ru/</t>
  </si>
  <si>
    <t>https://gimn6krsk.gosuslugi.ru/svedeniya-ob-obrazovatelnoy-organizatsii/osnovnye-svedeniya/</t>
  </si>
  <si>
    <t>МАОУ Гимназия № 32 г. Калининград</t>
  </si>
  <si>
    <t>реализация совместных проектов и внеурочной деятельноти</t>
  </si>
  <si>
    <t>договор от 18.04.2024 бессрочный</t>
  </si>
  <si>
    <t>МАОУ СОШ № 57 г. Калининград</t>
  </si>
  <si>
    <t>МБОУ СОШ "Школа будущего" г. Калининград</t>
  </si>
  <si>
    <t>https://liceum6.gosuslugi.ru/</t>
  </si>
  <si>
    <t>https://liceum6.gosuslugi.ru/nasha-shkola/o-shkole/</t>
  </si>
  <si>
    <t>https://liceum6.gosuslugi.ru/nasha-shkola/profilnye-napravleniya/</t>
  </si>
  <si>
    <t>договор от 01.06.2020 бессрочный</t>
  </si>
  <si>
    <t xml:space="preserve">Программа "Инженерно-технологический лицей" </t>
  </si>
  <si>
    <t>соглашение от 28.04.2023 на 5 лет</t>
  </si>
  <si>
    <t>научная и профориентацигнная деятельность</t>
  </si>
  <si>
    <t>Фонд равития Физтех-школ, г. Долглпрудный Московкая обл.</t>
  </si>
  <si>
    <t>Проекты естественно-научного и технического образования</t>
  </si>
  <si>
    <t>соглашение от 23.04.2022 № 2022-004-усл/007-23 бессрочное</t>
  </si>
  <si>
    <t>https://licey-11krsk.gosuslugi.ru/</t>
  </si>
  <si>
    <t>https://licey-11krsk.gosuslugi.ru/nasha-shkola/o-shkole/</t>
  </si>
  <si>
    <t>"Психолого-педагогический класс"</t>
  </si>
  <si>
    <t>https://licey-11krsk.gosuslugi.ru/vospitatelnaya-rabota/dopolnitelnoe-obrazovanie/psihologo-pedagogicheskiy-klass/</t>
  </si>
  <si>
    <t>https://krsk-sch46.gosuslugi.ru/</t>
  </si>
  <si>
    <t>https://krsk-sch46.gosuslugi.ru/roditelyam-i-uchenikam/sektsii-i-kruzhki/psihologo-pedagogicheskiy-klass/</t>
  </si>
  <si>
    <t>https://school55.gosuslugi.ru/</t>
  </si>
  <si>
    <t>https://sh55-krasnoyarsk-r04.gosweb.gosuslugi.ru/nasha-shkola/profilnye-napravleniya/profilnyy-klass-gufsin/</t>
  </si>
  <si>
    <t>соглашение о сотрудничестве 03.05.2024 бессрочное</t>
  </si>
  <si>
    <t>соглашение от 26.12.2024 до 17.12.2027</t>
  </si>
  <si>
    <t>Приказ № 03-02-337 от 17.12.2024</t>
  </si>
  <si>
    <t>КГАУ ДПО «Красноярский краевой институт развития образования»</t>
  </si>
  <si>
    <t>Базовая площадка по теме: "Организация и содержание деятельности в рамках работы психолого-педагогической группы обучающихся"</t>
  </si>
  <si>
    <t>https://school63krsk.gosuslugi.ru/glavnoe/bazovaya-ploschadka/</t>
  </si>
  <si>
    <t>соглашение о сотрудничестве от 09.03.2021 на 2 года с пролонгацией</t>
  </si>
  <si>
    <t>https://school63krsk.gosuslugi.ru/roditelyam-i-uchenikam/poleznaya-informatsiya/psihologo-pedagogicheskiy-klass-gruppa/</t>
  </si>
  <si>
    <t>МО ВВПОД "Юнармия"</t>
  </si>
  <si>
    <t>соглашение от 13.10.2023 бессрочное</t>
  </si>
  <si>
    <t>патриотическое воспитание молодежи</t>
  </si>
  <si>
    <t>https://school63krsk.gosuslugi.ru/svedeniya-ob-obrazovatelnoy-organizatsii/dokumenty/dokumenty-all_204.html</t>
  </si>
  <si>
    <t>КГБПОУ "Красноярский строительный техникум"</t>
  </si>
  <si>
    <t>Договор № 240/2022 от 03.10.2022 нв 5 лет</t>
  </si>
  <si>
    <t>профессионально-ориентированная деятельность</t>
  </si>
  <si>
    <t>https://school63krsk.gosuslugi.ru/svedeniya-ob-obrazovatelnoy-organizatsii/dokumenty/?curPos=160&amp;cur_cc=50</t>
  </si>
  <si>
    <t>Договор от 2023 г. долгосрочный</t>
  </si>
  <si>
    <t>https://school81krsk.gosuslugi.ru/</t>
  </si>
  <si>
    <t>https://school81krsk.gosuslugi.ru/nasha-shkola/bazovaya-ploschadka-matematicheskiy-proekt/</t>
  </si>
  <si>
    <t>Договор от 10.01.2024 с пролонгацией</t>
  </si>
  <si>
    <t>https://school81krsk.gosuslugi.ru/svedeniya-ob-obrazovatelnoy-organizatsii/dokumenty/?type50=24</t>
  </si>
  <si>
    <t>Договор о совместной деятельности от 09.2015 г.</t>
  </si>
  <si>
    <t>Проект на 11.2023-12.2025</t>
  </si>
  <si>
    <t>Городская базовая площадка "Повышение качества математического образования"</t>
  </si>
  <si>
    <t>https://gimn11-krasnoyarsk-r04.gosweb.gosuslugi.ru/</t>
  </si>
  <si>
    <t>Соглашение № 27/23 от 01.02.2023 на 2 года с пролонгацией</t>
  </si>
  <si>
    <t>психолого-педагогический класс</t>
  </si>
  <si>
    <t>https://gimn11-krasnoyarsk-r04.gosweb.gosuslugi.ru/nasha-shkola/psihologo-pedagogicheskiy-klass/</t>
  </si>
  <si>
    <t>https://gimn11-krasnoyarsk-r04.gosweb.gosuslugi.ru/svedeniya-ob-obrazovatelnoy-organizatsii/gorodskaya-bazovaya-ploschadka/</t>
  </si>
  <si>
    <t>Городская базовая площалка "Способ диалектического обучения как инструмент работы с предметным содержанием"</t>
  </si>
  <si>
    <t>Приказ ГУО № 401/п от 09.10.2024 (до 30.06.2025)</t>
  </si>
  <si>
    <t>https://lic12-krasnoyarsk-r04.gosweb.gosuslugi.ru/</t>
  </si>
  <si>
    <t>договор от 25.09.2023 на 5 лет</t>
  </si>
  <si>
    <t>https://lic12-krasnoyarsk-r04.gosweb.gosuslugi.ru/roditelyam-i-uchenikam/poleznaya-informatsiya/proforientatsiya/</t>
  </si>
  <si>
    <t>логовор от 13.01.2020 бессрочный</t>
  </si>
  <si>
    <t>Соглашение о взаимодействии от 04.02.2020 бессрочное</t>
  </si>
  <si>
    <t>договор от 07.09.2022 бессрочный</t>
  </si>
  <si>
    <t>профориентациенная и культурно-просветительская деятельность</t>
  </si>
  <si>
    <t>договор от 20.03.2024 до 31.12.2025</t>
  </si>
  <si>
    <t>НИР "Особенности использования интернета подгостками г. Красноярска"</t>
  </si>
  <si>
    <t>КГБПОУ "Красноярский техникум социальных технологий"</t>
  </si>
  <si>
    <t>https://sh65-krasnoyarsk-r04.gosweb.gosuslugi.ru/netcat_files/182/2887/Dogovor_o_sotrudnichestve_po_proforientatsii_obuchayuschihsya.pdf</t>
  </si>
  <si>
    <t>договор № 14 от 14.01.2022 с пролонгацией</t>
  </si>
  <si>
    <t>поддержка инклюзивного образования</t>
  </si>
  <si>
    <t>https://sch79-krsk.gosuslugi.ru/netcat_files/32/50/Dogovor_s_IPK.pdf</t>
  </si>
  <si>
    <t>https://sh94-krasnoyarsk-r04.gosweb.gosuslugi.ru/netcat_files/188/3115/Prikaz_GUO_o_GBP_2024_2025.pdf</t>
  </si>
  <si>
    <t>Городская базовая площадка внедренческого типа по тнме: "Учебно-исследовательская деятельность, повышающая качество образовательных результатов"</t>
  </si>
  <si>
    <t>Городская базовая площадка стажировочного типа по теме: " Служение Отечеству: воспитание патриотизма и гражданственности в начальной школе"</t>
  </si>
  <si>
    <t>Городская базовая площадка внедренческого типа по теме: "Учебно-исследовательская деятельность, повышающая качество образовательных результатов"; "Создание условий для самоопределения обучающихся в профессионально-трудовой среде"</t>
  </si>
  <si>
    <t>https://sh86-krasnoyarsk-r04.gosweb.gosuslugi.ru/pedagogam-i-sotrudnikam/%D1%81%D1%82%D0%B0%D0%BD%D0%B4%D0%B0%D1%80%D1%82/%D0%9F%D1%80%D0%BE%D0%B5%D0%BA%D1%82-1/</t>
  </si>
  <si>
    <t>Городская базовая площадеа стажировочного типа по теме"Инженерное образование"</t>
  </si>
  <si>
    <t xml:space="preserve">Городская базовая площадка внедренческого типа по теме: "Сохранение и укрепление физического и психического здоровья детей в ДОУ" (СП ДО) </t>
  </si>
  <si>
    <t>Городская базовая площадка стажировочного типа по теме "Возможности способа диалектического обучения в достижении планируемых результатов"</t>
  </si>
  <si>
    <t>Городская базовая площадка внедренческого типа по теме"Формы и способы обучения, обеспечивающие включенность каждого обучающегося в течение урока (применение технологии развития критического мышления)"</t>
  </si>
  <si>
    <t>Городская базовая площадка внедренческого типа "Совершенствование коммуникативных навыков у детей сОВЗ (ЗПР, РАС) через применение эффективных технологий"</t>
  </si>
  <si>
    <t xml:space="preserve">Городская базовая площадка разработческого типа по теме "Натурализация предметных компетенций школьников за счет эффективности межведомственного взаимодействия" </t>
  </si>
  <si>
    <t>https://univers.gosuslugi.ru/</t>
  </si>
  <si>
    <t>Базовая площадка по теме "Оценка и формирование читательской грамотностимладших школьноков в рамках требований ФГОС"</t>
  </si>
  <si>
    <t>ревизия БП от 02.2022 г. до 31.12.2025</t>
  </si>
  <si>
    <t>https://univers.gosuslugi.ru/svedeniya-ob-obrazovatelnoy-organizatsii/dokumenty/?type50=39</t>
  </si>
  <si>
    <t>Городская базовая площадка внедренческого типа по теме "Деятельность по формированию универсальных учебных действий (метапредметных результатов)"</t>
  </si>
  <si>
    <t>Договор о сотрудничестве от 15.05.2018 с пролонгацией</t>
  </si>
  <si>
    <t>https://krs-gimnazy13.gosuslugi.ru/netcat_files/userfiles/Dokumenty/Dogovor_FITs_KNTs_SO_RAN.pdf</t>
  </si>
  <si>
    <t>ММАУ "Молодежный центр "Свое дело" </t>
  </si>
  <si>
    <t>договор № 87 от 09.01.2024 с пролонгацией</t>
  </si>
  <si>
    <t>профориентация обучающихся</t>
  </si>
  <si>
    <t xml:space="preserve">проект "Ресурсный центр медиации" </t>
  </si>
  <si>
    <t>соглашкние № 10/04.03 от 04.03.2024 до 31.12.2024</t>
  </si>
  <si>
    <t>соглашение от 09.01.2024 г. с пролонгацией</t>
  </si>
  <si>
    <t>https://lyceum10.gosuslugi.ru/ofitsialno/gorodskoy-proekt-buduschee-my-stroim-segodnya/</t>
  </si>
  <si>
    <t>договор № 356 от 15.10.2010 с пролонгацией</t>
  </si>
  <si>
    <t>соглашение от 01.09.2023 на 5 лет</t>
  </si>
  <si>
    <t>https://21school.gosuslugi.ru/svedeniya-ob-obrazovatelnoy-organizatsii/dokumenty/?type50=31</t>
  </si>
  <si>
    <t>Городская базовая площадка внедренческого типа по теме: "Учебно-исследовательская деятельность, повышающая качество образовательных результатов"</t>
  </si>
  <si>
    <t>договор от 02.03.2022 бессрочный</t>
  </si>
  <si>
    <t>договор № 210/10-21 от 01.02.2021 до 31.05.2026</t>
  </si>
  <si>
    <t>профессиональная ориентация, довузовская подготовка</t>
  </si>
  <si>
    <t xml:space="preserve"> соглашение от 10.12.2021 на 3 года с пролонгацией</t>
  </si>
  <si>
    <t>Общественное учреждение "Краснярский краевой Дом науки и техники Российского Союза научных и инженерных общественных объединений"</t>
  </si>
  <si>
    <t>договор от 01.09.2021 на 5 лет</t>
  </si>
  <si>
    <t>дополнительные общеобразовательные программы</t>
  </si>
  <si>
    <t>https://sch36-2022.gosuslugi.ru/svedeniya-ob-obrazovatelnoy-organizatsii/obrazovanie/?type1887=18</t>
  </si>
  <si>
    <t>КГБУ "Иланское лесничество"</t>
  </si>
  <si>
    <t>договор от 09.01.2023 на 3 года с пролонгацией</t>
  </si>
  <si>
    <t>школьное лесничество "Лесное братство"</t>
  </si>
  <si>
    <t>https://sh39-krasnoyarsk-r04.gosweb.gosuslugi.ru/glavnoe/gorodskaya-bazovaya-ploschadka/</t>
  </si>
  <si>
    <t xml:space="preserve">Городская базовая площадка разработческого типа по теме "Развитие этнокультурной и гражданской идентичности у семей с разной миграционной историей в школьной образовательной среде" </t>
  </si>
  <si>
    <t>https://sch72krsk.gosuslugi.ru/</t>
  </si>
  <si>
    <t>https://sch72krsk.gosuslugi.ru/nezavisimaya-otsenka-kachestva-obrazovaniya/krasnoyarskiy-standart-kachestva-obrazovaniya/</t>
  </si>
  <si>
    <t>ГУФСИН России по Красноярскому краю</t>
  </si>
  <si>
    <t>договор № 185 от 20.10.2021 с пролонгацией</t>
  </si>
  <si>
    <t>05.05.2025</t>
  </si>
  <si>
    <t>06.05. 2025</t>
  </si>
  <si>
    <t>07.05.2025</t>
  </si>
  <si>
    <t>ООО "ЛИНИЯ"</t>
  </si>
  <si>
    <t>договор от19.02.2024 с пролонгацией</t>
  </si>
  <si>
    <t>https://school73.gosuslugi.ru/glavnoe/proforientatsiya/</t>
  </si>
  <si>
    <t>соглашение № 27 от 28.04.2023 бессрочное</t>
  </si>
  <si>
    <t>договор № 46 от 01.09.2023 с пролонгацией</t>
  </si>
  <si>
    <t>https://sh82-krasnoyarsk-r04.gosweb.gosuslugi.ru/pedagogam-i-sotrudnikam/nastavnichestvo-gorodskaya-bazovaya-ploschadka/</t>
  </si>
  <si>
    <t>Городская базовая площадка разработческого типа по теме"Инженерная школа как инновационная форма профильного обучения и  профессиональной ориентации учащихся"</t>
  </si>
  <si>
    <t>https://sh82-krasnoyarsk-r04.gosweb.gosuslugi.ru/netcat_files/171/3025/img_240912165602_001.pdf</t>
  </si>
  <si>
    <t>договор от 30.05.2024 бессрочный</t>
  </si>
  <si>
    <t>профориентационное сетевое взаимодействие</t>
  </si>
  <si>
    <t>Городская базовая площадка разработческого типа по теме "Создание условий для самоопределения обучающихся с особыми образовательными потребностями в профессионально-трудовой среде"</t>
  </si>
  <si>
    <t>Городская базовая площадка внедренческого типа "Развитие личностного потенциала детей ОВЗ. Адаптация УМК по Социально-эмоциональному развитию для детей с ОВЗ"</t>
  </si>
  <si>
    <t>https://school133krsk.gosuslugi.ru/svedeniya-ob-obrazovatelnoy-organizatsii/dokumenty/?type50=69</t>
  </si>
  <si>
    <t>Договор от 01.09.2024 с пролонгацией</t>
  </si>
  <si>
    <t>Договор о сотрудничестве от 01.09.2020 с пролонгацией</t>
  </si>
  <si>
    <t>12.05.2025</t>
  </si>
  <si>
    <t>Городская базовая площадка разработческого типа "Профессиональная книжка школьника"</t>
  </si>
  <si>
    <t>соглашение от  01.09.2024 до 31.05.2025 с пролонгацией</t>
  </si>
  <si>
    <t>https://sch-int1-krsk.gosuslugi.ru/nasha-shkola/gorodskaya-bazovaya-ploschadka-proforientatsiya/</t>
  </si>
  <si>
    <t>https://gimn14-krasnoyarsk-r04.gosweb.gosuslugi.ru/nasha-shkola/Bazov_pl/</t>
  </si>
  <si>
    <t>Городская базовая площадка внедренческого типа по теме: "Кванториум «Детство будущего» в ДОУ как современная модель формирования и развития предпосылок технического образования у детей дошкольного возраста  (СП ДО), "Учебно-исследовательская деятельность, повышающая качество образовательных результатов", "Образовательное сотрудничество для повышения качества учебно-воспитательного процесса и образовательных результатов"</t>
  </si>
  <si>
    <t>Приказ № 03-02-59 от 18.05.2025</t>
  </si>
  <si>
    <t>Базовая площадка "Проектная инициатива " Фабрик методик развития"; "Методы построения и использования метевой партнерской коооперации для обеспечения деятельностного характера освоения основных учебных предметов и для организации профессионального самоопределения на основе базовых предметных знаний"</t>
  </si>
  <si>
    <t>https://liceum9.gosuslugi.ru/netcat_files/32/50/Prikaz_rektora_o_prisv._OO_statusa_BP_2025_03_02_59.pdf</t>
  </si>
  <si>
    <t>Городская базовая площадка внедренческого типа потеме: "Эффективные практики реадизации поликультурного образования дошкольника в детском саду" (СП ДОУ), "Система воспитания, повышающая качество образования", "Создание условий для самоопределения обучающихся в профессионально-трудовой среде", "Игровая технология: инклюзивно-образовательная игра "Храбрые рыцари картонного мира", как средство преемственности между начальным и основным уровнем образования"</t>
  </si>
  <si>
    <t xml:space="preserve">Городская базовая площадка стажировочного типа по теме: "Мультимодельная педагогика,как стратегия преподавания "учителя 3.0" </t>
  </si>
  <si>
    <t>Приказ ГУО от 10.12.2024 г. № 493-п</t>
  </si>
  <si>
    <t>Городская базовая площадка стажировочного типа по теме: "Способы оказания психолого-педагогической помощи детям разных целевых групп"</t>
  </si>
  <si>
    <t>Городская базовая площадка разработческого типа по теме: "Обеспечение профессионального развития педагогов в соответствии с выявленными дефицитами образовательной деятельности и задачами повышения качества образования", "Разновозрастное сотрудничество в условиях инклюзивной образовательной организации"</t>
  </si>
  <si>
    <t>Городская базовая площадка внедренческого типа "Психолого-педагогическое сопровождение обучающихся по АООП (ФОАП НОО 7.1,7.2) в процессе сетевого взаимодействия в условиях инклюзивного образования"</t>
  </si>
  <si>
    <t>Городская базовая площадка внедренческого типа по теме: "Система коррекционно-развивающей работы с иноязычными обучающимися, имеющим трудности в обучении"; "Система  методической деятельности  на основе выявленных дефицитов организации обучения и потребности решений задач развития образовательной организации",  "Психолого-педагогическое сопровождение обучающихся по АООП (ФОАП НОО 7.1,7.2) в процессе сетевого взаимодействия в условиях инклюзивного образования"</t>
  </si>
  <si>
    <t>Городская базовая площадка стажировочного типа по теме: "Формы и методики обучения, обеспечивающие включенность каждого обучвюшегося в урочную деятельность"</t>
  </si>
  <si>
    <t>Городская базовая площадка стажировочного типа "Наставничество молодых педагогов в области преподавания IT: "Растем сами и помогаем расти другим"</t>
  </si>
  <si>
    <t>Городская базоваяплощадка стажировочного типа по теме "Организация комплексного сопровождения детей с ОВЗ в ДОУ" (СП ДОУ)</t>
  </si>
  <si>
    <t>Городская базовая площадка стажировочного типа "Технология совершенствования вычислительного навыка в начальной школе", "Наставничество молодых педагогов в области преподавания IT: "Растем сами и помогаем расти другим"</t>
  </si>
  <si>
    <t>соглашение от 01.09.2024 на 3 года</t>
  </si>
  <si>
    <t>https://sch6krsk.gosuslugi.ru/netcat_files/userfiles/dogovor_partnery/Soglashenie_o_sotrudnichestve_s_SFU_IAiD.pdf</t>
  </si>
  <si>
    <t>договор № 32 от 23.05.2024 до 14.06.2025</t>
  </si>
  <si>
    <t>учебная и производственная практика</t>
  </si>
  <si>
    <t>договор № НБ от 23.01.2025 до 29.05.2026</t>
  </si>
  <si>
    <t>соглашение от 15.09.2024 на 3 года</t>
  </si>
  <si>
    <t>гражданско-патриотическое воспитание</t>
  </si>
  <si>
    <t>соглашение от 20.11.2024 до 31.12.2026</t>
  </si>
  <si>
    <t>проведение культурно-массовых мероприятий</t>
  </si>
  <si>
    <t>договор от 28.02.2025 до 01.03.2026</t>
  </si>
  <si>
    <t>исследовательская и эколого-просветительская деятельность</t>
  </si>
  <si>
    <t>Городская базовая площадка внедренческого типа "Внедрение технологии  смешанного обучения для повышения качества образовательных результатов"</t>
  </si>
  <si>
    <t>https://krasschool17.gosuslugi.ru/nasha-shkola/proekt-vnedrenie-tehnologii-smeshannogo-obucheniya-v-oo/</t>
  </si>
  <si>
    <t>https://krasschool17.gosuslugi.ru/nasha-shkola/krasnoyarskiy-standart-kachestva/obrazovatelnoe-partnerstvo/</t>
  </si>
  <si>
    <t>Договор о сотрудничестве  от 18.03.2020 с пролонгацией</t>
  </si>
  <si>
    <t>https://sh23-krasnoyarsk-r04.gosweb.gosuslugi.ru/netcat_files/userfiles/PPK/SoglashenieKGPU.pdf</t>
  </si>
  <si>
    <t>https://sh23-krasnoyarsk-r04.gosweb.gosuslugi.ru/netcat_files/userfiles/3/soglashenie301023.pdf</t>
  </si>
  <si>
    <t>https://sh23-krasnoyarsk-r04.gosweb.gosuslugi.ru/pedagogam-i-sotrudnikam/%D0%93%D0%91%D0%9F/</t>
  </si>
  <si>
    <t>Городская базовая площадка стажировочного типа по теме "Образоватепльное сотрудничество для повышения качества учебно-воспитательного процесса и образовательных результатов (успешные практики урочной деятельности)"</t>
  </si>
  <si>
    <t>Договор от 02.04.2024 с пролонгацией</t>
  </si>
  <si>
    <t>Городская базовая площадка внелренческого типа "Профессиональное развитие каждого педагога в рамках образовательной организации"</t>
  </si>
  <si>
    <t>https://sh34-krasnoyarsk-r04.gosweb.gosuslugi.ru/ofitsialno/gorodskaya-bazovaya-ploschadka/</t>
  </si>
  <si>
    <t>приказ от 06.03.2025 № 171-11-05</t>
  </si>
  <si>
    <t>Региональная инновационная площадка "AI-клуб: "Приручи ИИ!"</t>
  </si>
  <si>
    <t>https://sh34-krasnoyarsk-r04.gosweb.gosuslugi.ru/netcat_files/userfiles/Gorodskaya_bazovaya_ploschadka/Prikaz_MOIN_i_KK_o_statuse_171-11-05.pdf</t>
  </si>
  <si>
    <t>Приказ № 171-11-05 от 06.03.2025</t>
  </si>
  <si>
    <t>Региональная инновационная площадка "Цифровизация образования для повышения качества образовательных результатов"</t>
  </si>
  <si>
    <t>Региональная инновационная площадка "Летний оздоровительный лагерь дневного пребывания для дептей с ОВЗ, инвалидностью, детей, для которых русский язык не является родным, детей состоящих а СОП"</t>
  </si>
  <si>
    <t>Региональная инновационная площадка "Социокультурная адаптация обучающихся через взаимодействие с семьей"</t>
  </si>
  <si>
    <t>Городская базовая площадка внедренческого типа "Формы и способы обучения, обеспечивающие включенность каждого обучающегося в течение урока"</t>
  </si>
  <si>
    <t>https://sh42krs.gosuslugi.ru/netcat_files/userfiles/OVZ/d_ego.pdf</t>
  </si>
  <si>
    <t>https://sch-62.gosuslugi.ru/roditelyam-i-uchenikam/poleznaya-informatsiya/detyam-s-ogranichennymi-vozmozhnostyami-zdorovya/</t>
  </si>
  <si>
    <t>http://workma.beget.tech/images/uchitel/nastsv/soglas23.pdf</t>
  </si>
  <si>
    <t>https://sh76-krasnoyarsk-r04.gosweb.gosuslugi.ru/netcat_files/32/50/partnerskoe_soglashenie_o_sotrudnichestve.pdf</t>
  </si>
  <si>
    <t>https://sh76-krasnoyarsk-r04.gosweb.gosuslugi.ru/netcat_files/32/50/in1_22.pdf</t>
  </si>
  <si>
    <t>Базовая площадка "Проектная инициатива "Фабрик методик развития"</t>
  </si>
  <si>
    <t>13.05.2025</t>
  </si>
  <si>
    <t>https://maou93.gosuslugi.ru/nasha-shkola/gorodskaya-bazovaya-ploschadka-maou-ssh-93/</t>
  </si>
  <si>
    <t>https://school-137.gosuslugi.ru/nasha-shkola/krasnoyarskiy-standart-kachestva-obrazovaniya/obrazovatelnoe-partnerstvo/</t>
  </si>
  <si>
    <t>Городская базовая площадка внедренческого типа "Модель внутришкольной системы непрерывного профессионального развития педагогов", "Повышение качества математического образования через внедрение деятельностных технологий"</t>
  </si>
  <si>
    <t>Городская базовая площадка разработческого типа "Психологическое благополучие обучающихся в условиях образовательного пространства"</t>
  </si>
  <si>
    <t>Городская базовая площадка стажировочного типа "Развитие социальной компетентности в детских общественных организаций"</t>
  </si>
  <si>
    <t>Городская базовая площадка внедренческого типа "Создание городской событийной площадки, которая дает новые возможности для интеллектуального, культурного и профкссионального развития и объединения всех участников образовательных отношений, заинтересованных в развитии социакультурной среды"</t>
  </si>
  <si>
    <t>"Юридический институт", СФУ</t>
  </si>
  <si>
    <t>https://gymn16.gosuslugi.ru/nasha-shkola/prokurorskiy-klass/</t>
  </si>
  <si>
    <t>Прокурорский класс</t>
  </si>
  <si>
    <t>соглашение от 01.09.2024 бессрочное</t>
  </si>
  <si>
    <t>https://gymn16.gosuslugi.ru/netcat_files/176/2893/2022_03_02_107_1_Prisvoenie_statusa_BP.pdf</t>
  </si>
  <si>
    <t>Приказ № 03-02-107/1 от 14.06.2022 на 3 года</t>
  </si>
  <si>
    <t>Базовая образовательная площадка "Мониторинг учебного процесса как условие достижения метапредметных результатов обучения"</t>
  </si>
  <si>
    <t>ОООИ "Красноярская краевая организация ВОС"</t>
  </si>
  <si>
    <t>https://sh10krs.gosuslugi.ru/netcat_files/68/2838/Soglashenie_o_vzaimodeystvii.pdf</t>
  </si>
  <si>
    <t>совместная деятельность в реабилитации детей инвалидов по зрению</t>
  </si>
  <si>
    <t>https://sh10krs.gosuslugi.ru/pedagogam-i-sotrudnikam/innovations/</t>
  </si>
  <si>
    <t>соглашение от 12.02.2025 бессрочное</t>
  </si>
  <si>
    <t>соглашение от 01.09.2022 до 31.12.2024 с пролонгацией</t>
  </si>
  <si>
    <t>наставничество педагогических работников</t>
  </si>
  <si>
    <t>https://kimc.ms/konkurs/teacherofyear/doc/2022/%D0%A1%D0%BE%D0%B3%D0%BB%D0%B0%D1%88%D0%B5%D0%BD%D0%B8%D0%B5%20%D0%BE%20%D1%81%D0%BE%D1%82%D1%80%D1%83%D0%B4%D0%BD%D0%B8%D1%87%D0%B5%D1%81%D1%82%D0%B2%D0%B5%20%D0%9A%D0%98%D0%9C%D0%A6-%D0%A0%D0%A6%D0%9D_%D0%BE%D1%82%2001_09_22%20%E2%84%964.pdf</t>
  </si>
  <si>
    <t>22.05.2025</t>
  </si>
  <si>
    <t>23.05.2025</t>
  </si>
  <si>
    <t>https://sh5-krasnoyarsk-r04.gosuslugi.ru/</t>
  </si>
  <si>
    <t>https://sh5-krasnoyarsk-r04.gosweb.gosuslugi.ru/nasha-shkola/profilnye-napravleniya/gumanitarnyy/proekt-obuchenie-v-spetsializirovannyh-politseyskih-klassah/</t>
  </si>
  <si>
    <t>https://sh5-krasnoyarsk-r04.gosweb.gosuslugi.ru/svedeniya-ob-obrazovatelnoy-organizatsii/krasnoyarskiy-standart-kachestva-obrazovaniya/obrazovatelnoe-partnerstvo/</t>
  </si>
  <si>
    <t>договор от 03.06.2024 на 1 год с пролонгацией</t>
  </si>
  <si>
    <t>https://sh5-krasnoyarsk-r04.gosweb.gosuslugi.ru/netcat_files/206/3153/Ssh_5_dogovor_s_bibliotekoy_Nekrasova.pdf</t>
  </si>
  <si>
    <t>соглашение от 30.11.2022 на 5 лет</t>
  </si>
  <si>
    <t>реализация программ профессиональной подготовки</t>
  </si>
  <si>
    <t>договор № 8/2 от 04.03.2023 бессрочный</t>
  </si>
  <si>
    <t>соглашение № 60 от 20.12.2023 до 31.12.2024 с пролонгацией</t>
  </si>
  <si>
    <t>Проект "Движение первых"</t>
  </si>
  <si>
    <t>МБУК "ЦБС для детей им. Н. Островского", филиал № 2 им. К. Чуковского</t>
  </si>
  <si>
    <t>договор от 06.03.2024 до 31.12.2024 с пролонгацией</t>
  </si>
  <si>
    <t>договор от 01.10.2023 бессрочный</t>
  </si>
  <si>
    <t>поддержка одаренных детей</t>
  </si>
  <si>
    <t>соглашение от 11.12.2023 с пролонгацией</t>
  </si>
  <si>
    <t>добровольческая и волонтерская деятельность</t>
  </si>
  <si>
    <t>Городская базовая площадка разработческого типа "Воспитание гармонично развитой личности"</t>
  </si>
  <si>
    <t>Городская базовая площадка внедренческого типа "Создание психолого-педагогических условий языковой адаптации и социализации детей, для которых русский не является родным"</t>
  </si>
  <si>
    <t>https://sh7-krasnoyarsk-r04.gosweb.gosuslugi.ru/</t>
  </si>
  <si>
    <t>https://sh18-krasnoyarsk-r04.gosweb.gosuslugi.ru/netcat_files/32/50/photo_5199489977384294676_y.jpg</t>
  </si>
  <si>
    <t>договор от 09.01.2024 с пролонгацией</t>
  </si>
  <si>
    <t>https://24schkrsk.gosuslugi.ru/roditelyam-i-uchenikam/finansovaya-gramotnost/</t>
  </si>
  <si>
    <t>https://24schkrsk.gosuslugi.ru/netcat_files/372/3289/SOGLAShENIE_S_KGPU_Im._V.P._Astaf_eva_SSh_24.pdf</t>
  </si>
  <si>
    <t>https://24schkrsk.gosuslugi.ru/roditelyam-i-uchenikam/matematicheskaya-gramotnost/</t>
  </si>
  <si>
    <t>Городская базовая площадка разработческого типа "Организация процесса образования детей,  для которых русский не является родным"</t>
  </si>
  <si>
    <t>Городская базовая площадка разработческого типа "Инклюзивное образование, повышающее образование детей с ОВЗ"</t>
  </si>
  <si>
    <t>Городская базовая площадка внедренческого типа "Освоение эффективных практик инклюзивной культуры и форм обучения детей, с особыми образовательными потребностями на уровне НОО"</t>
  </si>
  <si>
    <t>https://sch69krsk.gosuslugi.ru/</t>
  </si>
  <si>
    <t>https://school98.gosuslugi.ru/pedagogam-i-sotrudnikam/krasnoyarskiy-standart-kachestva/povyshenie-kachestva-matematicheskogo-obrazovaniya/</t>
  </si>
  <si>
    <t>https://sh108-krasnoyarsk-r04.gosweb.gosuslugi.ru/bazovaya-ploschadka-po-inklyuzivnomu-obrazovaniyu/</t>
  </si>
  <si>
    <t>КРОО "Ветеранов военно-морского флота"</t>
  </si>
  <si>
    <t>соглашение от 01.10.2021 на 1 год с пролонгацией</t>
  </si>
  <si>
    <t>КРО ВООВ "Боевое братство"</t>
  </si>
  <si>
    <t>договор от 19.04.2024 с пролонгацией</t>
  </si>
  <si>
    <t>https://sh121-krasnoyarsk-r04.gosweb.gosuslugi.ru/pedagogam-i-sotrudnikam/shtab-vospitatelnoy-raboty/</t>
  </si>
  <si>
    <t>соглашение от 10.10.2023 бессрочное</t>
  </si>
  <si>
    <t>профессиональное и дополнительное образование</t>
  </si>
  <si>
    <t>https://sh134-krasnoyarsk-r04.gosweb.gosuslugi.ru/netcat_files/userfiles/Proforientatsiya/1_Soglashenie_o_sotrudnichestve_v_oblasti_v_obrazovaniya_10.10.2023g.pdf</t>
  </si>
  <si>
    <t>Городская базовая площадка внедренческого типа "Формы и способы обучения обеспечивающие включенность каждого обучающегося в течение урока"</t>
  </si>
  <si>
    <t>Городская базовая площадка внедренческого типа "Создание психолого-педагогических условий языковой адаптации и социализации детей, для которых русский язык не является родным"</t>
  </si>
  <si>
    <t>договор № 2 от 14.11.2023 с пролонгацией</t>
  </si>
  <si>
    <t>https://sh143-krasnoyarsk-r04.gosweb.gosuslugi.ru/glavnoe/vospitatelnaya-rabota/</t>
  </si>
  <si>
    <t>https://sh143-krasnoyarsk-r04.gosweb.gosuslugi.ru/varianty-glavnyh/title/</t>
  </si>
  <si>
    <t>Городская базовая площадка разработческого типа "Профессиональное развитие каждого педагога в рамках образовательной организации"</t>
  </si>
  <si>
    <t>https://sh145-krasnoyarsk-r04.gosweb.gosuslugi.ru/nasha-shkola/bazovye-ploschadki/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</si>
  <si>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родным"; "Формы и способы обучения, обеспечивающие включенность каждого обучающегося в течение урока"</t>
  </si>
  <si>
    <t>Городская базовая площадка внедренческого типа "Психолого-педагогическая поддержка детей с ОВЗ в условиях преемственности между дошкольным и начальным общим  образованием с учетом требований ФГОС"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</si>
  <si>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родным"; Городская базовая площадка стажировочного типа "Проектирование современного урока"; "Программа восстановительных технологий по медитации в работе педагогов"</t>
  </si>
  <si>
    <t>Городская базовая площадка стажировочного типа "Формы и методики обучения, обеспечивающие включенность каждого обучающегося в урочную деятельность"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</si>
  <si>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родным"; Городская базовая площадка стажировочного типа "Распространение опыта эффетивных инклюзивных практик в работе специалистов сопровождения на примере реализации проекта "Школа без границ"; "Обеспечение профессионального развития педагогов в соответствии с выявленными дефицитами образовательной деятельности и задачами повышения качества образования"</t>
  </si>
  <si>
    <t>Городская базовая площадка стажировичного типа "Создание  психологически безопасной среды в школе: условия и инфроструктурные решения"; Городская базовая площадка разработческого типа "Управление качеством дошкольного образования с учетом показателей качества шкал МКДО"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</si>
  <si>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родным", "Система методической дятельности на онове выявленных дефицитов организации обучения и потребности в решении задач развития обр. организации"; Городская базовая площадка стажировочного типа "Наставничество молодых педагогов в области преподавания IT: "Растем сами и помогаем расти другим"; Городская базовая площадка разработческого типа "Формирование функциональной грамотности обучающихся как один из механизмов повышения качества обучения через систему доп.образования"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</si>
  <si>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родным"; Городская базовая площадка стажировочного типа "Наставничество молодых педагогов в области преподавания IT: "Растем сами и помогаем расти другим"; "Формы и методики обучения, обеспечивающие включенность каждого обучающегося в урочную деятельность"; Городская базовая площадка разработческого типа "Педкласс: личностно-профессиональное самоопределение будущих педагогов. Проект личностно-развивающей образовательной среды"</t>
  </si>
  <si>
    <t>МАОУ СШ № 160</t>
  </si>
  <si>
    <t>https://sch160.gosuslugi.ru/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</si>
  <si>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</t>
  </si>
  <si>
    <t>https://sch160.gosuslugi.ru/ofitsialno/sotrudnichestvo/</t>
  </si>
  <si>
    <t>КГБПОУ "Техникум индустрии гостеприимства и сервиса"</t>
  </si>
  <si>
    <t>Соглашение от 04.03.2025 на 3 года с пролонгацией</t>
  </si>
  <si>
    <t>https://sh152-krasnoyarsk-r04.gosuslugi.ru/ofitsialno/standart-kachestva-obrazovaniya/</t>
  </si>
  <si>
    <t>https://sh154-krasnoyarsk-r04.gosweb.gosuslugi.ru/netcat_files/192/3096/Partnery_shkoly.pdf</t>
  </si>
  <si>
    <t>МБОУ ДО "ЦТ и Р № 1"</t>
  </si>
  <si>
    <t>КГБПОУ "Красноярский медицинский техникум"</t>
  </si>
  <si>
    <t>https://sh156-krasnoyarsk-r04.gosweb.gosuslugi.ru/pedagogam-i-sotrudnikam/gorodskie-bazovye-ploschadki/</t>
  </si>
  <si>
    <t>https://sh156-krasnoyarsk-r04.gosweb.gosuslugi.ru/nasha-shkola/shkola-chast-gorodskogo-prostranstva/proekt-pedagogicheskiy-klass/</t>
  </si>
  <si>
    <t>договор № 92/1 от 10.09.2024 бессрочный</t>
  </si>
  <si>
    <t>соглашение от 12.09.2024 до 30.06.2025 с пролонгацией</t>
  </si>
  <si>
    <t>дополнительное образование туристко-краеведческой направленности</t>
  </si>
  <si>
    <t>договор  от 05.11.2024 с пролонгацинй</t>
  </si>
  <si>
    <t>ЧПОУ "Красноярский кооперативный техникум экономики, коммерции и права"</t>
  </si>
  <si>
    <t>соглашение от 09.2024 бессрочное</t>
  </si>
  <si>
    <t>программы патриотического и культурного воспитания</t>
  </si>
  <si>
    <t>научная и профориентационная деятельность</t>
  </si>
  <si>
    <t>договор от 05.03.2025 на 1 год с пролонгацией</t>
  </si>
  <si>
    <t>Благотворительный фонд поддержки общественных инициатив "Феникс"</t>
  </si>
  <si>
    <t>договор от 19.04.2024 на 1 год с пролонгацией</t>
  </si>
  <si>
    <t>договор № 19 от 28.11.2024 на 1 год с пролонгацией</t>
  </si>
  <si>
    <t>ФГОБУ ВО «Финансовый университет при правительстве РФ», г. Москва</t>
  </si>
  <si>
    <t>договор № 3 от 20.02.2025 на 5 лет</t>
  </si>
  <si>
    <t>Профориентационная работа и совместные мероприятия</t>
  </si>
  <si>
    <t>https://sh161-krasnoyarsk-r04.gosweb.gosuslugi.ru/</t>
  </si>
  <si>
    <t>ФКУ ГУФСИН России по Красноярскому краю</t>
  </si>
  <si>
    <t>СШ № 160</t>
  </si>
  <si>
    <t>СШ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</si>
</sst>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rgb="FF3333CC"/>
      <name val="Calibri"/>
      <family val="2"/>
      <charset val="204"/>
      <scheme val="minor"/>
    </font>
    <font>
      <sz val="11"/>
      <color rgb="FF3333CC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rgb="FF3333CC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3333CC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CC5"/>
        <bgColor indexed="64"/>
      </patternFill>
    </fill>
    <fill>
      <patternFill patternType="solid">
        <fgColor rgb="FFC0F8ED"/>
        <bgColor indexed="64"/>
      </patternFill>
    </fill>
    <fill>
      <patternFill patternType="solid">
        <fgColor rgb="FFD0E9B1"/>
        <bgColor indexed="64"/>
      </patternFill>
    </fill>
    <fill>
      <patternFill patternType="solid">
        <fgColor rgb="FFCDE6EF"/>
        <bgColor indexed="64"/>
      </patternFill>
    </fill>
    <fill>
      <patternFill patternType="solid">
        <fgColor rgb="FFFEF3A0"/>
        <bgColor indexed="64"/>
      </patternFill>
    </fill>
    <fill>
      <patternFill patternType="solid">
        <fgColor theme="8" tint="0.79998168889431442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3" fillId="0" borderId="0"/>
    <xf numFmtId="0" fontId="33" fillId="0" borderId="0" applyNumberFormat="0" applyFill="0" applyBorder="0" applyAlignment="0" applyProtection="0"/>
  </cellStyleXfs>
  <cellXfs count="2104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/>
    <xf numFmtId="0" fontId="21" fillId="0" borderId="1" xfId="0" applyFont="1" applyFill="1" applyBorder="1" applyAlignment="1">
      <alignment wrapText="1"/>
    </xf>
    <xf numFmtId="0" fontId="21" fillId="0" borderId="0" xfId="0" applyFont="1" applyFill="1"/>
    <xf numFmtId="0" fontId="21" fillId="0" borderId="1" xfId="0" applyFont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7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6" fillId="0" borderId="32" xfId="1" applyFont="1" applyFill="1" applyBorder="1" applyAlignment="1" applyProtection="1">
      <alignment wrapText="1"/>
      <protection locked="0"/>
    </xf>
    <xf numFmtId="0" fontId="26" fillId="0" borderId="4" xfId="1" applyFont="1" applyFill="1" applyBorder="1" applyAlignment="1" applyProtection="1">
      <alignment wrapText="1"/>
      <protection locked="0"/>
    </xf>
    <xf numFmtId="0" fontId="26" fillId="0" borderId="42" xfId="1" applyFont="1" applyFill="1" applyBorder="1" applyAlignment="1" applyProtection="1">
      <alignment wrapText="1"/>
      <protection locked="0"/>
    </xf>
    <xf numFmtId="0" fontId="27" fillId="0" borderId="0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6" fillId="0" borderId="0" xfId="1" applyFont="1" applyFill="1" applyBorder="1" applyAlignment="1" applyProtection="1">
      <alignment wrapText="1"/>
      <protection locked="0"/>
    </xf>
    <xf numFmtId="0" fontId="26" fillId="0" borderId="4" xfId="1" applyFont="1" applyFill="1" applyBorder="1" applyAlignment="1">
      <alignment wrapText="1"/>
    </xf>
    <xf numFmtId="0" fontId="21" fillId="0" borderId="29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0" fontId="26" fillId="0" borderId="6" xfId="1" applyFont="1" applyFill="1" applyBorder="1" applyAlignment="1">
      <alignment wrapText="1"/>
    </xf>
    <xf numFmtId="0" fontId="26" fillId="0" borderId="6" xfId="1" applyFont="1" applyFill="1" applyBorder="1" applyAlignment="1" applyProtection="1">
      <alignment wrapText="1"/>
      <protection locked="0"/>
    </xf>
    <xf numFmtId="0" fontId="26" fillId="0" borderId="43" xfId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9" xfId="0" applyNumberFormat="1" applyFont="1" applyFill="1" applyBorder="1" applyAlignment="1">
      <alignment wrapText="1"/>
    </xf>
    <xf numFmtId="0" fontId="30" fillId="0" borderId="41" xfId="0" applyNumberFormat="1" applyFont="1" applyFill="1" applyBorder="1" applyAlignment="1">
      <alignment wrapText="1"/>
    </xf>
    <xf numFmtId="0" fontId="21" fillId="0" borderId="52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18" fillId="0" borderId="24" xfId="0" applyFont="1" applyBorder="1" applyAlignment="1">
      <alignment horizontal="right"/>
    </xf>
    <xf numFmtId="0" fontId="29" fillId="2" borderId="1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right"/>
    </xf>
    <xf numFmtId="0" fontId="29" fillId="2" borderId="9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right"/>
    </xf>
    <xf numFmtId="0" fontId="18" fillId="0" borderId="24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/>
    </xf>
    <xf numFmtId="0" fontId="0" fillId="0" borderId="0" xfId="0" applyBorder="1"/>
    <xf numFmtId="0" fontId="18" fillId="0" borderId="20" xfId="0" applyFont="1" applyBorder="1" applyAlignment="1">
      <alignment horizontal="right"/>
    </xf>
    <xf numFmtId="0" fontId="0" fillId="0" borderId="27" xfId="0" applyBorder="1"/>
    <xf numFmtId="0" fontId="0" fillId="0" borderId="8" xfId="0" applyBorder="1"/>
    <xf numFmtId="0" fontId="0" fillId="0" borderId="29" xfId="0" applyBorder="1"/>
    <xf numFmtId="0" fontId="30" fillId="0" borderId="20" xfId="0" applyNumberFormat="1" applyFont="1" applyFill="1" applyBorder="1" applyAlignment="1">
      <alignment wrapText="1"/>
    </xf>
    <xf numFmtId="0" fontId="21" fillId="0" borderId="55" xfId="0" applyNumberFormat="1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14" fontId="21" fillId="0" borderId="0" xfId="0" applyNumberFormat="1" applyFont="1" applyFill="1" applyBorder="1" applyAlignment="1">
      <alignment horizontal="left" wrapText="1"/>
    </xf>
    <xf numFmtId="0" fontId="0" fillId="0" borderId="4" xfId="0" applyBorder="1"/>
    <xf numFmtId="0" fontId="21" fillId="0" borderId="31" xfId="0" applyNumberFormat="1" applyFont="1" applyFill="1" applyBorder="1" applyAlignment="1">
      <alignment wrapText="1"/>
    </xf>
    <xf numFmtId="0" fontId="21" fillId="0" borderId="53" xfId="0" applyNumberFormat="1" applyFont="1" applyFill="1" applyBorder="1" applyAlignment="1">
      <alignment wrapText="1"/>
    </xf>
    <xf numFmtId="0" fontId="26" fillId="0" borderId="44" xfId="1" applyFont="1" applyFill="1" applyBorder="1" applyAlignment="1">
      <alignment wrapText="1"/>
    </xf>
    <xf numFmtId="0" fontId="26" fillId="0" borderId="39" xfId="1" applyFont="1" applyFill="1" applyBorder="1" applyAlignment="1">
      <alignment wrapText="1"/>
    </xf>
    <xf numFmtId="0" fontId="28" fillId="0" borderId="32" xfId="0" applyFont="1" applyFill="1" applyBorder="1" applyAlignment="1">
      <alignment horizontal="right" wrapText="1"/>
    </xf>
    <xf numFmtId="0" fontId="28" fillId="0" borderId="4" xfId="0" applyFont="1" applyFill="1" applyBorder="1" applyAlignment="1">
      <alignment horizontal="right" wrapText="1"/>
    </xf>
    <xf numFmtId="0" fontId="28" fillId="0" borderId="42" xfId="0" applyFont="1" applyFill="1" applyBorder="1" applyAlignment="1">
      <alignment horizontal="right" wrapText="1"/>
    </xf>
    <xf numFmtId="0" fontId="21" fillId="0" borderId="38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 wrapText="1"/>
    </xf>
    <xf numFmtId="0" fontId="21" fillId="0" borderId="43" xfId="0" applyFont="1" applyFill="1" applyBorder="1" applyAlignment="1">
      <alignment horizontal="right" wrapText="1"/>
    </xf>
    <xf numFmtId="0" fontId="21" fillId="0" borderId="32" xfId="0" applyFont="1" applyFill="1" applyBorder="1" applyAlignment="1">
      <alignment horizontal="right" wrapText="1"/>
    </xf>
    <xf numFmtId="0" fontId="21" fillId="0" borderId="4" xfId="0" applyFont="1" applyFill="1" applyBorder="1" applyAlignment="1">
      <alignment horizontal="right" wrapText="1"/>
    </xf>
    <xf numFmtId="0" fontId="21" fillId="0" borderId="3" xfId="0" applyFont="1" applyBorder="1" applyAlignment="1">
      <alignment wrapText="1"/>
    </xf>
    <xf numFmtId="0" fontId="21" fillId="0" borderId="56" xfId="0" applyFont="1" applyFill="1" applyBorder="1" applyAlignment="1">
      <alignment wrapText="1"/>
    </xf>
    <xf numFmtId="0" fontId="21" fillId="0" borderId="28" xfId="0" applyFont="1" applyBorder="1" applyAlignment="1">
      <alignment wrapText="1"/>
    </xf>
    <xf numFmtId="0" fontId="21" fillId="0" borderId="34" xfId="0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/>
    </xf>
    <xf numFmtId="0" fontId="0" fillId="0" borderId="20" xfId="0" applyBorder="1"/>
    <xf numFmtId="0" fontId="26" fillId="0" borderId="4" xfId="1" applyFont="1" applyFill="1" applyBorder="1" applyAlignment="1" applyProtection="1">
      <alignment wrapText="1" shrinkToFit="1"/>
    </xf>
    <xf numFmtId="0" fontId="0" fillId="0" borderId="40" xfId="0" applyBorder="1"/>
    <xf numFmtId="0" fontId="0" fillId="0" borderId="16" xfId="0" applyBorder="1"/>
    <xf numFmtId="14" fontId="0" fillId="0" borderId="16" xfId="0" applyNumberFormat="1" applyBorder="1"/>
    <xf numFmtId="0" fontId="0" fillId="0" borderId="38" xfId="0" applyBorder="1"/>
    <xf numFmtId="0" fontId="0" fillId="0" borderId="43" xfId="0" applyBorder="1"/>
    <xf numFmtId="0" fontId="0" fillId="0" borderId="45" xfId="0" applyBorder="1"/>
    <xf numFmtId="0" fontId="0" fillId="0" borderId="37" xfId="0" applyBorder="1"/>
    <xf numFmtId="0" fontId="0" fillId="0" borderId="41" xfId="0" applyBorder="1"/>
    <xf numFmtId="0" fontId="0" fillId="0" borderId="49" xfId="0" applyBorder="1"/>
    <xf numFmtId="0" fontId="26" fillId="0" borderId="0" xfId="1" applyNumberFormat="1" applyFont="1" applyFill="1" applyBorder="1" applyAlignment="1" applyProtection="1">
      <alignment wrapText="1" shrinkToFit="1"/>
    </xf>
    <xf numFmtId="0" fontId="27" fillId="0" borderId="0" xfId="1" applyFont="1" applyFill="1" applyBorder="1" applyAlignment="1" applyProtection="1">
      <alignment wrapText="1"/>
    </xf>
    <xf numFmtId="0" fontId="27" fillId="0" borderId="43" xfId="1" applyFont="1" applyFill="1" applyBorder="1" applyAlignment="1" applyProtection="1">
      <alignment wrapText="1"/>
    </xf>
    <xf numFmtId="0" fontId="34" fillId="0" borderId="38" xfId="0" applyFont="1" applyBorder="1" applyAlignment="1"/>
    <xf numFmtId="0" fontId="34" fillId="0" borderId="0" xfId="0" applyFont="1" applyBorder="1" applyAlignment="1"/>
    <xf numFmtId="0" fontId="34" fillId="0" borderId="43" xfId="0" applyFont="1" applyBorder="1" applyAlignment="1"/>
    <xf numFmtId="0" fontId="0" fillId="0" borderId="0" xfId="0" applyBorder="1" applyAlignment="1"/>
    <xf numFmtId="0" fontId="0" fillId="0" borderId="43" xfId="0" applyBorder="1" applyAlignment="1"/>
    <xf numFmtId="0" fontId="26" fillId="0" borderId="42" xfId="1" applyFont="1" applyFill="1" applyBorder="1" applyAlignment="1" applyProtection="1">
      <alignment wrapText="1" shrinkToFit="1"/>
    </xf>
    <xf numFmtId="0" fontId="21" fillId="0" borderId="39" xfId="0" applyFont="1" applyFill="1" applyBorder="1" applyAlignment="1">
      <alignment wrapText="1"/>
    </xf>
    <xf numFmtId="0" fontId="21" fillId="0" borderId="44" xfId="0" applyFont="1" applyFill="1" applyBorder="1" applyAlignment="1">
      <alignment wrapText="1"/>
    </xf>
    <xf numFmtId="0" fontId="26" fillId="0" borderId="42" xfId="1" applyFont="1" applyFill="1" applyBorder="1" applyAlignment="1" applyProtection="1">
      <alignment wrapText="1"/>
    </xf>
    <xf numFmtId="0" fontId="21" fillId="0" borderId="32" xfId="0" applyFont="1" applyBorder="1" applyAlignment="1">
      <alignment wrapText="1"/>
    </xf>
    <xf numFmtId="0" fontId="21" fillId="0" borderId="42" xfId="1" applyFont="1" applyFill="1" applyBorder="1" applyAlignment="1">
      <alignment wrapText="1"/>
    </xf>
    <xf numFmtId="0" fontId="21" fillId="2" borderId="16" xfId="0" applyFont="1" applyFill="1" applyBorder="1" applyAlignment="1">
      <alignment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2" fontId="0" fillId="0" borderId="66" xfId="0" applyNumberFormat="1" applyBorder="1"/>
    <xf numFmtId="2" fontId="0" fillId="0" borderId="67" xfId="0" applyNumberFormat="1" applyBorder="1"/>
    <xf numFmtId="2" fontId="0" fillId="0" borderId="12" xfId="0" applyNumberFormat="1" applyBorder="1"/>
    <xf numFmtId="0" fontId="35" fillId="4" borderId="0" xfId="0" applyFont="1" applyFill="1" applyAlignment="1">
      <alignment horizontal="center"/>
    </xf>
    <xf numFmtId="49" fontId="36" fillId="0" borderId="0" xfId="0" applyNumberFormat="1" applyFont="1" applyAlignment="1">
      <alignment horizontal="left"/>
    </xf>
    <xf numFmtId="0" fontId="35" fillId="5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2" fontId="22" fillId="0" borderId="33" xfId="0" applyNumberFormat="1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2" fontId="22" fillId="0" borderId="35" xfId="0" applyNumberFormat="1" applyFont="1" applyBorder="1" applyAlignment="1">
      <alignment horizontal="left"/>
    </xf>
    <xf numFmtId="2" fontId="0" fillId="0" borderId="3" xfId="0" applyNumberFormat="1" applyBorder="1"/>
    <xf numFmtId="2" fontId="21" fillId="0" borderId="48" xfId="0" applyNumberFormat="1" applyFont="1" applyBorder="1" applyAlignment="1">
      <alignment wrapText="1"/>
    </xf>
    <xf numFmtId="0" fontId="21" fillId="0" borderId="25" xfId="0" applyFont="1" applyBorder="1" applyAlignment="1">
      <alignment wrapText="1"/>
    </xf>
    <xf numFmtId="0" fontId="21" fillId="0" borderId="30" xfId="0" applyFont="1" applyBorder="1" applyAlignment="1">
      <alignment wrapTex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45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21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2" fontId="0" fillId="0" borderId="48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25" xfId="0" applyBorder="1" applyAlignment="1">
      <alignment horizontal="right"/>
    </xf>
    <xf numFmtId="2" fontId="21" fillId="0" borderId="17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wrapText="1"/>
    </xf>
    <xf numFmtId="2" fontId="21" fillId="0" borderId="38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>
      <alignment wrapText="1"/>
    </xf>
    <xf numFmtId="2" fontId="21" fillId="0" borderId="43" xfId="0" applyNumberFormat="1" applyFont="1" applyFill="1" applyBorder="1" applyAlignment="1">
      <alignment wrapText="1"/>
    </xf>
    <xf numFmtId="2" fontId="0" fillId="0" borderId="38" xfId="0" applyNumberFormat="1" applyBorder="1"/>
    <xf numFmtId="2" fontId="0" fillId="0" borderId="43" xfId="0" applyNumberFormat="1" applyBorder="1"/>
    <xf numFmtId="2" fontId="22" fillId="0" borderId="49" xfId="0" applyNumberFormat="1" applyFont="1" applyBorder="1" applyAlignment="1">
      <alignment horizontal="left"/>
    </xf>
    <xf numFmtId="2" fontId="22" fillId="0" borderId="34" xfId="0" applyNumberFormat="1" applyFont="1" applyBorder="1" applyAlignment="1">
      <alignment horizontal="left"/>
    </xf>
    <xf numFmtId="2" fontId="0" fillId="0" borderId="7" xfId="0" applyNumberFormat="1" applyBorder="1"/>
    <xf numFmtId="2" fontId="0" fillId="0" borderId="11" xfId="0" applyNumberFormat="1" applyBorder="1"/>
    <xf numFmtId="2" fontId="22" fillId="10" borderId="51" xfId="0" applyNumberFormat="1" applyFont="1" applyFill="1" applyBorder="1" applyAlignment="1">
      <alignment horizontal="left" vertical="center"/>
    </xf>
    <xf numFmtId="0" fontId="22" fillId="0" borderId="35" xfId="0" applyFont="1" applyFill="1" applyBorder="1" applyAlignment="1">
      <alignment horizontal="left"/>
    </xf>
    <xf numFmtId="2" fontId="22" fillId="0" borderId="0" xfId="0" applyNumberFormat="1" applyFont="1" applyBorder="1"/>
    <xf numFmtId="0" fontId="22" fillId="0" borderId="0" xfId="0" applyFont="1" applyAlignment="1"/>
    <xf numFmtId="0" fontId="35" fillId="0" borderId="0" xfId="0" applyFont="1" applyFill="1" applyAlignment="1">
      <alignment horizontal="center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0" fillId="0" borderId="62" xfId="0" applyBorder="1"/>
    <xf numFmtId="0" fontId="0" fillId="0" borderId="67" xfId="0" applyBorder="1"/>
    <xf numFmtId="0" fontId="0" fillId="0" borderId="63" xfId="0" applyBorder="1"/>
    <xf numFmtId="2" fontId="22" fillId="10" borderId="34" xfId="0" applyNumberFormat="1" applyFont="1" applyFill="1" applyBorder="1" applyAlignment="1">
      <alignment horizontal="left" vertical="center"/>
    </xf>
    <xf numFmtId="0" fontId="25" fillId="11" borderId="35" xfId="0" applyFont="1" applyFill="1" applyBorder="1" applyAlignment="1">
      <alignment vertical="center" wrapText="1"/>
    </xf>
    <xf numFmtId="0" fontId="25" fillId="11" borderId="35" xfId="0" applyFont="1" applyFill="1" applyBorder="1" applyAlignment="1"/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2" fontId="21" fillId="0" borderId="5" xfId="0" applyNumberFormat="1" applyFont="1" applyFill="1" applyBorder="1" applyAlignment="1">
      <alignment wrapText="1"/>
    </xf>
    <xf numFmtId="2" fontId="21" fillId="0" borderId="22" xfId="0" applyNumberFormat="1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2" borderId="27" xfId="0" applyFont="1" applyFill="1" applyBorder="1" applyAlignment="1">
      <alignment wrapText="1"/>
    </xf>
    <xf numFmtId="0" fontId="25" fillId="11" borderId="5" xfId="0" applyFont="1" applyFill="1" applyBorder="1" applyAlignment="1">
      <alignment vertical="center" wrapText="1"/>
    </xf>
    <xf numFmtId="0" fontId="0" fillId="0" borderId="26" xfId="0" applyBorder="1"/>
    <xf numFmtId="0" fontId="0" fillId="0" borderId="6" xfId="0" applyBorder="1"/>
    <xf numFmtId="0" fontId="0" fillId="0" borderId="44" xfId="0" applyBorder="1"/>
    <xf numFmtId="0" fontId="0" fillId="0" borderId="2" xfId="0" applyBorder="1"/>
    <xf numFmtId="0" fontId="0" fillId="0" borderId="47" xfId="0" applyBorder="1"/>
    <xf numFmtId="0" fontId="0" fillId="0" borderId="3" xfId="0" applyBorder="1"/>
    <xf numFmtId="0" fontId="21" fillId="0" borderId="62" xfId="0" applyFont="1" applyFill="1" applyBorder="1" applyAlignment="1">
      <alignment wrapText="1"/>
    </xf>
    <xf numFmtId="0" fontId="21" fillId="0" borderId="63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0" fontId="0" fillId="0" borderId="76" xfId="0" applyBorder="1"/>
    <xf numFmtId="2" fontId="21" fillId="0" borderId="57" xfId="0" applyNumberFormat="1" applyFont="1" applyBorder="1" applyAlignment="1">
      <alignment horizontal="right" wrapText="1"/>
    </xf>
    <xf numFmtId="2" fontId="21" fillId="0" borderId="58" xfId="0" applyNumberFormat="1" applyFont="1" applyBorder="1" applyAlignment="1">
      <alignment horizontal="right" wrapText="1"/>
    </xf>
    <xf numFmtId="2" fontId="21" fillId="0" borderId="78" xfId="0" applyNumberFormat="1" applyFont="1" applyBorder="1" applyAlignment="1">
      <alignment horizontal="right" wrapText="1"/>
    </xf>
    <xf numFmtId="1" fontId="21" fillId="2" borderId="1" xfId="0" applyNumberFormat="1" applyFont="1" applyFill="1" applyBorder="1" applyAlignment="1">
      <alignment wrapText="1"/>
    </xf>
    <xf numFmtId="1" fontId="21" fillId="2" borderId="16" xfId="0" applyNumberFormat="1" applyFont="1" applyFill="1" applyBorder="1" applyAlignment="1">
      <alignment wrapText="1"/>
    </xf>
    <xf numFmtId="1" fontId="21" fillId="2" borderId="27" xfId="0" applyNumberFormat="1" applyFont="1" applyFill="1" applyBorder="1" applyAlignment="1">
      <alignment wrapText="1"/>
    </xf>
    <xf numFmtId="2" fontId="21" fillId="2" borderId="48" xfId="0" applyNumberFormat="1" applyFont="1" applyFill="1" applyBorder="1" applyAlignment="1">
      <alignment wrapText="1"/>
    </xf>
    <xf numFmtId="2" fontId="21" fillId="2" borderId="25" xfId="0" applyNumberFormat="1" applyFont="1" applyFill="1" applyBorder="1" applyAlignment="1">
      <alignment wrapText="1"/>
    </xf>
    <xf numFmtId="2" fontId="21" fillId="2" borderId="30" xfId="0" applyNumberFormat="1" applyFont="1" applyFill="1" applyBorder="1" applyAlignment="1">
      <alignment wrapText="1"/>
    </xf>
    <xf numFmtId="0" fontId="22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15" fillId="0" borderId="67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6" fillId="0" borderId="43" xfId="1" applyNumberFormat="1" applyFont="1" applyFill="1" applyBorder="1" applyAlignment="1" applyProtection="1">
      <alignment wrapText="1"/>
    </xf>
    <xf numFmtId="0" fontId="32" fillId="11" borderId="35" xfId="0" applyFont="1" applyFill="1" applyBorder="1" applyAlignment="1">
      <alignment wrapText="1"/>
    </xf>
    <xf numFmtId="1" fontId="32" fillId="11" borderId="35" xfId="0" applyNumberFormat="1" applyFont="1" applyFill="1" applyBorder="1" applyAlignment="1">
      <alignment wrapText="1"/>
    </xf>
    <xf numFmtId="1" fontId="32" fillId="11" borderId="50" xfId="0" applyNumberFormat="1" applyFont="1" applyFill="1" applyBorder="1" applyAlignment="1">
      <alignment wrapText="1"/>
    </xf>
    <xf numFmtId="1" fontId="32" fillId="11" borderId="49" xfId="0" applyNumberFormat="1" applyFont="1" applyFill="1" applyBorder="1" applyAlignment="1">
      <alignment wrapText="1"/>
    </xf>
    <xf numFmtId="0" fontId="14" fillId="0" borderId="23" xfId="0" applyFont="1" applyBorder="1" applyAlignment="1">
      <alignment horizontal="right"/>
    </xf>
    <xf numFmtId="2" fontId="0" fillId="0" borderId="1" xfId="0" applyNumberFormat="1" applyBorder="1"/>
    <xf numFmtId="0" fontId="14" fillId="0" borderId="24" xfId="0" applyFont="1" applyBorder="1" applyAlignment="1">
      <alignment horizontal="right"/>
    </xf>
    <xf numFmtId="0" fontId="14" fillId="0" borderId="23" xfId="0" applyFont="1" applyFill="1" applyBorder="1" applyAlignment="1">
      <alignment horizontal="right"/>
    </xf>
    <xf numFmtId="0" fontId="14" fillId="0" borderId="24" xfId="0" applyFont="1" applyFill="1" applyBorder="1" applyAlignment="1">
      <alignment horizontal="right"/>
    </xf>
    <xf numFmtId="2" fontId="0" fillId="0" borderId="44" xfId="0" applyNumberFormat="1" applyBorder="1"/>
    <xf numFmtId="2" fontId="22" fillId="0" borderId="36" xfId="0" applyNumberFormat="1" applyFont="1" applyBorder="1" applyAlignment="1">
      <alignment horizontal="left"/>
    </xf>
    <xf numFmtId="0" fontId="18" fillId="0" borderId="53" xfId="0" applyFont="1" applyBorder="1" applyAlignment="1">
      <alignment horizontal="right"/>
    </xf>
    <xf numFmtId="0" fontId="29" fillId="2" borderId="42" xfId="0" applyFont="1" applyFill="1" applyBorder="1" applyAlignment="1">
      <alignment horizontal="center" wrapText="1"/>
    </xf>
    <xf numFmtId="0" fontId="14" fillId="0" borderId="35" xfId="0" applyFont="1" applyBorder="1" applyAlignment="1">
      <alignment horizontal="left"/>
    </xf>
    <xf numFmtId="2" fontId="14" fillId="0" borderId="23" xfId="0" applyNumberFormat="1" applyFont="1" applyBorder="1" applyAlignment="1">
      <alignment horizontal="center"/>
    </xf>
    <xf numFmtId="2" fontId="14" fillId="0" borderId="24" xfId="0" applyNumberFormat="1" applyFont="1" applyBorder="1" applyAlignment="1">
      <alignment horizontal="center"/>
    </xf>
    <xf numFmtId="2" fontId="14" fillId="0" borderId="71" xfId="0" applyNumberFormat="1" applyFont="1" applyBorder="1" applyAlignment="1">
      <alignment horizontal="center"/>
    </xf>
    <xf numFmtId="2" fontId="14" fillId="0" borderId="72" xfId="0" applyNumberFormat="1" applyFont="1" applyBorder="1" applyAlignment="1">
      <alignment horizontal="center"/>
    </xf>
    <xf numFmtId="2" fontId="14" fillId="0" borderId="73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2" fontId="14" fillId="0" borderId="18" xfId="0" applyNumberFormat="1" applyFont="1" applyBorder="1" applyAlignment="1">
      <alignment horizontal="center"/>
    </xf>
    <xf numFmtId="2" fontId="14" fillId="10" borderId="22" xfId="0" applyNumberFormat="1" applyFont="1" applyFill="1" applyBorder="1" applyAlignment="1">
      <alignment horizontal="center" vertical="center"/>
    </xf>
    <xf numFmtId="2" fontId="14" fillId="10" borderId="25" xfId="0" applyNumberFormat="1" applyFont="1" applyFill="1" applyBorder="1" applyAlignment="1">
      <alignment horizontal="center" vertical="center"/>
    </xf>
    <xf numFmtId="2" fontId="14" fillId="10" borderId="19" xfId="0" applyNumberFormat="1" applyFont="1" applyFill="1" applyBorder="1" applyAlignment="1">
      <alignment horizontal="center" vertical="center"/>
    </xf>
    <xf numFmtId="2" fontId="14" fillId="10" borderId="7" xfId="0" applyNumberFormat="1" applyFont="1" applyFill="1" applyBorder="1" applyAlignment="1">
      <alignment horizontal="center" vertical="center"/>
    </xf>
    <xf numFmtId="2" fontId="14" fillId="10" borderId="3" xfId="0" applyNumberFormat="1" applyFont="1" applyFill="1" applyBorder="1" applyAlignment="1">
      <alignment horizontal="center" vertical="center"/>
    </xf>
    <xf numFmtId="2" fontId="14" fillId="10" borderId="11" xfId="0" applyNumberFormat="1" applyFont="1" applyFill="1" applyBorder="1" applyAlignment="1">
      <alignment horizontal="center" vertical="center"/>
    </xf>
    <xf numFmtId="0" fontId="14" fillId="0" borderId="23" xfId="0" applyFont="1" applyBorder="1" applyAlignment="1"/>
    <xf numFmtId="0" fontId="14" fillId="0" borderId="24" xfId="0" applyFont="1" applyBorder="1" applyAlignment="1"/>
    <xf numFmtId="2" fontId="17" fillId="0" borderId="71" xfId="0" applyNumberFormat="1" applyFont="1" applyBorder="1" applyAlignment="1">
      <alignment horizontal="center"/>
    </xf>
    <xf numFmtId="2" fontId="17" fillId="0" borderId="72" xfId="0" applyNumberFormat="1" applyFont="1" applyBorder="1" applyAlignment="1">
      <alignment horizontal="center"/>
    </xf>
    <xf numFmtId="2" fontId="17" fillId="0" borderId="73" xfId="0" applyNumberFormat="1" applyFont="1" applyBorder="1" applyAlignment="1">
      <alignment horizontal="center"/>
    </xf>
    <xf numFmtId="2" fontId="14" fillId="0" borderId="41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7" xfId="0" applyNumberFormat="1" applyFont="1" applyBorder="1" applyAlignment="1">
      <alignment horizontal="right"/>
    </xf>
    <xf numFmtId="2" fontId="14" fillId="0" borderId="6" xfId="0" applyNumberFormat="1" applyFont="1" applyBorder="1" applyAlignment="1">
      <alignment horizontal="right"/>
    </xf>
    <xf numFmtId="2" fontId="14" fillId="0" borderId="34" xfId="0" applyNumberFormat="1" applyFont="1" applyBorder="1" applyAlignment="1">
      <alignment horizontal="right"/>
    </xf>
    <xf numFmtId="2" fontId="14" fillId="1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16" fillId="0" borderId="47" xfId="0" applyNumberFormat="1" applyFont="1" applyBorder="1" applyAlignment="1">
      <alignment horizontal="center"/>
    </xf>
    <xf numFmtId="2" fontId="14" fillId="0" borderId="66" xfId="0" applyNumberFormat="1" applyFont="1" applyBorder="1" applyAlignment="1">
      <alignment horizontal="right"/>
    </xf>
    <xf numFmtId="2" fontId="14" fillId="10" borderId="44" xfId="0" applyNumberFormat="1" applyFont="1" applyFill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24" xfId="0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0" fontId="35" fillId="14" borderId="0" xfId="0" applyFont="1" applyFill="1" applyAlignment="1">
      <alignment horizontal="center"/>
    </xf>
    <xf numFmtId="2" fontId="13" fillId="10" borderId="22" xfId="0" applyNumberFormat="1" applyFont="1" applyFill="1" applyBorder="1" applyAlignment="1">
      <alignment horizontal="center" vertical="center"/>
    </xf>
    <xf numFmtId="2" fontId="13" fillId="10" borderId="25" xfId="0" applyNumberFormat="1" applyFont="1" applyFill="1" applyBorder="1" applyAlignment="1">
      <alignment horizontal="center" vertical="center"/>
    </xf>
    <xf numFmtId="2" fontId="13" fillId="10" borderId="19" xfId="0" applyNumberFormat="1" applyFont="1" applyFill="1" applyBorder="1" applyAlignment="1">
      <alignment horizontal="center" vertical="center"/>
    </xf>
    <xf numFmtId="164" fontId="38" fillId="0" borderId="36" xfId="0" applyNumberFormat="1" applyFont="1" applyBorder="1"/>
    <xf numFmtId="164" fontId="38" fillId="0" borderId="14" xfId="0" applyNumberFormat="1" applyFont="1" applyBorder="1"/>
    <xf numFmtId="164" fontId="38" fillId="0" borderId="8" xfId="0" applyNumberFormat="1" applyFont="1" applyBorder="1"/>
    <xf numFmtId="164" fontId="38" fillId="0" borderId="13" xfId="0" applyNumberFormat="1" applyFont="1" applyBorder="1"/>
    <xf numFmtId="2" fontId="38" fillId="0" borderId="51" xfId="0" applyNumberFormat="1" applyFont="1" applyBorder="1"/>
    <xf numFmtId="2" fontId="38" fillId="0" borderId="22" xfId="0" applyNumberFormat="1" applyFont="1" applyBorder="1"/>
    <xf numFmtId="2" fontId="38" fillId="0" borderId="25" xfId="0" applyNumberFormat="1" applyFont="1" applyBorder="1"/>
    <xf numFmtId="2" fontId="38" fillId="0" borderId="19" xfId="0" applyNumberFormat="1" applyFont="1" applyBorder="1"/>
    <xf numFmtId="0" fontId="22" fillId="0" borderId="5" xfId="0" applyFont="1" applyBorder="1" applyAlignment="1">
      <alignment horizontal="left"/>
    </xf>
    <xf numFmtId="0" fontId="22" fillId="0" borderId="5" xfId="0" applyFont="1" applyBorder="1" applyAlignment="1"/>
    <xf numFmtId="0" fontId="22" fillId="0" borderId="5" xfId="0" applyFont="1" applyFill="1" applyBorder="1" applyAlignment="1">
      <alignment horizontal="left"/>
    </xf>
    <xf numFmtId="0" fontId="22" fillId="0" borderId="0" xfId="0" applyFont="1"/>
    <xf numFmtId="0" fontId="22" fillId="0" borderId="0" xfId="0" applyFont="1" applyFill="1" applyBorder="1" applyAlignment="1"/>
    <xf numFmtId="2" fontId="11" fillId="10" borderId="22" xfId="0" applyNumberFormat="1" applyFont="1" applyFill="1" applyBorder="1" applyAlignment="1">
      <alignment horizontal="center" vertical="center"/>
    </xf>
    <xf numFmtId="2" fontId="11" fillId="10" borderId="25" xfId="0" applyNumberFormat="1" applyFont="1" applyFill="1" applyBorder="1" applyAlignment="1">
      <alignment horizontal="center" vertical="center"/>
    </xf>
    <xf numFmtId="2" fontId="11" fillId="10" borderId="45" xfId="0" applyNumberFormat="1" applyFont="1" applyFill="1" applyBorder="1" applyAlignment="1">
      <alignment horizontal="center" vertical="center"/>
    </xf>
    <xf numFmtId="0" fontId="38" fillId="0" borderId="29" xfId="0" applyFont="1" applyBorder="1" applyAlignment="1">
      <alignment textRotation="90"/>
    </xf>
    <xf numFmtId="0" fontId="38" fillId="0" borderId="27" xfId="0" applyFont="1" applyBorder="1" applyAlignment="1">
      <alignment textRotation="90"/>
    </xf>
    <xf numFmtId="0" fontId="38" fillId="0" borderId="30" xfId="0" applyFont="1" applyBorder="1" applyAlignment="1">
      <alignment textRotation="90" wrapText="1"/>
    </xf>
    <xf numFmtId="0" fontId="22" fillId="0" borderId="49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65" xfId="0" applyFont="1" applyFill="1" applyBorder="1"/>
    <xf numFmtId="0" fontId="40" fillId="0" borderId="0" xfId="0" applyFont="1" applyFill="1" applyBorder="1" applyAlignment="1">
      <alignment wrapText="1"/>
    </xf>
    <xf numFmtId="0" fontId="41" fillId="0" borderId="0" xfId="0" applyFont="1" applyBorder="1"/>
    <xf numFmtId="0" fontId="41" fillId="0" borderId="43" xfId="0" applyFont="1" applyBorder="1"/>
    <xf numFmtId="0" fontId="41" fillId="0" borderId="0" xfId="0" applyFont="1" applyFill="1" applyBorder="1" applyAlignment="1">
      <alignment wrapText="1"/>
    </xf>
    <xf numFmtId="0" fontId="41" fillId="0" borderId="43" xfId="0" applyFont="1" applyFill="1" applyBorder="1" applyAlignment="1">
      <alignment wrapText="1"/>
    </xf>
    <xf numFmtId="0" fontId="40" fillId="0" borderId="43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2" fontId="0" fillId="0" borderId="0" xfId="0" applyNumberFormat="1" applyBorder="1"/>
    <xf numFmtId="0" fontId="21" fillId="0" borderId="55" xfId="0" applyFont="1" applyFill="1" applyBorder="1" applyAlignment="1">
      <alignment wrapText="1"/>
    </xf>
    <xf numFmtId="0" fontId="21" fillId="0" borderId="15" xfId="0" applyFont="1" applyFill="1" applyBorder="1" applyAlignment="1">
      <alignment wrapText="1"/>
    </xf>
    <xf numFmtId="0" fontId="21" fillId="0" borderId="79" xfId="0" applyFont="1" applyFill="1" applyBorder="1" applyAlignment="1">
      <alignment wrapText="1"/>
    </xf>
    <xf numFmtId="0" fontId="21" fillId="0" borderId="23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1" fontId="32" fillId="11" borderId="33" xfId="0" applyNumberFormat="1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0" fillId="0" borderId="70" xfId="0" applyBorder="1"/>
    <xf numFmtId="2" fontId="21" fillId="0" borderId="68" xfId="0" applyNumberFormat="1" applyFont="1" applyFill="1" applyBorder="1" applyAlignment="1">
      <alignment wrapText="1"/>
    </xf>
    <xf numFmtId="2" fontId="21" fillId="0" borderId="70" xfId="0" applyNumberFormat="1" applyFont="1" applyFill="1" applyBorder="1" applyAlignment="1">
      <alignment wrapText="1"/>
    </xf>
    <xf numFmtId="2" fontId="21" fillId="0" borderId="64" xfId="0" applyNumberFormat="1" applyFont="1" applyFill="1" applyBorder="1" applyAlignment="1">
      <alignment wrapText="1"/>
    </xf>
    <xf numFmtId="2" fontId="25" fillId="11" borderId="65" xfId="0" applyNumberFormat="1" applyFont="1" applyFill="1" applyBorder="1"/>
    <xf numFmtId="2" fontId="0" fillId="0" borderId="65" xfId="0" applyNumberFormat="1" applyBorder="1"/>
    <xf numFmtId="0" fontId="42" fillId="0" borderId="38" xfId="0" applyFont="1" applyFill="1" applyBorder="1" applyAlignment="1">
      <alignment wrapText="1"/>
    </xf>
    <xf numFmtId="2" fontId="21" fillId="0" borderId="19" xfId="0" applyNumberFormat="1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6" fillId="0" borderId="6" xfId="1" applyFont="1" applyFill="1" applyBorder="1" applyAlignment="1" applyProtection="1">
      <alignment vertical="top" wrapText="1"/>
      <protection locked="0"/>
    </xf>
    <xf numFmtId="0" fontId="21" fillId="0" borderId="19" xfId="0" applyFont="1" applyBorder="1" applyAlignment="1">
      <alignment wrapText="1"/>
    </xf>
    <xf numFmtId="0" fontId="21" fillId="2" borderId="75" xfId="0" applyFont="1" applyFill="1" applyBorder="1" applyAlignment="1">
      <alignment wrapText="1"/>
    </xf>
    <xf numFmtId="0" fontId="21" fillId="0" borderId="37" xfId="0" applyFont="1" applyFill="1" applyBorder="1" applyAlignment="1">
      <alignment wrapText="1"/>
    </xf>
    <xf numFmtId="0" fontId="26" fillId="0" borderId="43" xfId="1" applyFont="1" applyFill="1" applyBorder="1" applyAlignment="1" applyProtection="1">
      <alignment wrapText="1"/>
      <protection locked="0"/>
    </xf>
    <xf numFmtId="0" fontId="10" fillId="0" borderId="10" xfId="0" applyFont="1" applyBorder="1"/>
    <xf numFmtId="0" fontId="26" fillId="0" borderId="6" xfId="1" applyFont="1" applyFill="1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34" fillId="0" borderId="6" xfId="0" applyFont="1" applyBorder="1" applyAlignment="1">
      <alignment wrapText="1"/>
    </xf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0" fontId="19" fillId="0" borderId="4" xfId="1" applyFill="1" applyBorder="1" applyAlignment="1" applyProtection="1">
      <alignment wrapText="1"/>
    </xf>
    <xf numFmtId="0" fontId="26" fillId="0" borderId="39" xfId="1" applyFont="1" applyFill="1" applyBorder="1" applyAlignment="1">
      <alignment vertical="top" wrapText="1"/>
    </xf>
    <xf numFmtId="0" fontId="26" fillId="0" borderId="39" xfId="0" applyFont="1" applyFill="1" applyBorder="1" applyAlignment="1">
      <alignment vertical="top" wrapText="1"/>
    </xf>
    <xf numFmtId="0" fontId="26" fillId="0" borderId="6" xfId="0" applyFont="1" applyFill="1" applyBorder="1" applyAlignment="1">
      <alignment vertical="top" wrapText="1"/>
    </xf>
    <xf numFmtId="0" fontId="26" fillId="0" borderId="0" xfId="0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0" fontId="26" fillId="0" borderId="54" xfId="1" applyFont="1" applyFill="1" applyBorder="1" applyAlignment="1">
      <alignment wrapText="1"/>
    </xf>
    <xf numFmtId="0" fontId="21" fillId="2" borderId="37" xfId="0" applyFont="1" applyFill="1" applyBorder="1" applyAlignment="1">
      <alignment horizontal="right" wrapText="1"/>
    </xf>
    <xf numFmtId="0" fontId="21" fillId="2" borderId="20" xfId="0" applyFont="1" applyFill="1" applyBorder="1" applyAlignment="1">
      <alignment horizontal="right" wrapText="1"/>
    </xf>
    <xf numFmtId="0" fontId="21" fillId="2" borderId="41" xfId="0" applyFont="1" applyFill="1" applyBorder="1" applyAlignment="1">
      <alignment horizontal="right" wrapText="1"/>
    </xf>
    <xf numFmtId="0" fontId="21" fillId="2" borderId="20" xfId="0" applyNumberFormat="1" applyFont="1" applyFill="1" applyBorder="1" applyAlignment="1">
      <alignment horizontal="right" wrapText="1"/>
    </xf>
    <xf numFmtId="0" fontId="21" fillId="0" borderId="20" xfId="0" applyNumberFormat="1" applyFont="1" applyFill="1" applyBorder="1" applyAlignment="1">
      <alignment horizontal="right" wrapText="1"/>
    </xf>
    <xf numFmtId="0" fontId="21" fillId="0" borderId="41" xfId="0" applyNumberFormat="1" applyFont="1" applyFill="1" applyBorder="1" applyAlignment="1">
      <alignment horizontal="right" wrapText="1"/>
    </xf>
    <xf numFmtId="0" fontId="21" fillId="0" borderId="37" xfId="0" applyNumberFormat="1" applyFont="1" applyFill="1" applyBorder="1" applyAlignment="1">
      <alignment horizontal="right" wrapText="1"/>
    </xf>
    <xf numFmtId="0" fontId="9" fillId="0" borderId="0" xfId="0" applyFont="1" applyFill="1"/>
    <xf numFmtId="0" fontId="9" fillId="0" borderId="38" xfId="0" applyFont="1" applyFill="1" applyBorder="1"/>
    <xf numFmtId="0" fontId="9" fillId="0" borderId="42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2" fillId="16" borderId="49" xfId="0" applyFont="1" applyFill="1" applyBorder="1" applyAlignment="1">
      <alignment horizontal="center" vertical="center" wrapText="1"/>
    </xf>
    <xf numFmtId="0" fontId="22" fillId="16" borderId="35" xfId="0" applyFont="1" applyFill="1" applyBorder="1" applyAlignment="1">
      <alignment horizontal="center" vertical="center" wrapText="1"/>
    </xf>
    <xf numFmtId="0" fontId="45" fillId="16" borderId="35" xfId="0" applyFont="1" applyFill="1" applyBorder="1" applyAlignment="1">
      <alignment wrapText="1"/>
    </xf>
    <xf numFmtId="2" fontId="45" fillId="16" borderId="65" xfId="0" applyNumberFormat="1" applyFont="1" applyFill="1" applyBorder="1" applyAlignment="1">
      <alignment horizontal="center" vertical="center" wrapText="1"/>
    </xf>
    <xf numFmtId="0" fontId="45" fillId="16" borderId="33" xfId="0" applyFont="1" applyFill="1" applyBorder="1" applyAlignment="1">
      <alignment horizontal="center" vertical="center" wrapText="1"/>
    </xf>
    <xf numFmtId="2" fontId="45" fillId="16" borderId="5" xfId="0" applyNumberFormat="1" applyFont="1" applyFill="1" applyBorder="1" applyAlignment="1">
      <alignment horizontal="center" vertical="center" wrapText="1"/>
    </xf>
    <xf numFmtId="0" fontId="45" fillId="16" borderId="36" xfId="0" applyFont="1" applyFill="1" applyBorder="1" applyAlignment="1">
      <alignment horizontal="center" vertical="center" wrapText="1"/>
    </xf>
    <xf numFmtId="0" fontId="45" fillId="16" borderId="35" xfId="0" applyFont="1" applyFill="1" applyBorder="1" applyAlignment="1">
      <alignment horizontal="center" vertical="center" wrapText="1"/>
    </xf>
    <xf numFmtId="0" fontId="45" fillId="16" borderId="34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wrapText="1"/>
    </xf>
    <xf numFmtId="0" fontId="21" fillId="0" borderId="54" xfId="0" applyFont="1" applyFill="1" applyBorder="1" applyAlignment="1">
      <alignment wrapText="1"/>
    </xf>
    <xf numFmtId="2" fontId="21" fillId="0" borderId="34" xfId="0" applyNumberFormat="1" applyFont="1" applyFill="1" applyBorder="1" applyAlignment="1">
      <alignment wrapText="1"/>
    </xf>
    <xf numFmtId="2" fontId="0" fillId="0" borderId="39" xfId="0" applyNumberFormat="1" applyBorder="1"/>
    <xf numFmtId="0" fontId="0" fillId="0" borderId="31" xfId="0" applyBorder="1"/>
    <xf numFmtId="2" fontId="0" fillId="0" borderId="46" xfId="0" applyNumberFormat="1" applyBorder="1"/>
    <xf numFmtId="0" fontId="0" fillId="0" borderId="55" xfId="0" applyBorder="1"/>
    <xf numFmtId="2" fontId="0" fillId="0" borderId="26" xfId="0" applyNumberFormat="1" applyBorder="1"/>
    <xf numFmtId="2" fontId="0" fillId="0" borderId="6" xfId="0" applyNumberFormat="1" applyBorder="1"/>
    <xf numFmtId="0" fontId="0" fillId="0" borderId="53" xfId="0" applyBorder="1"/>
    <xf numFmtId="2" fontId="21" fillId="2" borderId="46" xfId="0" applyNumberFormat="1" applyFont="1" applyFill="1" applyBorder="1" applyAlignment="1">
      <alignment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2" fontId="24" fillId="0" borderId="6" xfId="1" applyNumberFormat="1" applyFont="1" applyFill="1" applyBorder="1" applyAlignment="1">
      <alignment wrapText="1"/>
    </xf>
    <xf numFmtId="2" fontId="24" fillId="0" borderId="26" xfId="1" applyNumberFormat="1" applyFont="1" applyFill="1" applyBorder="1" applyAlignment="1">
      <alignment wrapText="1"/>
    </xf>
    <xf numFmtId="2" fontId="21" fillId="0" borderId="5" xfId="0" applyNumberFormat="1" applyFont="1" applyFill="1" applyBorder="1" applyAlignment="1">
      <alignment horizontal="right" wrapText="1"/>
    </xf>
    <xf numFmtId="2" fontId="25" fillId="0" borderId="54" xfId="0" applyNumberFormat="1" applyFont="1" applyFill="1" applyBorder="1"/>
    <xf numFmtId="2" fontId="9" fillId="0" borderId="66" xfId="0" applyNumberFormat="1" applyFont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14" fontId="9" fillId="0" borderId="0" xfId="0" applyNumberFormat="1" applyFont="1" applyFill="1" applyBorder="1"/>
    <xf numFmtId="0" fontId="9" fillId="0" borderId="67" xfId="0" applyFont="1" applyFill="1" applyBorder="1"/>
    <xf numFmtId="165" fontId="37" fillId="0" borderId="67" xfId="0" applyNumberFormat="1" applyFont="1" applyFill="1" applyBorder="1" applyAlignment="1">
      <alignment horizontal="center"/>
    </xf>
    <xf numFmtId="0" fontId="37" fillId="0" borderId="67" xfId="0" applyFont="1" applyFill="1" applyBorder="1" applyAlignment="1">
      <alignment horizontal="center"/>
    </xf>
    <xf numFmtId="2" fontId="9" fillId="0" borderId="67" xfId="0" applyNumberFormat="1" applyFont="1" applyBorder="1" applyAlignment="1">
      <alignment horizontal="center"/>
    </xf>
    <xf numFmtId="0" fontId="9" fillId="0" borderId="66" xfId="0" applyFont="1" applyFill="1" applyBorder="1"/>
    <xf numFmtId="165" fontId="37" fillId="0" borderId="66" xfId="0" applyNumberFormat="1" applyFont="1" applyFill="1" applyBorder="1" applyAlignment="1">
      <alignment horizontal="center"/>
    </xf>
    <xf numFmtId="0" fontId="37" fillId="0" borderId="66" xfId="0" applyFont="1" applyFill="1" applyBorder="1" applyAlignment="1">
      <alignment horizontal="center"/>
    </xf>
    <xf numFmtId="0" fontId="0" fillId="0" borderId="66" xfId="0" applyBorder="1"/>
    <xf numFmtId="49" fontId="29" fillId="0" borderId="0" xfId="0" applyNumberFormat="1" applyFont="1" applyAlignment="1">
      <alignment horizontal="left"/>
    </xf>
    <xf numFmtId="0" fontId="26" fillId="0" borderId="21" xfId="1" applyFont="1" applyFill="1" applyBorder="1" applyAlignment="1">
      <alignment wrapText="1"/>
    </xf>
    <xf numFmtId="0" fontId="21" fillId="0" borderId="55" xfId="1" applyFont="1" applyFill="1" applyBorder="1" applyAlignment="1">
      <alignment wrapText="1"/>
    </xf>
    <xf numFmtId="2" fontId="21" fillId="0" borderId="26" xfId="1" applyNumberFormat="1" applyFont="1" applyFill="1" applyBorder="1" applyAlignment="1">
      <alignment wrapText="1"/>
    </xf>
    <xf numFmtId="2" fontId="21" fillId="2" borderId="26" xfId="0" applyNumberFormat="1" applyFont="1" applyFill="1" applyBorder="1" applyAlignment="1">
      <alignment wrapText="1"/>
    </xf>
    <xf numFmtId="2" fontId="25" fillId="17" borderId="26" xfId="0" applyNumberFormat="1" applyFont="1" applyFill="1" applyBorder="1" applyAlignment="1"/>
    <xf numFmtId="0" fontId="21" fillId="0" borderId="49" xfId="0" applyFont="1" applyFill="1" applyBorder="1" applyAlignment="1">
      <alignment wrapText="1"/>
    </xf>
    <xf numFmtId="2" fontId="45" fillId="16" borderId="35" xfId="0" applyNumberFormat="1" applyFont="1" applyFill="1" applyBorder="1" applyAlignment="1">
      <alignment horizontal="center" vertical="center" wrapText="1"/>
    </xf>
    <xf numFmtId="2" fontId="21" fillId="0" borderId="6" xfId="1" applyNumberFormat="1" applyFont="1" applyFill="1" applyBorder="1" applyAlignment="1">
      <alignment wrapText="1"/>
    </xf>
    <xf numFmtId="2" fontId="25" fillId="17" borderId="6" xfId="0" applyNumberFormat="1" applyFont="1" applyFill="1" applyBorder="1" applyAlignment="1"/>
    <xf numFmtId="2" fontId="32" fillId="0" borderId="5" xfId="0" applyNumberFormat="1" applyFont="1" applyFill="1" applyBorder="1" applyAlignment="1">
      <alignment wrapText="1"/>
    </xf>
    <xf numFmtId="2" fontId="32" fillId="0" borderId="34" xfId="0" applyNumberFormat="1" applyFont="1" applyFill="1" applyBorder="1" applyAlignment="1">
      <alignment wrapText="1"/>
    </xf>
    <xf numFmtId="2" fontId="32" fillId="0" borderId="5" xfId="0" applyNumberFormat="1" applyFont="1" applyFill="1" applyBorder="1" applyAlignment="1">
      <alignment horizontal="right" wrapText="1"/>
    </xf>
    <xf numFmtId="0" fontId="21" fillId="0" borderId="20" xfId="1" applyFont="1" applyFill="1" applyBorder="1" applyAlignment="1">
      <alignment wrapText="1"/>
    </xf>
    <xf numFmtId="2" fontId="25" fillId="11" borderId="65" xfId="0" applyNumberFormat="1" applyFont="1" applyFill="1" applyBorder="1" applyAlignment="1">
      <alignment horizontal="right" vertical="center" wrapText="1"/>
    </xf>
    <xf numFmtId="1" fontId="25" fillId="11" borderId="35" xfId="0" applyNumberFormat="1" applyFont="1" applyFill="1" applyBorder="1" applyAlignment="1">
      <alignment horizontal="right" vertical="center" wrapText="1"/>
    </xf>
    <xf numFmtId="1" fontId="25" fillId="11" borderId="33" xfId="0" applyNumberFormat="1" applyFont="1" applyFill="1" applyBorder="1" applyAlignment="1">
      <alignment horizontal="right" vertical="center" wrapText="1"/>
    </xf>
    <xf numFmtId="2" fontId="25" fillId="11" borderId="5" xfId="0" applyNumberFormat="1" applyFont="1" applyFill="1" applyBorder="1" applyAlignment="1">
      <alignment horizontal="right" vertical="center" wrapText="1"/>
    </xf>
    <xf numFmtId="2" fontId="25" fillId="11" borderId="34" xfId="0" applyNumberFormat="1" applyFont="1" applyFill="1" applyBorder="1" applyAlignment="1">
      <alignment horizontal="right" vertical="center" wrapText="1"/>
    </xf>
    <xf numFmtId="0" fontId="25" fillId="11" borderId="50" xfId="0" applyFont="1" applyFill="1" applyBorder="1" applyAlignment="1">
      <alignment horizontal="right" vertical="center" wrapText="1"/>
    </xf>
    <xf numFmtId="1" fontId="25" fillId="11" borderId="34" xfId="0" applyNumberFormat="1" applyFont="1" applyFill="1" applyBorder="1" applyAlignment="1">
      <alignment horizontal="right" vertical="center" wrapText="1"/>
    </xf>
    <xf numFmtId="1" fontId="45" fillId="16" borderId="65" xfId="0" applyNumberFormat="1" applyFont="1" applyFill="1" applyBorder="1" applyAlignment="1">
      <alignment horizontal="center" vertical="center" wrapText="1"/>
    </xf>
    <xf numFmtId="165" fontId="25" fillId="11" borderId="51" xfId="0" applyNumberFormat="1" applyFont="1" applyFill="1" applyBorder="1" applyAlignment="1">
      <alignment horizontal="right" vertical="center" wrapText="1"/>
    </xf>
    <xf numFmtId="165" fontId="32" fillId="11" borderId="5" xfId="0" applyNumberFormat="1" applyFont="1" applyFill="1" applyBorder="1" applyAlignment="1">
      <alignment wrapText="1"/>
    </xf>
    <xf numFmtId="165" fontId="45" fillId="16" borderId="5" xfId="0" applyNumberFormat="1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2" fontId="13" fillId="0" borderId="47" xfId="0" applyNumberFormat="1" applyFont="1" applyBorder="1" applyAlignment="1">
      <alignment horizontal="center"/>
    </xf>
    <xf numFmtId="2" fontId="14" fillId="10" borderId="78" xfId="0" applyNumberFormat="1" applyFont="1" applyFill="1" applyBorder="1" applyAlignment="1">
      <alignment horizontal="center" vertical="center"/>
    </xf>
    <xf numFmtId="2" fontId="22" fillId="10" borderId="5" xfId="0" applyNumberFormat="1" applyFont="1" applyFill="1" applyBorder="1" applyAlignment="1">
      <alignment horizontal="left" vertical="center"/>
    </xf>
    <xf numFmtId="2" fontId="14" fillId="10" borderId="76" xfId="0" applyNumberFormat="1" applyFont="1" applyFill="1" applyBorder="1" applyAlignment="1">
      <alignment horizontal="center" vertical="center"/>
    </xf>
    <xf numFmtId="2" fontId="14" fillId="10" borderId="77" xfId="0" applyNumberFormat="1" applyFont="1" applyFill="1" applyBorder="1" applyAlignment="1">
      <alignment horizontal="center" vertical="center"/>
    </xf>
    <xf numFmtId="2" fontId="14" fillId="10" borderId="54" xfId="0" applyNumberFormat="1" applyFont="1" applyFill="1" applyBorder="1" applyAlignment="1">
      <alignment horizontal="center" vertical="center"/>
    </xf>
    <xf numFmtId="2" fontId="45" fillId="0" borderId="33" xfId="0" applyNumberFormat="1" applyFont="1" applyBorder="1" applyAlignment="1">
      <alignment horizontal="center"/>
    </xf>
    <xf numFmtId="2" fontId="45" fillId="10" borderId="51" xfId="0" applyNumberFormat="1" applyFont="1" applyFill="1" applyBorder="1" applyAlignment="1">
      <alignment horizontal="center" vertical="center"/>
    </xf>
    <xf numFmtId="2" fontId="45" fillId="10" borderId="5" xfId="0" applyNumberFormat="1" applyFont="1" applyFill="1" applyBorder="1" applyAlignment="1">
      <alignment horizontal="center" vertical="center"/>
    </xf>
    <xf numFmtId="2" fontId="45" fillId="0" borderId="36" xfId="0" applyNumberFormat="1" applyFont="1" applyBorder="1" applyAlignment="1">
      <alignment horizontal="center"/>
    </xf>
    <xf numFmtId="2" fontId="45" fillId="10" borderId="34" xfId="0" applyNumberFormat="1" applyFont="1" applyFill="1" applyBorder="1" applyAlignment="1">
      <alignment horizontal="center" vertical="center"/>
    </xf>
    <xf numFmtId="164" fontId="46" fillId="0" borderId="36" xfId="0" applyNumberFormat="1" applyFont="1" applyBorder="1"/>
    <xf numFmtId="2" fontId="46" fillId="0" borderId="51" xfId="0" applyNumberFormat="1" applyFont="1" applyBorder="1"/>
    <xf numFmtId="2" fontId="45" fillId="0" borderId="50" xfId="0" applyNumberFormat="1" applyFont="1" applyBorder="1" applyAlignment="1">
      <alignment horizontal="center"/>
    </xf>
    <xf numFmtId="2" fontId="45" fillId="2" borderId="49" xfId="0" applyNumberFormat="1" applyFont="1" applyFill="1" applyBorder="1" applyAlignment="1">
      <alignment horizontal="center" vertical="center"/>
    </xf>
    <xf numFmtId="2" fontId="45" fillId="2" borderId="50" xfId="0" applyNumberFormat="1" applyFont="1" applyFill="1" applyBorder="1" applyAlignment="1">
      <alignment horizontal="center" vertical="center"/>
    </xf>
    <xf numFmtId="2" fontId="14" fillId="2" borderId="71" xfId="0" applyNumberFormat="1" applyFont="1" applyFill="1" applyBorder="1" applyAlignment="1">
      <alignment horizontal="center" vertical="center"/>
    </xf>
    <xf numFmtId="2" fontId="14" fillId="2" borderId="10" xfId="0" applyNumberFormat="1" applyFont="1" applyFill="1" applyBorder="1" applyAlignment="1">
      <alignment horizontal="right" vertical="center"/>
    </xf>
    <xf numFmtId="2" fontId="22" fillId="2" borderId="49" xfId="0" applyNumberFormat="1" applyFont="1" applyFill="1" applyBorder="1" applyAlignment="1">
      <alignment horizontal="left" vertical="center"/>
    </xf>
    <xf numFmtId="2" fontId="22" fillId="2" borderId="50" xfId="0" applyNumberFormat="1" applyFont="1" applyFill="1" applyBorder="1" applyAlignment="1">
      <alignment horizontal="left" vertical="center"/>
    </xf>
    <xf numFmtId="2" fontId="14" fillId="2" borderId="72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right" vertical="center"/>
    </xf>
    <xf numFmtId="2" fontId="14" fillId="2" borderId="73" xfId="0" applyNumberFormat="1" applyFont="1" applyFill="1" applyBorder="1" applyAlignment="1">
      <alignment horizontal="center" vertical="center"/>
    </xf>
    <xf numFmtId="2" fontId="14" fillId="2" borderId="9" xfId="0" applyNumberFormat="1" applyFont="1" applyFill="1" applyBorder="1" applyAlignment="1">
      <alignment horizontal="right" vertical="center"/>
    </xf>
    <xf numFmtId="2" fontId="22" fillId="2" borderId="50" xfId="0" applyNumberFormat="1" applyFont="1" applyFill="1" applyBorder="1" applyAlignment="1">
      <alignment horizontal="right" vertical="center"/>
    </xf>
    <xf numFmtId="2" fontId="14" fillId="2" borderId="41" xfId="0" applyNumberFormat="1" applyFont="1" applyFill="1" applyBorder="1" applyAlignment="1">
      <alignment horizontal="center" vertical="center"/>
    </xf>
    <xf numFmtId="2" fontId="14" fillId="2" borderId="42" xfId="0" applyNumberFormat="1" applyFont="1" applyFill="1" applyBorder="1" applyAlignment="1">
      <alignment horizontal="right" vertical="center"/>
    </xf>
    <xf numFmtId="165" fontId="45" fillId="0" borderId="33" xfId="0" applyNumberFormat="1" applyFont="1" applyBorder="1" applyAlignment="1">
      <alignment horizontal="center"/>
    </xf>
    <xf numFmtId="165" fontId="22" fillId="0" borderId="33" xfId="0" applyNumberFormat="1" applyFont="1" applyBorder="1" applyAlignment="1">
      <alignment horizontal="left"/>
    </xf>
    <xf numFmtId="0" fontId="39" fillId="0" borderId="0" xfId="0" applyFont="1" applyAlignment="1">
      <alignment vertical="top"/>
    </xf>
    <xf numFmtId="0" fontId="21" fillId="0" borderId="7" xfId="0" applyFont="1" applyBorder="1" applyAlignment="1">
      <alignment wrapText="1"/>
    </xf>
    <xf numFmtId="1" fontId="21" fillId="2" borderId="43" xfId="0" applyNumberFormat="1" applyFont="1" applyFill="1" applyBorder="1" applyAlignment="1">
      <alignment wrapText="1"/>
    </xf>
    <xf numFmtId="1" fontId="21" fillId="2" borderId="53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>
      <alignment horizontal="right" wrapText="1"/>
    </xf>
    <xf numFmtId="0" fontId="21" fillId="0" borderId="41" xfId="0" applyFont="1" applyBorder="1" applyAlignment="1">
      <alignment wrapText="1"/>
    </xf>
    <xf numFmtId="2" fontId="21" fillId="0" borderId="45" xfId="0" applyNumberFormat="1" applyFont="1" applyBorder="1" applyAlignment="1">
      <alignment wrapText="1"/>
    </xf>
    <xf numFmtId="0" fontId="21" fillId="0" borderId="73" xfId="0" applyFont="1" applyBorder="1" applyAlignment="1">
      <alignment wrapText="1"/>
    </xf>
    <xf numFmtId="2" fontId="21" fillId="0" borderId="38" xfId="0" applyNumberFormat="1" applyFont="1" applyFill="1" applyBorder="1" applyAlignment="1">
      <alignment horizontal="right" wrapText="1"/>
    </xf>
    <xf numFmtId="0" fontId="26" fillId="0" borderId="26" xfId="0" applyFont="1" applyFill="1" applyBorder="1" applyAlignment="1">
      <alignment wrapText="1"/>
    </xf>
    <xf numFmtId="2" fontId="0" fillId="0" borderId="20" xfId="0" applyNumberFormat="1" applyBorder="1"/>
    <xf numFmtId="2" fontId="0" fillId="0" borderId="37" xfId="0" applyNumberFormat="1" applyBorder="1"/>
    <xf numFmtId="2" fontId="0" fillId="0" borderId="41" xfId="0" applyNumberFormat="1" applyBorder="1"/>
    <xf numFmtId="0" fontId="21" fillId="0" borderId="37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0" fillId="0" borderId="72" xfId="0" applyBorder="1"/>
    <xf numFmtId="0" fontId="25" fillId="11" borderId="49" xfId="0" applyFont="1" applyFill="1" applyBorder="1" applyAlignment="1">
      <alignment horizontal="right" vertical="center" wrapText="1"/>
    </xf>
    <xf numFmtId="0" fontId="25" fillId="11" borderId="35" xfId="0" applyFont="1" applyFill="1" applyBorder="1" applyAlignment="1">
      <alignment horizontal="right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wrapText="1"/>
    </xf>
    <xf numFmtId="2" fontId="21" fillId="0" borderId="70" xfId="0" applyNumberFormat="1" applyFont="1" applyBorder="1"/>
    <xf numFmtId="0" fontId="21" fillId="0" borderId="61" xfId="0" applyFont="1" applyBorder="1" applyAlignment="1">
      <alignment wrapText="1"/>
    </xf>
    <xf numFmtId="0" fontId="21" fillId="0" borderId="71" xfId="0" applyFont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1" fillId="0" borderId="71" xfId="0" applyFont="1" applyFill="1" applyBorder="1" applyAlignment="1">
      <alignment wrapText="1"/>
    </xf>
    <xf numFmtId="0" fontId="0" fillId="0" borderId="61" xfId="0" applyBorder="1"/>
    <xf numFmtId="0" fontId="0" fillId="0" borderId="60" xfId="0" applyBorder="1"/>
    <xf numFmtId="0" fontId="0" fillId="0" borderId="73" xfId="0" applyBorder="1"/>
    <xf numFmtId="0" fontId="21" fillId="0" borderId="73" xfId="0" applyFont="1" applyFill="1" applyBorder="1" applyAlignment="1">
      <alignment wrapText="1"/>
    </xf>
    <xf numFmtId="1" fontId="21" fillId="2" borderId="15" xfId="0" applyNumberFormat="1" applyFont="1" applyFill="1" applyBorder="1" applyAlignment="1">
      <alignment wrapText="1"/>
    </xf>
    <xf numFmtId="1" fontId="21" fillId="2" borderId="24" xfId="0" applyNumberFormat="1" applyFont="1" applyFill="1" applyBorder="1" applyAlignment="1">
      <alignment wrapText="1"/>
    </xf>
    <xf numFmtId="1" fontId="21" fillId="2" borderId="79" xfId="0" applyNumberFormat="1" applyFont="1" applyFill="1" applyBorder="1" applyAlignment="1">
      <alignment wrapText="1"/>
    </xf>
    <xf numFmtId="2" fontId="21" fillId="0" borderId="57" xfId="0" applyNumberFormat="1" applyFont="1" applyBorder="1" applyAlignment="1">
      <alignment wrapText="1"/>
    </xf>
    <xf numFmtId="2" fontId="21" fillId="0" borderId="45" xfId="0" applyNumberFormat="1" applyFont="1" applyFill="1" applyBorder="1" applyAlignment="1">
      <alignment wrapText="1"/>
    </xf>
    <xf numFmtId="0" fontId="45" fillId="16" borderId="65" xfId="0" applyFont="1" applyFill="1" applyBorder="1" applyAlignment="1">
      <alignment wrapText="1"/>
    </xf>
    <xf numFmtId="0" fontId="29" fillId="0" borderId="1" xfId="0" applyFont="1" applyBorder="1"/>
    <xf numFmtId="2" fontId="21" fillId="0" borderId="56" xfId="0" applyNumberFormat="1" applyFont="1" applyBorder="1" applyAlignment="1">
      <alignment horizontal="right" wrapText="1"/>
    </xf>
    <xf numFmtId="2" fontId="21" fillId="0" borderId="6" xfId="0" applyNumberFormat="1" applyFont="1" applyBorder="1" applyAlignment="1">
      <alignment horizontal="right" wrapText="1"/>
    </xf>
    <xf numFmtId="2" fontId="21" fillId="0" borderId="28" xfId="0" applyNumberFormat="1" applyFont="1" applyBorder="1" applyAlignment="1">
      <alignment horizontal="right" wrapText="1"/>
    </xf>
    <xf numFmtId="0" fontId="21" fillId="0" borderId="3" xfId="0" applyFont="1" applyFill="1" applyBorder="1" applyAlignment="1">
      <alignment vertical="center" wrapText="1"/>
    </xf>
    <xf numFmtId="2" fontId="0" fillId="2" borderId="68" xfId="0" applyNumberFormat="1" applyFill="1" applyBorder="1"/>
    <xf numFmtId="2" fontId="32" fillId="11" borderId="35" xfId="0" applyNumberFormat="1" applyFont="1" applyFill="1" applyBorder="1" applyAlignment="1">
      <alignment wrapText="1"/>
    </xf>
    <xf numFmtId="2" fontId="25" fillId="11" borderId="35" xfId="0" applyNumberFormat="1" applyFont="1" applyFill="1" applyBorder="1" applyAlignment="1">
      <alignment horizontal="right" vertical="center" wrapText="1"/>
    </xf>
    <xf numFmtId="2" fontId="21" fillId="0" borderId="55" xfId="0" applyNumberFormat="1" applyFont="1" applyFill="1" applyBorder="1" applyAlignment="1">
      <alignment wrapText="1"/>
    </xf>
    <xf numFmtId="0" fontId="18" fillId="0" borderId="20" xfId="0" applyFont="1" applyFill="1" applyBorder="1" applyAlignment="1">
      <alignment horizontal="right"/>
    </xf>
    <xf numFmtId="2" fontId="17" fillId="0" borderId="20" xfId="0" applyNumberFormat="1" applyFont="1" applyBorder="1" applyAlignment="1">
      <alignment horizontal="center"/>
    </xf>
    <xf numFmtId="2" fontId="14" fillId="10" borderId="21" xfId="0" applyNumberFormat="1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right" vertical="center"/>
    </xf>
    <xf numFmtId="2" fontId="14" fillId="10" borderId="26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2" fontId="14" fillId="10" borderId="6" xfId="0" applyNumberFormat="1" applyFont="1" applyFill="1" applyBorder="1" applyAlignment="1">
      <alignment horizontal="center" vertical="center"/>
    </xf>
    <xf numFmtId="2" fontId="16" fillId="0" borderId="55" xfId="0" applyNumberFormat="1" applyFont="1" applyBorder="1" applyAlignment="1">
      <alignment horizontal="center"/>
    </xf>
    <xf numFmtId="2" fontId="13" fillId="10" borderId="21" xfId="0" applyNumberFormat="1" applyFont="1" applyFill="1" applyBorder="1" applyAlignment="1">
      <alignment horizontal="center" vertical="center"/>
    </xf>
    <xf numFmtId="164" fontId="38" fillId="0" borderId="2" xfId="0" applyNumberFormat="1" applyFont="1" applyBorder="1"/>
    <xf numFmtId="2" fontId="38" fillId="0" borderId="21" xfId="0" applyNumberFormat="1" applyFont="1" applyBorder="1"/>
    <xf numFmtId="2" fontId="14" fillId="0" borderId="3" xfId="0" applyNumberFormat="1" applyFont="1" applyBorder="1" applyAlignment="1">
      <alignment horizontal="right"/>
    </xf>
    <xf numFmtId="165" fontId="22" fillId="0" borderId="64" xfId="0" applyNumberFormat="1" applyFont="1" applyBorder="1" applyAlignment="1">
      <alignment horizontal="center"/>
    </xf>
    <xf numFmtId="2" fontId="22" fillId="0" borderId="65" xfId="0" applyNumberFormat="1" applyFont="1" applyBorder="1" applyAlignment="1">
      <alignment horizontal="center"/>
    </xf>
    <xf numFmtId="0" fontId="26" fillId="0" borderId="2" xfId="1" applyFont="1" applyFill="1" applyBorder="1" applyAlignment="1" applyProtection="1">
      <alignment wrapText="1"/>
      <protection locked="0"/>
    </xf>
    <xf numFmtId="2" fontId="21" fillId="0" borderId="17" xfId="0" applyNumberFormat="1" applyFont="1" applyFill="1" applyBorder="1" applyAlignment="1">
      <alignment wrapText="1"/>
    </xf>
    <xf numFmtId="2" fontId="21" fillId="0" borderId="21" xfId="0" applyNumberFormat="1" applyFont="1" applyFill="1" applyBorder="1" applyAlignment="1">
      <alignment wrapText="1"/>
    </xf>
    <xf numFmtId="2" fontId="21" fillId="0" borderId="7" xfId="0" applyNumberFormat="1" applyFont="1" applyBorder="1" applyAlignment="1">
      <alignment horizontal="right" wrapText="1"/>
    </xf>
    <xf numFmtId="2" fontId="21" fillId="0" borderId="3" xfId="0" applyNumberFormat="1" applyFont="1" applyBorder="1" applyAlignment="1">
      <alignment horizontal="right" wrapText="1"/>
    </xf>
    <xf numFmtId="0" fontId="21" fillId="0" borderId="79" xfId="0" applyFont="1" applyBorder="1" applyAlignment="1">
      <alignment wrapText="1"/>
    </xf>
    <xf numFmtId="0" fontId="47" fillId="11" borderId="65" xfId="0" applyFont="1" applyFill="1" applyBorder="1" applyAlignment="1">
      <alignment vertical="center" wrapText="1"/>
    </xf>
    <xf numFmtId="0" fontId="47" fillId="11" borderId="65" xfId="0" applyFont="1" applyFill="1" applyBorder="1" applyAlignment="1">
      <alignment wrapText="1"/>
    </xf>
    <xf numFmtId="0" fontId="40" fillId="0" borderId="70" xfId="0" applyFont="1" applyFill="1" applyBorder="1" applyAlignment="1">
      <alignment wrapText="1"/>
    </xf>
    <xf numFmtId="0" fontId="40" fillId="0" borderId="64" xfId="0" applyFont="1" applyFill="1" applyBorder="1" applyAlignment="1">
      <alignment wrapText="1"/>
    </xf>
    <xf numFmtId="0" fontId="40" fillId="0" borderId="0" xfId="1" applyFont="1" applyFill="1" applyBorder="1" applyAlignment="1">
      <alignment wrapText="1"/>
    </xf>
    <xf numFmtId="0" fontId="40" fillId="0" borderId="20" xfId="0" applyFont="1" applyFill="1" applyBorder="1" applyAlignment="1">
      <alignment wrapText="1"/>
    </xf>
    <xf numFmtId="0" fontId="40" fillId="0" borderId="41" xfId="0" applyFont="1" applyFill="1" applyBorder="1" applyAlignment="1">
      <alignment wrapText="1"/>
    </xf>
    <xf numFmtId="1" fontId="41" fillId="2" borderId="43" xfId="0" applyNumberFormat="1" applyFont="1" applyFill="1" applyBorder="1" applyAlignment="1">
      <alignment wrapText="1"/>
    </xf>
    <xf numFmtId="0" fontId="41" fillId="0" borderId="64" xfId="0" applyFont="1" applyFill="1" applyBorder="1" applyAlignment="1">
      <alignment wrapText="1"/>
    </xf>
    <xf numFmtId="0" fontId="41" fillId="0" borderId="70" xfId="0" applyFont="1" applyFill="1" applyBorder="1" applyAlignment="1">
      <alignment wrapText="1"/>
    </xf>
    <xf numFmtId="0" fontId="26" fillId="0" borderId="26" xfId="1" applyFont="1" applyFill="1" applyBorder="1" applyAlignment="1">
      <alignment wrapText="1"/>
    </xf>
    <xf numFmtId="0" fontId="26" fillId="0" borderId="47" xfId="1" applyFont="1" applyFill="1" applyBorder="1" applyAlignment="1" applyProtection="1">
      <alignment wrapText="1"/>
      <protection locked="0"/>
    </xf>
    <xf numFmtId="0" fontId="21" fillId="8" borderId="69" xfId="0" applyFont="1" applyFill="1" applyBorder="1" applyAlignment="1">
      <alignment wrapText="1"/>
    </xf>
    <xf numFmtId="0" fontId="42" fillId="0" borderId="0" xfId="0" applyFont="1" applyBorder="1"/>
    <xf numFmtId="0" fontId="42" fillId="0" borderId="38" xfId="0" applyFont="1" applyBorder="1"/>
    <xf numFmtId="0" fontId="42" fillId="0" borderId="0" xfId="0" applyFont="1" applyFill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1" fillId="0" borderId="68" xfId="0" applyFont="1" applyFill="1" applyBorder="1" applyAlignment="1">
      <alignment wrapText="1"/>
    </xf>
    <xf numFmtId="0" fontId="21" fillId="0" borderId="31" xfId="1" applyFont="1" applyFill="1" applyBorder="1" applyAlignment="1">
      <alignment wrapText="1"/>
    </xf>
    <xf numFmtId="0" fontId="21" fillId="0" borderId="37" xfId="1" applyFont="1" applyFill="1" applyBorder="1" applyAlignment="1">
      <alignment wrapText="1"/>
    </xf>
    <xf numFmtId="0" fontId="40" fillId="0" borderId="43" xfId="1" applyFont="1" applyFill="1" applyBorder="1" applyAlignment="1">
      <alignment wrapText="1"/>
    </xf>
    <xf numFmtId="0" fontId="21" fillId="0" borderId="53" xfId="1" applyFont="1" applyFill="1" applyBorder="1" applyAlignment="1">
      <alignment wrapText="1"/>
    </xf>
    <xf numFmtId="0" fontId="21" fillId="0" borderId="41" xfId="1" applyFont="1" applyFill="1" applyBorder="1" applyAlignment="1">
      <alignment wrapText="1"/>
    </xf>
    <xf numFmtId="0" fontId="21" fillId="0" borderId="38" xfId="1" applyFont="1" applyFill="1" applyBorder="1" applyAlignment="1">
      <alignment wrapText="1"/>
    </xf>
    <xf numFmtId="0" fontId="42" fillId="0" borderId="68" xfId="0" applyFont="1" applyFill="1" applyBorder="1" applyAlignment="1">
      <alignment wrapText="1"/>
    </xf>
    <xf numFmtId="1" fontId="21" fillId="0" borderId="70" xfId="0" applyNumberFormat="1" applyFont="1" applyFill="1" applyBorder="1" applyAlignment="1">
      <alignment wrapText="1"/>
    </xf>
    <xf numFmtId="1" fontId="21" fillId="0" borderId="64" xfId="0" applyNumberFormat="1" applyFont="1" applyFill="1" applyBorder="1" applyAlignment="1">
      <alignment wrapText="1"/>
    </xf>
    <xf numFmtId="1" fontId="42" fillId="0" borderId="68" xfId="0" applyNumberFormat="1" applyFont="1" applyFill="1" applyBorder="1" applyAlignment="1">
      <alignment wrapText="1"/>
    </xf>
    <xf numFmtId="0" fontId="26" fillId="0" borderId="4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vertical="top" wrapText="1"/>
    </xf>
    <xf numFmtId="0" fontId="0" fillId="0" borderId="71" xfId="0" applyBorder="1"/>
    <xf numFmtId="2" fontId="0" fillId="0" borderId="22" xfId="0" applyNumberFormat="1" applyBorder="1" applyAlignment="1">
      <alignment horizontal="right"/>
    </xf>
    <xf numFmtId="0" fontId="0" fillId="0" borderId="14" xfId="0" applyBorder="1"/>
    <xf numFmtId="0" fontId="44" fillId="0" borderId="1" xfId="1" applyFont="1" applyBorder="1" applyAlignment="1">
      <alignment wrapText="1"/>
    </xf>
    <xf numFmtId="0" fontId="42" fillId="0" borderId="37" xfId="0" applyFont="1" applyFill="1" applyBorder="1" applyAlignment="1">
      <alignment wrapText="1"/>
    </xf>
    <xf numFmtId="1" fontId="42" fillId="0" borderId="46" xfId="0" applyNumberFormat="1" applyFont="1" applyFill="1" applyBorder="1" applyAlignment="1">
      <alignment wrapText="1"/>
    </xf>
    <xf numFmtId="1" fontId="42" fillId="0" borderId="26" xfId="0" applyNumberFormat="1" applyFont="1" applyFill="1" applyBorder="1" applyAlignment="1">
      <alignment wrapText="1"/>
    </xf>
    <xf numFmtId="1" fontId="21" fillId="0" borderId="68" xfId="0" applyNumberFormat="1" applyFont="1" applyFill="1" applyBorder="1" applyAlignment="1">
      <alignment wrapText="1"/>
    </xf>
    <xf numFmtId="0" fontId="19" fillId="0" borderId="42" xfId="1" applyFill="1" applyBorder="1" applyAlignment="1" applyProtection="1">
      <alignment wrapText="1"/>
    </xf>
    <xf numFmtId="0" fontId="21" fillId="0" borderId="8" xfId="1" applyFont="1" applyFill="1" applyBorder="1" applyAlignment="1">
      <alignment wrapText="1"/>
    </xf>
    <xf numFmtId="0" fontId="21" fillId="0" borderId="47" xfId="1" applyFont="1" applyFill="1" applyBorder="1" applyAlignment="1">
      <alignment wrapText="1"/>
    </xf>
    <xf numFmtId="0" fontId="21" fillId="0" borderId="2" xfId="1" applyFont="1" applyFill="1" applyBorder="1" applyAlignment="1">
      <alignment wrapText="1"/>
    </xf>
    <xf numFmtId="14" fontId="21" fillId="0" borderId="54" xfId="0" applyNumberFormat="1" applyFont="1" applyFill="1" applyBorder="1" applyAlignment="1">
      <alignment horizontal="left" vertical="top" wrapText="1"/>
    </xf>
    <xf numFmtId="14" fontId="0" fillId="0" borderId="0" xfId="0" applyNumberFormat="1"/>
    <xf numFmtId="0" fontId="27" fillId="0" borderId="42" xfId="0" applyFont="1" applyFill="1" applyBorder="1" applyAlignment="1">
      <alignment wrapText="1"/>
    </xf>
    <xf numFmtId="2" fontId="0" fillId="0" borderId="17" xfId="0" applyNumberFormat="1" applyBorder="1"/>
    <xf numFmtId="2" fontId="0" fillId="0" borderId="21" xfId="0" applyNumberFormat="1" applyBorder="1"/>
    <xf numFmtId="0" fontId="26" fillId="0" borderId="44" xfId="1" applyFont="1" applyFill="1" applyBorder="1" applyAlignment="1">
      <alignment vertical="top" wrapText="1"/>
    </xf>
    <xf numFmtId="164" fontId="38" fillId="0" borderId="47" xfId="0" applyNumberFormat="1" applyFont="1" applyBorder="1"/>
    <xf numFmtId="2" fontId="38" fillId="0" borderId="45" xfId="0" applyNumberFormat="1" applyFont="1" applyBorder="1"/>
    <xf numFmtId="1" fontId="21" fillId="0" borderId="35" xfId="0" applyNumberFormat="1" applyFont="1" applyFill="1" applyBorder="1" applyAlignment="1">
      <alignment wrapText="1"/>
    </xf>
    <xf numFmtId="0" fontId="26" fillId="0" borderId="44" xfId="0" applyFont="1" applyFill="1" applyBorder="1" applyAlignment="1">
      <alignment vertical="top" wrapText="1"/>
    </xf>
    <xf numFmtId="0" fontId="19" fillId="0" borderId="0" xfId="1" applyFill="1" applyBorder="1" applyAlignment="1">
      <alignment horizontal="left" vertical="top" wrapText="1"/>
    </xf>
    <xf numFmtId="2" fontId="0" fillId="2" borderId="70" xfId="0" applyNumberFormat="1" applyFill="1" applyBorder="1"/>
    <xf numFmtId="1" fontId="45" fillId="16" borderId="33" xfId="0" applyNumberFormat="1" applyFont="1" applyFill="1" applyBorder="1" applyAlignment="1">
      <alignment horizontal="center" vertical="center" wrapText="1"/>
    </xf>
    <xf numFmtId="0" fontId="21" fillId="8" borderId="80" xfId="0" applyFont="1" applyFill="1" applyBorder="1" applyAlignment="1">
      <alignment wrapText="1"/>
    </xf>
    <xf numFmtId="0" fontId="21" fillId="0" borderId="24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6" fillId="0" borderId="6" xfId="1" applyFont="1" applyFill="1" applyBorder="1" applyAlignment="1">
      <alignment wrapText="1"/>
    </xf>
    <xf numFmtId="0" fontId="26" fillId="0" borderId="0" xfId="1" applyFont="1" applyFill="1" applyBorder="1" applyAlignment="1" applyProtection="1">
      <alignment wrapText="1"/>
    </xf>
    <xf numFmtId="0" fontId="0" fillId="0" borderId="4" xfId="0" applyBorder="1"/>
    <xf numFmtId="0" fontId="26" fillId="0" borderId="43" xfId="1" applyFont="1" applyFill="1" applyBorder="1" applyAlignment="1" applyProtection="1">
      <alignment wrapText="1"/>
    </xf>
    <xf numFmtId="0" fontId="0" fillId="0" borderId="42" xfId="0" applyBorder="1"/>
    <xf numFmtId="0" fontId="0" fillId="0" borderId="32" xfId="0" applyBorder="1"/>
    <xf numFmtId="2" fontId="21" fillId="0" borderId="25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0" fontId="21" fillId="0" borderId="67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0" fillId="0" borderId="10" xfId="0" applyBorder="1"/>
    <xf numFmtId="2" fontId="0" fillId="0" borderId="44" xfId="0" applyNumberFormat="1" applyBorder="1"/>
    <xf numFmtId="0" fontId="0" fillId="0" borderId="9" xfId="0" applyBorder="1"/>
    <xf numFmtId="0" fontId="41" fillId="0" borderId="0" xfId="0" applyFont="1" applyFill="1" applyBorder="1" applyAlignment="1">
      <alignment wrapText="1"/>
    </xf>
    <xf numFmtId="0" fontId="41" fillId="0" borderId="43" xfId="0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2" fontId="0" fillId="0" borderId="70" xfId="0" applyNumberFormat="1" applyBorder="1"/>
    <xf numFmtId="0" fontId="21" fillId="2" borderId="59" xfId="0" applyFont="1" applyFill="1" applyBorder="1" applyAlignment="1">
      <alignment wrapText="1"/>
    </xf>
    <xf numFmtId="0" fontId="21" fillId="8" borderId="74" xfId="0" applyFont="1" applyFill="1" applyBorder="1" applyAlignment="1">
      <alignment wrapText="1"/>
    </xf>
    <xf numFmtId="2" fontId="0" fillId="0" borderId="39" xfId="0" applyNumberFormat="1" applyBorder="1"/>
    <xf numFmtId="2" fontId="0" fillId="0" borderId="46" xfId="0" applyNumberFormat="1" applyBorder="1"/>
    <xf numFmtId="2" fontId="0" fillId="0" borderId="26" xfId="0" applyNumberFormat="1" applyBorder="1"/>
    <xf numFmtId="2" fontId="0" fillId="0" borderId="6" xfId="0" applyNumberFormat="1" applyBorder="1"/>
    <xf numFmtId="2" fontId="0" fillId="0" borderId="54" xfId="0" applyNumberFormat="1" applyBorder="1"/>
    <xf numFmtId="0" fontId="21" fillId="0" borderId="72" xfId="0" applyFont="1" applyFill="1" applyBorder="1" applyAlignment="1">
      <alignment wrapText="1"/>
    </xf>
    <xf numFmtId="0" fontId="21" fillId="0" borderId="71" xfId="0" applyFont="1" applyBorder="1" applyAlignment="1">
      <alignment wrapText="1"/>
    </xf>
    <xf numFmtId="0" fontId="21" fillId="0" borderId="61" xfId="0" applyFont="1" applyFill="1" applyBorder="1" applyAlignment="1">
      <alignment wrapText="1"/>
    </xf>
    <xf numFmtId="0" fontId="21" fillId="0" borderId="73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0" fontId="0" fillId="0" borderId="1" xfId="0" applyBorder="1"/>
    <xf numFmtId="0" fontId="21" fillId="0" borderId="3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9" xfId="0" applyFont="1" applyFill="1" applyBorder="1" applyAlignment="1">
      <alignment wrapText="1"/>
    </xf>
    <xf numFmtId="0" fontId="0" fillId="0" borderId="0" xfId="0" applyBorder="1"/>
    <xf numFmtId="0" fontId="42" fillId="0" borderId="38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9" xfId="0" applyFont="1" applyBorder="1" applyAlignment="1">
      <alignment wrapText="1"/>
    </xf>
    <xf numFmtId="0" fontId="26" fillId="0" borderId="43" xfId="1" applyFont="1" applyFill="1" applyBorder="1" applyAlignment="1">
      <alignment wrapText="1"/>
    </xf>
    <xf numFmtId="0" fontId="21" fillId="0" borderId="37" xfId="0" applyNumberFormat="1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 shrinkToFi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43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2" borderId="74" xfId="0" applyFont="1" applyFill="1" applyBorder="1" applyAlignment="1">
      <alignment wrapText="1"/>
    </xf>
    <xf numFmtId="0" fontId="21" fillId="8" borderId="59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2" fontId="21" fillId="0" borderId="54" xfId="0" applyNumberFormat="1" applyFont="1" applyFill="1" applyBorder="1" applyAlignment="1">
      <alignment horizontal="right" wrapText="1"/>
    </xf>
    <xf numFmtId="0" fontId="21" fillId="0" borderId="73" xfId="0" applyFont="1" applyBorder="1" applyAlignment="1">
      <alignment wrapText="1"/>
    </xf>
    <xf numFmtId="0" fontId="21" fillId="0" borderId="61" xfId="0" applyFont="1" applyBorder="1" applyAlignment="1">
      <alignment wrapText="1"/>
    </xf>
    <xf numFmtId="0" fontId="21" fillId="2" borderId="80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56" xfId="0" applyFont="1" applyFill="1" applyBorder="1" applyAlignment="1">
      <alignment wrapText="1"/>
    </xf>
    <xf numFmtId="165" fontId="22" fillId="0" borderId="33" xfId="0" applyNumberFormat="1" applyFont="1" applyBorder="1" applyAlignment="1">
      <alignment horizontal="left"/>
    </xf>
    <xf numFmtId="0" fontId="0" fillId="0" borderId="1" xfId="0" applyFill="1" applyBorder="1"/>
    <xf numFmtId="0" fontId="0" fillId="0" borderId="9" xfId="0" applyFill="1" applyBorder="1"/>
    <xf numFmtId="0" fontId="0" fillId="0" borderId="10" xfId="0" applyFill="1" applyBorder="1"/>
    <xf numFmtId="0" fontId="0" fillId="8" borderId="67" xfId="0" applyFill="1" applyBorder="1"/>
    <xf numFmtId="0" fontId="21" fillId="9" borderId="62" xfId="0" applyFont="1" applyFill="1" applyBorder="1" applyAlignment="1">
      <alignment wrapText="1"/>
    </xf>
    <xf numFmtId="0" fontId="21" fillId="9" borderId="67" xfId="0" applyFont="1" applyFill="1" applyBorder="1" applyAlignment="1">
      <alignment wrapText="1"/>
    </xf>
    <xf numFmtId="0" fontId="21" fillId="9" borderId="63" xfId="0" applyFont="1" applyFill="1" applyBorder="1" applyAlignment="1">
      <alignment wrapText="1"/>
    </xf>
    <xf numFmtId="0" fontId="21" fillId="9" borderId="67" xfId="0" applyFont="1" applyFill="1" applyBorder="1" applyAlignment="1">
      <alignment horizontal="left" wrapText="1"/>
    </xf>
    <xf numFmtId="0" fontId="0" fillId="0" borderId="24" xfId="0" applyBorder="1"/>
    <xf numFmtId="0" fontId="0" fillId="0" borderId="25" xfId="0" applyBorder="1"/>
    <xf numFmtId="0" fontId="0" fillId="0" borderId="24" xfId="0" applyFill="1" applyBorder="1"/>
    <xf numFmtId="0" fontId="22" fillId="0" borderId="79" xfId="0" applyFont="1" applyFill="1" applyBorder="1"/>
    <xf numFmtId="0" fontId="0" fillId="0" borderId="30" xfId="0" applyBorder="1"/>
    <xf numFmtId="0" fontId="0" fillId="0" borderId="79" xfId="0" applyBorder="1"/>
    <xf numFmtId="0" fontId="0" fillId="0" borderId="23" xfId="0" applyBorder="1"/>
    <xf numFmtId="0" fontId="0" fillId="0" borderId="22" xfId="0" applyBorder="1"/>
    <xf numFmtId="0" fontId="48" fillId="0" borderId="79" xfId="0" applyFont="1" applyFill="1" applyBorder="1" applyAlignment="1">
      <alignment horizontal="center" textRotation="90" wrapText="1"/>
    </xf>
    <xf numFmtId="0" fontId="48" fillId="0" borderId="27" xfId="0" applyFont="1" applyFill="1" applyBorder="1" applyAlignment="1">
      <alignment horizontal="center" textRotation="90" wrapText="1"/>
    </xf>
    <xf numFmtId="0" fontId="48" fillId="0" borderId="30" xfId="0" applyFont="1" applyFill="1" applyBorder="1" applyAlignment="1">
      <alignment horizontal="center" textRotation="90" wrapText="1"/>
    </xf>
    <xf numFmtId="0" fontId="52" fillId="3" borderId="41" xfId="0" applyFont="1" applyFill="1" applyBorder="1" applyAlignment="1">
      <alignment textRotation="90" wrapText="1"/>
    </xf>
    <xf numFmtId="0" fontId="52" fillId="3" borderId="44" xfId="0" applyFont="1" applyFill="1" applyBorder="1" applyAlignment="1">
      <alignment textRotation="90" wrapText="1"/>
    </xf>
    <xf numFmtId="0" fontId="52" fillId="3" borderId="45" xfId="0" applyFont="1" applyFill="1" applyBorder="1" applyAlignment="1">
      <alignment textRotation="90" wrapText="1"/>
    </xf>
    <xf numFmtId="0" fontId="52" fillId="3" borderId="28" xfId="0" applyFont="1" applyFill="1" applyBorder="1" applyAlignment="1">
      <alignment textRotation="90" wrapText="1"/>
    </xf>
    <xf numFmtId="0" fontId="52" fillId="3" borderId="30" xfId="0" applyFont="1" applyFill="1" applyBorder="1" applyAlignment="1">
      <alignment textRotation="90" wrapText="1"/>
    </xf>
    <xf numFmtId="0" fontId="29" fillId="3" borderId="44" xfId="0" applyFont="1" applyFill="1" applyBorder="1" applyAlignment="1">
      <alignment textRotation="90" wrapText="1"/>
    </xf>
    <xf numFmtId="0" fontId="29" fillId="3" borderId="45" xfId="0" applyFont="1" applyFill="1" applyBorder="1" applyAlignment="1">
      <alignment textRotation="90" wrapText="1"/>
    </xf>
    <xf numFmtId="0" fontId="0" fillId="0" borderId="19" xfId="0" applyBorder="1"/>
    <xf numFmtId="0" fontId="0" fillId="0" borderId="18" xfId="0" applyBorder="1"/>
    <xf numFmtId="0" fontId="0" fillId="0" borderId="23" xfId="0" applyFill="1" applyBorder="1"/>
    <xf numFmtId="0" fontId="0" fillId="0" borderId="15" xfId="0" applyFill="1" applyBorder="1"/>
    <xf numFmtId="0" fontId="0" fillId="0" borderId="48" xfId="0" applyBorder="1"/>
    <xf numFmtId="0" fontId="0" fillId="0" borderId="15" xfId="0" applyBorder="1"/>
    <xf numFmtId="0" fontId="0" fillId="0" borderId="18" xfId="0" applyFill="1" applyBorder="1"/>
    <xf numFmtId="0" fontId="22" fillId="0" borderId="18" xfId="0" applyFont="1" applyBorder="1"/>
    <xf numFmtId="0" fontId="29" fillId="3" borderId="41" xfId="0" applyFont="1" applyFill="1" applyBorder="1" applyAlignment="1">
      <alignment textRotation="90" wrapText="1"/>
    </xf>
    <xf numFmtId="0" fontId="29" fillId="3" borderId="27" xfId="0" applyFont="1" applyFill="1" applyBorder="1" applyAlignment="1">
      <alignment textRotation="90" wrapText="1"/>
    </xf>
    <xf numFmtId="0" fontId="21" fillId="10" borderId="67" xfId="0" applyFont="1" applyFill="1" applyBorder="1" applyAlignment="1">
      <alignment wrapText="1"/>
    </xf>
    <xf numFmtId="0" fontId="52" fillId="3" borderId="43" xfId="0" applyFont="1" applyFill="1" applyBorder="1" applyAlignment="1">
      <alignment textRotation="90" wrapText="1"/>
    </xf>
    <xf numFmtId="0" fontId="0" fillId="19" borderId="67" xfId="0" applyFill="1" applyBorder="1"/>
    <xf numFmtId="0" fontId="21" fillId="19" borderId="67" xfId="0" applyFont="1" applyFill="1" applyBorder="1" applyAlignment="1">
      <alignment wrapText="1"/>
    </xf>
    <xf numFmtId="0" fontId="21" fillId="19" borderId="63" xfId="0" applyFont="1" applyFill="1" applyBorder="1" applyAlignment="1">
      <alignment wrapText="1"/>
    </xf>
    <xf numFmtId="0" fontId="45" fillId="0" borderId="50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0" fontId="45" fillId="0" borderId="34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1" fillId="9" borderId="59" xfId="0" applyFont="1" applyFill="1" applyBorder="1" applyAlignment="1">
      <alignment horizontal="center" wrapText="1"/>
    </xf>
    <xf numFmtId="0" fontId="21" fillId="9" borderId="74" xfId="0" applyFont="1" applyFill="1" applyBorder="1" applyAlignment="1">
      <alignment horizontal="center" wrapText="1"/>
    </xf>
    <xf numFmtId="0" fontId="21" fillId="9" borderId="80" xfId="0" applyFont="1" applyFill="1" applyBorder="1" applyAlignment="1">
      <alignment horizontal="center" wrapText="1"/>
    </xf>
    <xf numFmtId="0" fontId="21" fillId="19" borderId="74" xfId="0" applyFont="1" applyFill="1" applyBorder="1" applyAlignment="1">
      <alignment horizontal="center" wrapText="1"/>
    </xf>
    <xf numFmtId="0" fontId="0" fillId="19" borderId="74" xfId="0" applyFill="1" applyBorder="1" applyAlignment="1">
      <alignment horizontal="center"/>
    </xf>
    <xf numFmtId="0" fontId="21" fillId="19" borderId="80" xfId="0" applyFont="1" applyFill="1" applyBorder="1" applyAlignment="1">
      <alignment horizontal="center" wrapText="1"/>
    </xf>
    <xf numFmtId="0" fontId="0" fillId="18" borderId="74" xfId="0" applyFill="1" applyBorder="1" applyAlignment="1">
      <alignment horizontal="center" wrapText="1"/>
    </xf>
    <xf numFmtId="0" fontId="21" fillId="18" borderId="74" xfId="0" applyFont="1" applyFill="1" applyBorder="1" applyAlignment="1">
      <alignment horizontal="center" wrapText="1"/>
    </xf>
    <xf numFmtId="0" fontId="21" fillId="18" borderId="69" xfId="0" applyFont="1" applyFill="1" applyBorder="1" applyAlignment="1">
      <alignment horizontal="center" wrapText="1"/>
    </xf>
    <xf numFmtId="0" fontId="0" fillId="15" borderId="74" xfId="0" applyFill="1" applyBorder="1" applyAlignment="1">
      <alignment horizontal="center"/>
    </xf>
    <xf numFmtId="0" fontId="21" fillId="15" borderId="74" xfId="0" applyFont="1" applyFill="1" applyBorder="1" applyAlignment="1">
      <alignment horizontal="center" wrapText="1"/>
    </xf>
    <xf numFmtId="0" fontId="21" fillId="10" borderId="59" xfId="0" applyFont="1" applyFill="1" applyBorder="1" applyAlignment="1">
      <alignment horizontal="center" wrapText="1"/>
    </xf>
    <xf numFmtId="0" fontId="21" fillId="10" borderId="74" xfId="0" applyFont="1" applyFill="1" applyBorder="1" applyAlignment="1">
      <alignment horizontal="center" wrapText="1"/>
    </xf>
    <xf numFmtId="0" fontId="21" fillId="10" borderId="80" xfId="0" applyFont="1" applyFill="1" applyBorder="1" applyAlignment="1">
      <alignment horizontal="center" wrapText="1"/>
    </xf>
    <xf numFmtId="0" fontId="21" fillId="8" borderId="80" xfId="0" applyFont="1" applyFill="1" applyBorder="1" applyAlignment="1">
      <alignment horizontal="center" wrapText="1"/>
    </xf>
    <xf numFmtId="0" fontId="0" fillId="0" borderId="16" xfId="0" applyFill="1" applyBorder="1"/>
    <xf numFmtId="0" fontId="21" fillId="18" borderId="57" xfId="0" applyFont="1" applyFill="1" applyBorder="1" applyAlignment="1">
      <alignment wrapText="1"/>
    </xf>
    <xf numFmtId="0" fontId="0" fillId="18" borderId="76" xfId="0" applyFill="1" applyBorder="1" applyAlignment="1">
      <alignment wrapText="1"/>
    </xf>
    <xf numFmtId="0" fontId="21" fillId="18" borderId="76" xfId="0" applyFont="1" applyFill="1" applyBorder="1" applyAlignment="1">
      <alignment wrapText="1"/>
    </xf>
    <xf numFmtId="0" fontId="21" fillId="18" borderId="77" xfId="0" applyFont="1" applyFill="1" applyBorder="1" applyAlignment="1">
      <alignment wrapText="1"/>
    </xf>
    <xf numFmtId="0" fontId="21" fillId="18" borderId="58" xfId="0" applyFont="1" applyFill="1" applyBorder="1" applyAlignment="1">
      <alignment wrapText="1"/>
    </xf>
    <xf numFmtId="0" fontId="0" fillId="0" borderId="27" xfId="0" applyFill="1" applyBorder="1"/>
    <xf numFmtId="0" fontId="0" fillId="0" borderId="79" xfId="0" applyFill="1" applyBorder="1"/>
    <xf numFmtId="0" fontId="0" fillId="9" borderId="62" xfId="0" applyFill="1" applyBorder="1"/>
    <xf numFmtId="0" fontId="0" fillId="9" borderId="59" xfId="0" applyFill="1" applyBorder="1" applyAlignment="1">
      <alignment horizontal="center"/>
    </xf>
    <xf numFmtId="0" fontId="21" fillId="19" borderId="78" xfId="0" applyFont="1" applyFill="1" applyBorder="1" applyAlignment="1">
      <alignment wrapText="1"/>
    </xf>
    <xf numFmtId="0" fontId="21" fillId="18" borderId="59" xfId="0" applyFont="1" applyFill="1" applyBorder="1" applyAlignment="1">
      <alignment horizontal="center" wrapText="1"/>
    </xf>
    <xf numFmtId="0" fontId="21" fillId="18" borderId="80" xfId="0" applyFont="1" applyFill="1" applyBorder="1" applyAlignment="1">
      <alignment horizontal="center" wrapText="1"/>
    </xf>
    <xf numFmtId="0" fontId="21" fillId="15" borderId="80" xfId="0" applyFont="1" applyFill="1" applyBorder="1" applyAlignment="1">
      <alignment horizontal="center" wrapText="1"/>
    </xf>
    <xf numFmtId="0" fontId="21" fillId="9" borderId="67" xfId="0" applyFont="1" applyFill="1" applyBorder="1" applyAlignment="1">
      <alignment vertical="center" wrapText="1"/>
    </xf>
    <xf numFmtId="0" fontId="37" fillId="0" borderId="0" xfId="0" applyFont="1" applyAlignment="1">
      <alignment horizontal="right"/>
    </xf>
    <xf numFmtId="2" fontId="53" fillId="2" borderId="0" xfId="0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1" fillId="20" borderId="75" xfId="0" applyFont="1" applyFill="1" applyBorder="1" applyAlignment="1">
      <alignment horizontal="center" wrapText="1"/>
    </xf>
    <xf numFmtId="0" fontId="21" fillId="11" borderId="74" xfId="0" applyFont="1" applyFill="1" applyBorder="1" applyAlignment="1">
      <alignment horizontal="center" wrapText="1"/>
    </xf>
    <xf numFmtId="0" fontId="21" fillId="21" borderId="62" xfId="0" applyFont="1" applyFill="1" applyBorder="1" applyAlignment="1">
      <alignment wrapText="1"/>
    </xf>
    <xf numFmtId="0" fontId="21" fillId="21" borderId="59" xfId="0" applyFont="1" applyFill="1" applyBorder="1" applyAlignment="1">
      <alignment horizontal="center" wrapText="1"/>
    </xf>
    <xf numFmtId="0" fontId="21" fillId="21" borderId="67" xfId="0" applyFont="1" applyFill="1" applyBorder="1" applyAlignment="1">
      <alignment wrapText="1"/>
    </xf>
    <xf numFmtId="0" fontId="21" fillId="21" borderId="74" xfId="0" applyFont="1" applyFill="1" applyBorder="1" applyAlignment="1">
      <alignment horizontal="center" wrapText="1"/>
    </xf>
    <xf numFmtId="0" fontId="0" fillId="21" borderId="67" xfId="0" applyFill="1" applyBorder="1"/>
    <xf numFmtId="0" fontId="0" fillId="21" borderId="74" xfId="0" applyFill="1" applyBorder="1" applyAlignment="1">
      <alignment horizontal="center"/>
    </xf>
    <xf numFmtId="0" fontId="21" fillId="21" borderId="63" xfId="0" applyFont="1" applyFill="1" applyBorder="1" applyAlignment="1">
      <alignment wrapText="1"/>
    </xf>
    <xf numFmtId="0" fontId="21" fillId="21" borderId="80" xfId="0" applyFont="1" applyFill="1" applyBorder="1" applyAlignment="1">
      <alignment horizontal="center" wrapText="1"/>
    </xf>
    <xf numFmtId="0" fontId="21" fillId="22" borderId="59" xfId="0" applyFont="1" applyFill="1" applyBorder="1" applyAlignment="1">
      <alignment horizontal="center" wrapText="1"/>
    </xf>
    <xf numFmtId="0" fontId="21" fillId="22" borderId="75" xfId="0" applyFont="1" applyFill="1" applyBorder="1" applyAlignment="1">
      <alignment horizontal="center" wrapText="1"/>
    </xf>
    <xf numFmtId="0" fontId="21" fillId="22" borderId="74" xfId="0" applyFont="1" applyFill="1" applyBorder="1" applyAlignment="1">
      <alignment horizontal="center" wrapText="1"/>
    </xf>
    <xf numFmtId="0" fontId="0" fillId="22" borderId="74" xfId="0" applyFill="1" applyBorder="1" applyAlignment="1">
      <alignment horizontal="center"/>
    </xf>
    <xf numFmtId="0" fontId="21" fillId="22" borderId="69" xfId="0" applyFont="1" applyFill="1" applyBorder="1" applyAlignment="1">
      <alignment horizontal="center" wrapText="1"/>
    </xf>
    <xf numFmtId="0" fontId="21" fillId="23" borderId="66" xfId="0" applyFont="1" applyFill="1" applyBorder="1" applyAlignment="1">
      <alignment wrapText="1"/>
    </xf>
    <xf numFmtId="0" fontId="21" fillId="23" borderId="67" xfId="0" applyFont="1" applyFill="1" applyBorder="1" applyAlignment="1">
      <alignment wrapText="1"/>
    </xf>
    <xf numFmtId="0" fontId="21" fillId="23" borderId="74" xfId="0" applyFont="1" applyFill="1" applyBorder="1" applyAlignment="1">
      <alignment horizontal="center" wrapText="1"/>
    </xf>
    <xf numFmtId="0" fontId="7" fillId="23" borderId="61" xfId="0" applyFont="1" applyFill="1" applyBorder="1"/>
    <xf numFmtId="0" fontId="12" fillId="23" borderId="80" xfId="0" applyFont="1" applyFill="1" applyBorder="1" applyAlignment="1">
      <alignment horizontal="center"/>
    </xf>
    <xf numFmtId="2" fontId="21" fillId="0" borderId="26" xfId="0" applyNumberFormat="1" applyFont="1" applyBorder="1" applyAlignment="1">
      <alignment horizontal="right" wrapText="1"/>
    </xf>
    <xf numFmtId="0" fontId="21" fillId="22" borderId="74" xfId="0" applyFont="1" applyFill="1" applyBorder="1" applyAlignment="1">
      <alignment wrapText="1"/>
    </xf>
    <xf numFmtId="0" fontId="7" fillId="0" borderId="1" xfId="0" applyFont="1" applyBorder="1"/>
    <xf numFmtId="0" fontId="21" fillId="0" borderId="6" xfId="0" applyFont="1" applyBorder="1" applyAlignment="1">
      <alignment wrapText="1"/>
    </xf>
    <xf numFmtId="0" fontId="21" fillId="9" borderId="66" xfId="0" applyFont="1" applyFill="1" applyBorder="1" applyAlignment="1">
      <alignment wrapText="1"/>
    </xf>
    <xf numFmtId="0" fontId="21" fillId="9" borderId="75" xfId="0" applyFont="1" applyFill="1" applyBorder="1" applyAlignment="1">
      <alignment horizontal="center" wrapText="1"/>
    </xf>
    <xf numFmtId="0" fontId="21" fillId="0" borderId="70" xfId="0" applyFont="1" applyFill="1" applyBorder="1" applyAlignment="1">
      <alignment wrapText="1"/>
    </xf>
    <xf numFmtId="0" fontId="26" fillId="0" borderId="21" xfId="1" applyFont="1" applyFill="1" applyBorder="1" applyAlignment="1">
      <alignment vertical="top" wrapText="1"/>
    </xf>
    <xf numFmtId="0" fontId="26" fillId="0" borderId="0" xfId="1" applyFont="1" applyFill="1" applyBorder="1" applyAlignment="1">
      <alignment horizontal="left" wrapText="1"/>
    </xf>
    <xf numFmtId="0" fontId="26" fillId="0" borderId="17" xfId="1" applyFont="1" applyFill="1" applyBorder="1" applyAlignment="1">
      <alignment vertical="top" wrapText="1"/>
    </xf>
    <xf numFmtId="0" fontId="25" fillId="0" borderId="53" xfId="0" applyFont="1" applyFill="1" applyBorder="1"/>
    <xf numFmtId="2" fontId="25" fillId="0" borderId="43" xfId="0" applyNumberFormat="1" applyFont="1" applyFill="1" applyBorder="1"/>
    <xf numFmtId="2" fontId="25" fillId="0" borderId="53" xfId="0" applyNumberFormat="1" applyFont="1" applyFill="1" applyBorder="1"/>
    <xf numFmtId="0" fontId="21" fillId="0" borderId="21" xfId="0" applyFont="1" applyFill="1" applyBorder="1" applyAlignment="1">
      <alignment wrapText="1"/>
    </xf>
    <xf numFmtId="0" fontId="42" fillId="0" borderId="68" xfId="0" applyFont="1" applyBorder="1"/>
    <xf numFmtId="0" fontId="41" fillId="0" borderId="70" xfId="0" applyFont="1" applyBorder="1"/>
    <xf numFmtId="2" fontId="0" fillId="0" borderId="45" xfId="0" applyNumberFormat="1" applyBorder="1" applyAlignment="1">
      <alignment horizontal="right"/>
    </xf>
    <xf numFmtId="0" fontId="21" fillId="0" borderId="20" xfId="0" applyNumberFormat="1" applyFont="1" applyFill="1" applyBorder="1" applyAlignment="1">
      <alignment vertical="top" wrapText="1"/>
    </xf>
    <xf numFmtId="0" fontId="26" fillId="0" borderId="0" xfId="1" applyFont="1" applyFill="1" applyBorder="1" applyAlignment="1">
      <alignment vertical="top" wrapText="1"/>
    </xf>
    <xf numFmtId="0" fontId="21" fillId="0" borderId="55" xfId="0" applyFont="1" applyFill="1" applyBorder="1" applyAlignment="1">
      <alignment vertical="top" wrapText="1"/>
    </xf>
    <xf numFmtId="2" fontId="21" fillId="0" borderId="26" xfId="0" applyNumberFormat="1" applyFont="1" applyFill="1" applyBorder="1" applyAlignment="1">
      <alignment vertical="top" wrapText="1"/>
    </xf>
    <xf numFmtId="0" fontId="21" fillId="0" borderId="42" xfId="0" applyFont="1" applyFill="1" applyBorder="1" applyAlignment="1">
      <alignment vertical="top" wrapText="1"/>
    </xf>
    <xf numFmtId="0" fontId="26" fillId="0" borderId="43" xfId="1" applyFont="1" applyFill="1" applyBorder="1" applyAlignment="1">
      <alignment vertical="top" wrapText="1"/>
    </xf>
    <xf numFmtId="1" fontId="41" fillId="0" borderId="43" xfId="0" applyNumberFormat="1" applyFont="1" applyFill="1" applyBorder="1" applyAlignment="1">
      <alignment vertical="top" wrapText="1"/>
    </xf>
    <xf numFmtId="0" fontId="21" fillId="0" borderId="53" xfId="0" applyFont="1" applyFill="1" applyBorder="1" applyAlignment="1">
      <alignment vertical="top" wrapText="1"/>
    </xf>
    <xf numFmtId="2" fontId="21" fillId="0" borderId="54" xfId="0" applyNumberFormat="1" applyFont="1" applyFill="1" applyBorder="1" applyAlignment="1">
      <alignment vertical="top" wrapText="1"/>
    </xf>
    <xf numFmtId="0" fontId="21" fillId="0" borderId="43" xfId="0" applyFont="1" applyFill="1" applyBorder="1" applyAlignment="1">
      <alignment vertical="top" wrapText="1"/>
    </xf>
    <xf numFmtId="2" fontId="21" fillId="0" borderId="44" xfId="0" applyNumberFormat="1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43" xfId="0" applyFont="1" applyBorder="1" applyAlignment="1">
      <alignment vertical="top" wrapText="1"/>
    </xf>
    <xf numFmtId="0" fontId="21" fillId="0" borderId="44" xfId="0" applyFont="1" applyFill="1" applyBorder="1" applyAlignment="1">
      <alignment vertical="top" wrapText="1"/>
    </xf>
    <xf numFmtId="2" fontId="0" fillId="0" borderId="70" xfId="0" applyNumberFormat="1" applyBorder="1" applyAlignment="1">
      <alignment vertical="top"/>
    </xf>
    <xf numFmtId="2" fontId="0" fillId="0" borderId="64" xfId="0" applyNumberFormat="1" applyBorder="1" applyAlignment="1">
      <alignment vertical="top"/>
    </xf>
    <xf numFmtId="2" fontId="21" fillId="0" borderId="44" xfId="0" applyNumberFormat="1" applyFont="1" applyBorder="1" applyAlignment="1">
      <alignment horizontal="right" vertical="top" wrapText="1"/>
    </xf>
    <xf numFmtId="0" fontId="21" fillId="2" borderId="31" xfId="0" applyFont="1" applyFill="1" applyBorder="1" applyAlignment="1">
      <alignment wrapText="1"/>
    </xf>
    <xf numFmtId="0" fontId="26" fillId="0" borderId="44" xfId="1" applyFont="1" applyFill="1" applyBorder="1" applyAlignment="1">
      <alignment horizontal="left" wrapText="1"/>
    </xf>
    <xf numFmtId="0" fontId="21" fillId="0" borderId="10" xfId="0" applyFont="1" applyFill="1" applyBorder="1" applyAlignment="1">
      <alignment vertical="center" wrapText="1"/>
    </xf>
    <xf numFmtId="0" fontId="21" fillId="15" borderId="69" xfId="0" applyFont="1" applyFill="1" applyBorder="1" applyAlignment="1">
      <alignment horizontal="center" wrapText="1"/>
    </xf>
    <xf numFmtId="14" fontId="0" fillId="0" borderId="4" xfId="0" applyNumberFormat="1" applyBorder="1"/>
    <xf numFmtId="0" fontId="0" fillId="0" borderId="27" xfId="0" applyBorder="1" applyAlignment="1">
      <alignment wrapText="1"/>
    </xf>
    <xf numFmtId="0" fontId="26" fillId="0" borderId="45" xfId="1" applyFont="1" applyFill="1" applyBorder="1" applyAlignment="1">
      <alignment wrapText="1"/>
    </xf>
    <xf numFmtId="0" fontId="21" fillId="2" borderId="74" xfId="0" applyFont="1" applyFill="1" applyBorder="1"/>
    <xf numFmtId="0" fontId="47" fillId="11" borderId="65" xfId="0" applyFont="1" applyFill="1" applyBorder="1" applyAlignment="1"/>
    <xf numFmtId="2" fontId="25" fillId="11" borderId="35" xfId="0" applyNumberFormat="1" applyFont="1" applyFill="1" applyBorder="1" applyAlignment="1"/>
    <xf numFmtId="1" fontId="25" fillId="11" borderId="33" xfId="0" applyNumberFormat="1" applyFont="1" applyFill="1" applyBorder="1" applyAlignment="1"/>
    <xf numFmtId="2" fontId="25" fillId="0" borderId="5" xfId="0" applyNumberFormat="1" applyFont="1" applyBorder="1"/>
    <xf numFmtId="1" fontId="25" fillId="11" borderId="49" xfId="0" applyNumberFormat="1" applyFont="1" applyFill="1" applyBorder="1" applyAlignment="1"/>
    <xf numFmtId="2" fontId="25" fillId="0" borderId="34" xfId="0" applyNumberFormat="1" applyFont="1" applyBorder="1"/>
    <xf numFmtId="2" fontId="25" fillId="0" borderId="5" xfId="0" applyNumberFormat="1" applyFont="1" applyBorder="1" applyAlignment="1">
      <alignment horizontal="right"/>
    </xf>
    <xf numFmtId="0" fontId="25" fillId="11" borderId="49" xfId="0" applyFont="1" applyFill="1" applyBorder="1" applyAlignment="1"/>
    <xf numFmtId="0" fontId="25" fillId="11" borderId="50" xfId="0" applyFont="1" applyFill="1" applyBorder="1" applyAlignment="1"/>
    <xf numFmtId="1" fontId="25" fillId="11" borderId="50" xfId="0" applyNumberFormat="1" applyFont="1" applyFill="1" applyBorder="1" applyAlignment="1"/>
    <xf numFmtId="2" fontId="25" fillId="11" borderId="5" xfId="0" applyNumberFormat="1" applyFont="1" applyFill="1" applyBorder="1" applyAlignment="1"/>
    <xf numFmtId="0" fontId="0" fillId="0" borderId="50" xfId="0" applyBorder="1"/>
    <xf numFmtId="0" fontId="0" fillId="0" borderId="35" xfId="0" applyBorder="1"/>
    <xf numFmtId="2" fontId="0" fillId="0" borderId="45" xfId="0" applyNumberFormat="1" applyBorder="1"/>
    <xf numFmtId="0" fontId="42" fillId="0" borderId="70" xfId="0" applyFont="1" applyFill="1" applyBorder="1" applyAlignment="1">
      <alignment wrapText="1"/>
    </xf>
    <xf numFmtId="0" fontId="21" fillId="0" borderId="64" xfId="0" applyFont="1" applyFill="1" applyBorder="1" applyAlignment="1">
      <alignment wrapText="1"/>
    </xf>
    <xf numFmtId="0" fontId="21" fillId="0" borderId="14" xfId="1" applyFont="1" applyFill="1" applyBorder="1" applyAlignment="1">
      <alignment wrapText="1"/>
    </xf>
    <xf numFmtId="0" fontId="21" fillId="0" borderId="4" xfId="0" applyFont="1" applyFill="1" applyBorder="1" applyAlignment="1">
      <alignment vertical="top" wrapText="1"/>
    </xf>
    <xf numFmtId="0" fontId="19" fillId="0" borderId="4" xfId="1" applyFill="1" applyBorder="1" applyAlignment="1" applyProtection="1">
      <alignment wrapText="1" shrinkToFit="1"/>
    </xf>
    <xf numFmtId="0" fontId="19" fillId="0" borderId="42" xfId="1" applyFill="1" applyBorder="1" applyAlignment="1" applyProtection="1">
      <alignment wrapText="1" shrinkToFit="1"/>
    </xf>
    <xf numFmtId="2" fontId="21" fillId="0" borderId="43" xfId="0" applyNumberFormat="1" applyFont="1" applyFill="1" applyBorder="1" applyAlignment="1">
      <alignment horizontal="right" wrapText="1"/>
    </xf>
    <xf numFmtId="0" fontId="18" fillId="0" borderId="72" xfId="0" applyFont="1" applyFill="1" applyBorder="1" applyAlignment="1">
      <alignment horizontal="right"/>
    </xf>
    <xf numFmtId="2" fontId="21" fillId="0" borderId="54" xfId="0" applyNumberFormat="1" applyFont="1" applyBorder="1" applyAlignment="1">
      <alignment horizontal="right" wrapText="1"/>
    </xf>
    <xf numFmtId="1" fontId="42" fillId="0" borderId="70" xfId="0" applyNumberFormat="1" applyFont="1" applyFill="1" applyBorder="1" applyAlignment="1">
      <alignment wrapText="1"/>
    </xf>
    <xf numFmtId="2" fontId="21" fillId="0" borderId="68" xfId="0" applyNumberFormat="1" applyFont="1" applyBorder="1"/>
    <xf numFmtId="2" fontId="21" fillId="0" borderId="64" xfId="0" applyNumberFormat="1" applyFont="1" applyBorder="1"/>
    <xf numFmtId="0" fontId="19" fillId="0" borderId="21" xfId="1" applyFill="1" applyBorder="1" applyAlignment="1">
      <alignment vertical="top" wrapText="1"/>
    </xf>
    <xf numFmtId="2" fontId="32" fillId="11" borderId="33" xfId="0" applyNumberFormat="1" applyFont="1" applyFill="1" applyBorder="1" applyAlignment="1">
      <alignment wrapText="1"/>
    </xf>
    <xf numFmtId="2" fontId="25" fillId="11" borderId="33" xfId="0" applyNumberFormat="1" applyFont="1" applyFill="1" applyBorder="1" applyAlignment="1">
      <alignment horizontal="right" vertical="center" wrapText="1"/>
    </xf>
    <xf numFmtId="0" fontId="26" fillId="0" borderId="45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wrapText="1"/>
    </xf>
    <xf numFmtId="0" fontId="9" fillId="0" borderId="43" xfId="0" applyFont="1" applyFill="1" applyBorder="1"/>
    <xf numFmtId="0" fontId="26" fillId="0" borderId="42" xfId="1" applyFont="1" applyFill="1" applyBorder="1" applyAlignment="1" applyProtection="1">
      <alignment vertical="top" wrapText="1"/>
      <protection locked="0"/>
    </xf>
    <xf numFmtId="0" fontId="26" fillId="0" borderId="54" xfId="0" applyFont="1" applyFill="1" applyBorder="1" applyAlignment="1">
      <alignment vertical="top" wrapText="1"/>
    </xf>
    <xf numFmtId="0" fontId="21" fillId="0" borderId="46" xfId="0" applyFont="1" applyFill="1" applyBorder="1" applyAlignment="1">
      <alignment wrapText="1"/>
    </xf>
    <xf numFmtId="2" fontId="25" fillId="11" borderId="33" xfId="0" applyNumberFormat="1" applyFont="1" applyFill="1" applyBorder="1" applyAlignment="1"/>
    <xf numFmtId="0" fontId="25" fillId="0" borderId="43" xfId="0" applyFont="1" applyFill="1" applyBorder="1"/>
    <xf numFmtId="2" fontId="25" fillId="0" borderId="64" xfId="0" applyNumberFormat="1" applyFont="1" applyFill="1" applyBorder="1"/>
    <xf numFmtId="2" fontId="25" fillId="0" borderId="53" xfId="0" applyNumberFormat="1" applyFont="1" applyBorder="1"/>
    <xf numFmtId="2" fontId="25" fillId="0" borderId="42" xfId="0" applyNumberFormat="1" applyFont="1" applyBorder="1"/>
    <xf numFmtId="1" fontId="25" fillId="0" borderId="42" xfId="0" applyNumberFormat="1" applyFont="1" applyBorder="1"/>
    <xf numFmtId="2" fontId="25" fillId="0" borderId="42" xfId="0" applyNumberFormat="1" applyFont="1" applyFill="1" applyBorder="1"/>
    <xf numFmtId="2" fontId="22" fillId="0" borderId="43" xfId="0" applyNumberFormat="1" applyFont="1" applyFill="1" applyBorder="1"/>
    <xf numFmtId="2" fontId="30" fillId="0" borderId="41" xfId="0" applyNumberFormat="1" applyFont="1" applyFill="1" applyBorder="1"/>
    <xf numFmtId="14" fontId="9" fillId="0" borderId="54" xfId="0" applyNumberFormat="1" applyFont="1" applyFill="1" applyBorder="1"/>
    <xf numFmtId="0" fontId="21" fillId="19" borderId="12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0" fillId="16" borderId="16" xfId="0" applyFill="1" applyBorder="1"/>
    <xf numFmtId="0" fontId="21" fillId="16" borderId="62" xfId="0" applyFont="1" applyFill="1" applyBorder="1" applyAlignment="1">
      <alignment wrapText="1"/>
    </xf>
    <xf numFmtId="0" fontId="0" fillId="16" borderId="1" xfId="0" applyFill="1" applyBorder="1"/>
    <xf numFmtId="0" fontId="21" fillId="16" borderId="67" xfId="0" applyFont="1" applyFill="1" applyBorder="1" applyAlignment="1">
      <alignment wrapText="1"/>
    </xf>
    <xf numFmtId="0" fontId="21" fillId="16" borderId="59" xfId="0" applyFont="1" applyFill="1" applyBorder="1" applyAlignment="1">
      <alignment horizontal="center" wrapText="1"/>
    </xf>
    <xf numFmtId="0" fontId="21" fillId="16" borderId="74" xfId="0" applyFont="1" applyFill="1" applyBorder="1" applyAlignment="1">
      <alignment horizontal="center" wrapText="1"/>
    </xf>
    <xf numFmtId="0" fontId="21" fillId="16" borderId="80" xfId="0" applyFont="1" applyFill="1" applyBorder="1" applyAlignment="1">
      <alignment horizontal="center" wrapText="1"/>
    </xf>
    <xf numFmtId="0" fontId="29" fillId="3" borderId="43" xfId="0" applyFont="1" applyFill="1" applyBorder="1" applyAlignment="1">
      <alignment textRotation="90" wrapText="1"/>
    </xf>
    <xf numFmtId="0" fontId="45" fillId="0" borderId="35" xfId="0" applyFont="1" applyBorder="1" applyAlignment="1">
      <alignment horizontal="center"/>
    </xf>
    <xf numFmtId="0" fontId="45" fillId="0" borderId="6" xfId="0" applyFont="1" applyFill="1" applyBorder="1" applyAlignment="1">
      <alignment horizontal="center"/>
    </xf>
    <xf numFmtId="0" fontId="21" fillId="16" borderId="63" xfId="0" applyFont="1" applyFill="1" applyBorder="1" applyAlignment="1">
      <alignment wrapText="1"/>
    </xf>
    <xf numFmtId="0" fontId="0" fillId="16" borderId="9" xfId="0" applyFill="1" applyBorder="1"/>
    <xf numFmtId="0" fontId="0" fillId="16" borderId="65" xfId="0" applyFill="1" applyBorder="1"/>
    <xf numFmtId="0" fontId="21" fillId="10" borderId="63" xfId="0" applyFont="1" applyFill="1" applyBorder="1" applyAlignment="1">
      <alignment wrapText="1"/>
    </xf>
    <xf numFmtId="0" fontId="0" fillId="0" borderId="65" xfId="0" applyFill="1" applyBorder="1"/>
    <xf numFmtId="0" fontId="26" fillId="0" borderId="17" xfId="1" applyFont="1" applyFill="1" applyBorder="1" applyAlignment="1">
      <alignment wrapText="1"/>
    </xf>
    <xf numFmtId="0" fontId="21" fillId="0" borderId="42" xfId="0" applyFont="1" applyFill="1" applyBorder="1" applyAlignment="1">
      <alignment horizontal="right" wrapText="1"/>
    </xf>
    <xf numFmtId="0" fontId="32" fillId="11" borderId="0" xfId="0" applyFont="1" applyFill="1" applyBorder="1" applyAlignment="1">
      <alignment wrapText="1"/>
    </xf>
    <xf numFmtId="0" fontId="47" fillId="11" borderId="70" xfId="0" applyFont="1" applyFill="1" applyBorder="1" applyAlignment="1">
      <alignment wrapText="1"/>
    </xf>
    <xf numFmtId="2" fontId="32" fillId="11" borderId="0" xfId="0" applyNumberFormat="1" applyFont="1" applyFill="1" applyBorder="1" applyAlignment="1">
      <alignment wrapText="1"/>
    </xf>
    <xf numFmtId="1" fontId="32" fillId="11" borderId="55" xfId="0" applyNumberFormat="1" applyFont="1" applyFill="1" applyBorder="1" applyAlignment="1">
      <alignment wrapText="1"/>
    </xf>
    <xf numFmtId="2" fontId="32" fillId="0" borderId="26" xfId="0" applyNumberFormat="1" applyFont="1" applyFill="1" applyBorder="1" applyAlignment="1">
      <alignment wrapText="1"/>
    </xf>
    <xf numFmtId="1" fontId="32" fillId="11" borderId="20" xfId="0" applyNumberFormat="1" applyFont="1" applyFill="1" applyBorder="1" applyAlignment="1">
      <alignment wrapText="1"/>
    </xf>
    <xf numFmtId="2" fontId="32" fillId="0" borderId="6" xfId="0" applyNumberFormat="1" applyFont="1" applyFill="1" applyBorder="1" applyAlignment="1">
      <alignment wrapText="1"/>
    </xf>
    <xf numFmtId="2" fontId="32" fillId="11" borderId="55" xfId="0" applyNumberFormat="1" applyFont="1" applyFill="1" applyBorder="1" applyAlignment="1">
      <alignment wrapText="1"/>
    </xf>
    <xf numFmtId="2" fontId="32" fillId="0" borderId="26" xfId="0" applyNumberFormat="1" applyFont="1" applyFill="1" applyBorder="1" applyAlignment="1">
      <alignment horizontal="right" wrapText="1"/>
    </xf>
    <xf numFmtId="0" fontId="32" fillId="11" borderId="20" xfId="0" applyFont="1" applyFill="1" applyBorder="1" applyAlignment="1">
      <alignment wrapText="1"/>
    </xf>
    <xf numFmtId="0" fontId="32" fillId="11" borderId="4" xfId="0" applyFont="1" applyFill="1" applyBorder="1" applyAlignment="1">
      <alignment wrapText="1"/>
    </xf>
    <xf numFmtId="1" fontId="32" fillId="11" borderId="4" xfId="0" applyNumberFormat="1" applyFont="1" applyFill="1" applyBorder="1" applyAlignment="1">
      <alignment wrapText="1"/>
    </xf>
    <xf numFmtId="1" fontId="45" fillId="16" borderId="50" xfId="0" applyNumberFormat="1" applyFont="1" applyFill="1" applyBorder="1" applyAlignment="1">
      <alignment horizontal="center" vertical="center" wrapText="1"/>
    </xf>
    <xf numFmtId="0" fontId="21" fillId="0" borderId="20" xfId="0" applyFont="1" applyBorder="1"/>
    <xf numFmtId="0" fontId="21" fillId="0" borderId="4" xfId="0" applyFont="1" applyBorder="1"/>
    <xf numFmtId="0" fontId="21" fillId="0" borderId="37" xfId="0" applyFont="1" applyBorder="1"/>
    <xf numFmtId="0" fontId="21" fillId="0" borderId="41" xfId="0" applyFont="1" applyBorder="1"/>
    <xf numFmtId="0" fontId="21" fillId="0" borderId="42" xfId="0" applyFont="1" applyBorder="1"/>
    <xf numFmtId="0" fontId="21" fillId="0" borderId="32" xfId="0" applyFont="1" applyBorder="1"/>
    <xf numFmtId="0" fontId="21" fillId="0" borderId="47" xfId="0" applyFont="1" applyFill="1" applyBorder="1" applyAlignment="1">
      <alignment vertical="top" wrapText="1"/>
    </xf>
    <xf numFmtId="0" fontId="21" fillId="0" borderId="41" xfId="0" applyFont="1" applyFill="1" applyBorder="1"/>
    <xf numFmtId="0" fontId="21" fillId="0" borderId="42" xfId="0" applyFont="1" applyFill="1" applyBorder="1"/>
    <xf numFmtId="0" fontId="21" fillId="0" borderId="0" xfId="0" applyFont="1"/>
    <xf numFmtId="0" fontId="21" fillId="0" borderId="20" xfId="0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21" fillId="0" borderId="31" xfId="0" applyFont="1" applyBorder="1" applyAlignment="1">
      <alignment vertical="top"/>
    </xf>
    <xf numFmtId="0" fontId="21" fillId="0" borderId="52" xfId="0" applyFont="1" applyBorder="1" applyAlignment="1">
      <alignment vertical="top"/>
    </xf>
    <xf numFmtId="0" fontId="21" fillId="0" borderId="55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21" fillId="0" borderId="53" xfId="0" applyFont="1" applyBorder="1" applyAlignment="1">
      <alignment vertical="top"/>
    </xf>
    <xf numFmtId="0" fontId="21" fillId="0" borderId="47" xfId="0" applyFont="1" applyBorder="1" applyAlignment="1">
      <alignment vertical="top"/>
    </xf>
    <xf numFmtId="0" fontId="21" fillId="0" borderId="70" xfId="0" applyFont="1" applyBorder="1"/>
    <xf numFmtId="0" fontId="0" fillId="0" borderId="56" xfId="0" applyBorder="1"/>
    <xf numFmtId="0" fontId="0" fillId="0" borderId="7" xfId="0" applyBorder="1"/>
    <xf numFmtId="0" fontId="0" fillId="0" borderId="11" xfId="0" applyBorder="1"/>
    <xf numFmtId="0" fontId="0" fillId="0" borderId="28" xfId="0" applyBorder="1"/>
    <xf numFmtId="0" fontId="42" fillId="0" borderId="43" xfId="0" applyFont="1" applyFill="1" applyBorder="1" applyAlignment="1">
      <alignment wrapText="1"/>
    </xf>
    <xf numFmtId="0" fontId="21" fillId="2" borderId="69" xfId="0" applyFont="1" applyFill="1" applyBorder="1" applyAlignment="1">
      <alignment wrapText="1"/>
    </xf>
    <xf numFmtId="0" fontId="26" fillId="0" borderId="21" xfId="1" applyNumberFormat="1" applyFont="1" applyFill="1" applyBorder="1" applyAlignment="1">
      <alignment vertical="top" wrapText="1"/>
    </xf>
    <xf numFmtId="0" fontId="26" fillId="0" borderId="21" xfId="1" applyFont="1" applyFill="1" applyBorder="1" applyAlignment="1">
      <alignment horizontal="left" vertical="top" wrapText="1"/>
    </xf>
    <xf numFmtId="0" fontId="26" fillId="0" borderId="42" xfId="1" applyFont="1" applyFill="1" applyBorder="1" applyAlignment="1">
      <alignment wrapText="1"/>
    </xf>
    <xf numFmtId="0" fontId="44" fillId="0" borderId="38" xfId="1" applyFont="1" applyBorder="1"/>
    <xf numFmtId="0" fontId="34" fillId="0" borderId="44" xfId="0" applyFont="1" applyBorder="1" applyAlignment="1">
      <alignment horizontal="left" wrapText="1"/>
    </xf>
    <xf numFmtId="1" fontId="42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2" fontId="21" fillId="0" borderId="6" xfId="0" applyNumberFormat="1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21" fillId="0" borderId="1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7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9" xfId="0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40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0" fontId="26" fillId="0" borderId="38" xfId="1" applyFont="1" applyFill="1" applyBorder="1" applyAlignment="1">
      <alignment wrapText="1"/>
    </xf>
    <xf numFmtId="0" fontId="26" fillId="0" borderId="43" xfId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1" fillId="0" borderId="50" xfId="0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37" xfId="0" applyNumberFormat="1" applyFont="1" applyFill="1" applyBorder="1" applyAlignment="1">
      <alignment wrapText="1"/>
    </xf>
    <xf numFmtId="14" fontId="21" fillId="0" borderId="26" xfId="0" applyNumberFormat="1" applyFont="1" applyFill="1" applyBorder="1" applyAlignment="1">
      <alignment horizontal="left" wrapText="1"/>
    </xf>
    <xf numFmtId="0" fontId="21" fillId="0" borderId="41" xfId="0" applyNumberFormat="1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0" fillId="0" borderId="0" xfId="0" applyBorder="1"/>
    <xf numFmtId="0" fontId="0" fillId="0" borderId="8" xfId="0" applyBorder="1"/>
    <xf numFmtId="0" fontId="0" fillId="0" borderId="4" xfId="0" applyBorder="1"/>
    <xf numFmtId="0" fontId="21" fillId="0" borderId="56" xfId="0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/>
    </xf>
    <xf numFmtId="0" fontId="26" fillId="0" borderId="4" xfId="1" applyFont="1" applyFill="1" applyBorder="1" applyAlignment="1" applyProtection="1">
      <alignment wrapText="1" shrinkToFit="1"/>
    </xf>
    <xf numFmtId="0" fontId="0" fillId="0" borderId="16" xfId="0" applyBorder="1"/>
    <xf numFmtId="0" fontId="0" fillId="0" borderId="38" xfId="0" applyBorder="1"/>
    <xf numFmtId="0" fontId="26" fillId="0" borderId="32" xfId="1" applyFont="1" applyFill="1" applyBorder="1" applyAlignment="1" applyProtection="1">
      <alignment wrapText="1" shrinkToFit="1"/>
    </xf>
    <xf numFmtId="0" fontId="26" fillId="0" borderId="42" xfId="1" applyFont="1" applyFill="1" applyBorder="1" applyAlignment="1" applyProtection="1">
      <alignment wrapText="1" shrinkToFit="1"/>
    </xf>
    <xf numFmtId="0" fontId="21" fillId="0" borderId="39" xfId="0" applyFont="1" applyFill="1" applyBorder="1" applyAlignment="1">
      <alignment wrapText="1"/>
    </xf>
    <xf numFmtId="0" fontId="21" fillId="0" borderId="44" xfId="0" applyFont="1" applyFill="1" applyBorder="1" applyAlignment="1">
      <alignment wrapText="1"/>
    </xf>
    <xf numFmtId="0" fontId="26" fillId="0" borderId="42" xfId="1" applyFont="1" applyFill="1" applyBorder="1" applyAlignment="1" applyProtection="1">
      <alignment wrapText="1"/>
    </xf>
    <xf numFmtId="0" fontId="21" fillId="0" borderId="16" xfId="1" applyFont="1" applyFill="1" applyBorder="1" applyAlignment="1">
      <alignment wrapText="1"/>
    </xf>
    <xf numFmtId="0" fontId="21" fillId="0" borderId="27" xfId="1" applyFont="1" applyFill="1" applyBorder="1" applyAlignment="1">
      <alignment wrapText="1"/>
    </xf>
    <xf numFmtId="0" fontId="21" fillId="2" borderId="38" xfId="0" applyFont="1" applyFill="1" applyBorder="1" applyAlignment="1">
      <alignment wrapTex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45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21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0" fontId="25" fillId="17" borderId="35" xfId="0" applyFont="1" applyFill="1" applyBorder="1" applyAlignment="1"/>
    <xf numFmtId="2" fontId="0" fillId="0" borderId="6" xfId="0" applyNumberFormat="1" applyBorder="1"/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8" borderId="67" xfId="0" applyFont="1" applyFill="1" applyBorder="1" applyAlignment="1">
      <alignment wrapText="1"/>
    </xf>
    <xf numFmtId="0" fontId="21" fillId="0" borderId="70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2" borderId="64" xfId="0" applyFont="1" applyFill="1" applyBorder="1" applyAlignment="1">
      <alignment wrapText="1"/>
    </xf>
    <xf numFmtId="0" fontId="0" fillId="0" borderId="66" xfId="0" applyBorder="1"/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2" fontId="0" fillId="0" borderId="46" xfId="0" applyNumberFormat="1" applyBorder="1"/>
    <xf numFmtId="0" fontId="0" fillId="0" borderId="55" xfId="0" applyBorder="1"/>
    <xf numFmtId="2" fontId="0" fillId="0" borderId="26" xfId="0" applyNumberFormat="1" applyBorder="1"/>
    <xf numFmtId="2" fontId="24" fillId="0" borderId="26" xfId="1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2" fontId="21" fillId="0" borderId="6" xfId="0" applyNumberFormat="1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2" fontId="24" fillId="0" borderId="6" xfId="1" applyNumberFormat="1" applyFont="1" applyFill="1" applyBorder="1" applyAlignment="1">
      <alignment wrapText="1"/>
    </xf>
    <xf numFmtId="0" fontId="21" fillId="0" borderId="42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34" fillId="0" borderId="0" xfId="0" applyFont="1" applyBorder="1"/>
    <xf numFmtId="0" fontId="21" fillId="0" borderId="56" xfId="0" applyFont="1" applyFill="1" applyBorder="1" applyAlignment="1">
      <alignment vertical="center" wrapText="1"/>
    </xf>
    <xf numFmtId="0" fontId="21" fillId="0" borderId="37" xfId="0" applyNumberFormat="1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top" wrapText="1"/>
    </xf>
    <xf numFmtId="0" fontId="21" fillId="0" borderId="16" xfId="0" applyFont="1" applyFill="1" applyBorder="1" applyAlignment="1">
      <alignment vertical="center" wrapText="1"/>
    </xf>
    <xf numFmtId="0" fontId="43" fillId="0" borderId="44" xfId="1" applyFont="1" applyFill="1" applyBorder="1" applyAlignment="1" applyProtection="1">
      <alignment vertical="top" wrapText="1" shrinkToFit="1"/>
    </xf>
    <xf numFmtId="1" fontId="21" fillId="0" borderId="64" xfId="0" applyNumberFormat="1" applyFont="1" applyFill="1" applyBorder="1" applyAlignment="1">
      <alignment vertical="top" wrapText="1"/>
    </xf>
    <xf numFmtId="2" fontId="21" fillId="0" borderId="54" xfId="0" applyNumberFormat="1" applyFont="1" applyBorder="1" applyAlignment="1">
      <alignment horizontal="right" vertical="top" wrapText="1"/>
    </xf>
    <xf numFmtId="0" fontId="21" fillId="0" borderId="43" xfId="0" applyFont="1" applyFill="1" applyBorder="1" applyAlignment="1">
      <alignment vertical="center" wrapText="1"/>
    </xf>
    <xf numFmtId="2" fontId="21" fillId="0" borderId="43" xfId="0" applyNumberFormat="1" applyFont="1" applyFill="1" applyBorder="1" applyAlignment="1">
      <alignment horizontal="right" vertical="top" wrapText="1"/>
    </xf>
    <xf numFmtId="0" fontId="21" fillId="0" borderId="41" xfId="0" applyFont="1" applyBorder="1" applyAlignment="1">
      <alignment vertical="top" wrapText="1"/>
    </xf>
    <xf numFmtId="2" fontId="21" fillId="0" borderId="43" xfId="0" applyNumberFormat="1" applyFont="1" applyFill="1" applyBorder="1" applyAlignment="1">
      <alignment vertical="top" wrapText="1"/>
    </xf>
    <xf numFmtId="0" fontId="21" fillId="0" borderId="28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wrapText="1"/>
    </xf>
    <xf numFmtId="0" fontId="27" fillId="0" borderId="26" xfId="0" applyFont="1" applyFill="1" applyBorder="1" applyAlignment="1">
      <alignment wrapText="1"/>
    </xf>
    <xf numFmtId="0" fontId="21" fillId="2" borderId="41" xfId="0" applyNumberFormat="1" applyFont="1" applyFill="1" applyBorder="1" applyAlignment="1">
      <alignment horizontal="right" wrapText="1"/>
    </xf>
    <xf numFmtId="2" fontId="25" fillId="0" borderId="50" xfId="0" applyNumberFormat="1" applyFont="1" applyFill="1" applyBorder="1"/>
    <xf numFmtId="0" fontId="29" fillId="0" borderId="42" xfId="0" applyFont="1" applyBorder="1"/>
    <xf numFmtId="0" fontId="21" fillId="0" borderId="53" xfId="0" applyFont="1" applyFill="1" applyBorder="1" applyAlignment="1">
      <alignment horizontal="left" wrapText="1"/>
    </xf>
    <xf numFmtId="0" fontId="21" fillId="0" borderId="42" xfId="0" applyFont="1" applyFill="1" applyBorder="1" applyAlignment="1">
      <alignment horizontal="right"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48" xfId="0" applyFont="1" applyFill="1" applyBorder="1" applyAlignment="1">
      <alignment wrapText="1"/>
    </xf>
    <xf numFmtId="0" fontId="55" fillId="3" borderId="30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2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55" fillId="3" borderId="25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55" fillId="3" borderId="57" xfId="0" applyFont="1" applyFill="1" applyBorder="1" applyAlignment="1">
      <alignment wrapText="1"/>
    </xf>
    <xf numFmtId="0" fontId="55" fillId="3" borderId="76" xfId="0" applyFont="1" applyFill="1" applyBorder="1" applyAlignment="1">
      <alignment wrapText="1"/>
    </xf>
    <xf numFmtId="0" fontId="55" fillId="3" borderId="76" xfId="0" applyFont="1" applyFill="1" applyBorder="1" applyAlignment="1">
      <alignment vertical="center" wrapText="1"/>
    </xf>
    <xf numFmtId="0" fontId="0" fillId="0" borderId="24" xfId="0" applyBorder="1"/>
    <xf numFmtId="0" fontId="0" fillId="0" borderId="79" xfId="0" applyBorder="1"/>
    <xf numFmtId="0" fontId="0" fillId="0" borderId="67" xfId="0" applyBorder="1"/>
    <xf numFmtId="0" fontId="0" fillId="0" borderId="18" xfId="0" applyBorder="1"/>
    <xf numFmtId="0" fontId="21" fillId="0" borderId="16" xfId="0" applyFont="1" applyFill="1" applyBorder="1" applyAlignment="1">
      <alignment vertical="top" wrapText="1"/>
    </xf>
    <xf numFmtId="0" fontId="9" fillId="0" borderId="49" xfId="0" applyFont="1" applyFill="1" applyBorder="1"/>
    <xf numFmtId="0" fontId="9" fillId="0" borderId="5" xfId="0" applyFont="1" applyFill="1" applyBorder="1"/>
    <xf numFmtId="165" fontId="32" fillId="0" borderId="54" xfId="0" applyNumberFormat="1" applyFont="1" applyBorder="1"/>
    <xf numFmtId="0" fontId="22" fillId="0" borderId="64" xfId="0" applyFont="1" applyFill="1" applyBorder="1"/>
    <xf numFmtId="0" fontId="6" fillId="0" borderId="43" xfId="0" applyFont="1" applyFill="1" applyBorder="1"/>
    <xf numFmtId="0" fontId="21" fillId="2" borderId="48" xfId="0" applyFont="1" applyFill="1" applyBorder="1" applyAlignment="1">
      <alignment wrapText="1"/>
    </xf>
    <xf numFmtId="0" fontId="21" fillId="2" borderId="24" xfId="0" applyFont="1" applyFill="1" applyBorder="1" applyAlignment="1">
      <alignment wrapText="1"/>
    </xf>
    <xf numFmtId="0" fontId="21" fillId="2" borderId="25" xfId="0" applyFont="1" applyFill="1" applyBorder="1" applyAlignment="1">
      <alignment wrapText="1"/>
    </xf>
    <xf numFmtId="0" fontId="21" fillId="2" borderId="79" xfId="0" applyFont="1" applyFill="1" applyBorder="1" applyAlignment="1">
      <alignment wrapText="1"/>
    </xf>
    <xf numFmtId="0" fontId="21" fillId="2" borderId="30" xfId="0" applyFont="1" applyFill="1" applyBorder="1" applyAlignment="1">
      <alignment wrapText="1"/>
    </xf>
    <xf numFmtId="0" fontId="21" fillId="0" borderId="48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30" xfId="0" applyFont="1" applyFill="1" applyBorder="1" applyAlignment="1">
      <alignment wrapText="1"/>
    </xf>
    <xf numFmtId="0" fontId="21" fillId="0" borderId="22" xfId="0" applyFont="1" applyFill="1" applyBorder="1" applyAlignment="1">
      <alignment wrapText="1"/>
    </xf>
    <xf numFmtId="0" fontId="21" fillId="0" borderId="19" xfId="0" applyFont="1" applyFill="1" applyBorder="1" applyAlignment="1">
      <alignment wrapText="1"/>
    </xf>
    <xf numFmtId="0" fontId="21" fillId="0" borderId="45" xfId="0" applyFont="1" applyFill="1" applyBorder="1" applyAlignment="1">
      <alignment wrapText="1"/>
    </xf>
    <xf numFmtId="0" fontId="21" fillId="0" borderId="36" xfId="0" applyFont="1" applyFill="1" applyBorder="1" applyAlignment="1">
      <alignment wrapText="1"/>
    </xf>
    <xf numFmtId="0" fontId="21" fillId="0" borderId="17" xfId="0" applyFont="1" applyFill="1" applyBorder="1" applyAlignment="1">
      <alignment wrapText="1"/>
    </xf>
    <xf numFmtId="0" fontId="0" fillId="0" borderId="52" xfId="0" applyBorder="1"/>
    <xf numFmtId="0" fontId="21" fillId="0" borderId="18" xfId="0" applyFont="1" applyBorder="1" applyAlignment="1">
      <alignment wrapText="1"/>
    </xf>
    <xf numFmtId="0" fontId="21" fillId="0" borderId="41" xfId="0" applyFont="1" applyFill="1" applyBorder="1" applyAlignment="1">
      <alignment horizontal="left" wrapText="1"/>
    </xf>
    <xf numFmtId="0" fontId="21" fillId="0" borderId="45" xfId="0" applyFont="1" applyFill="1" applyBorder="1" applyAlignment="1">
      <alignment horizontal="right" wrapText="1"/>
    </xf>
    <xf numFmtId="0" fontId="21" fillId="0" borderId="15" xfId="0" applyFont="1" applyBorder="1" applyAlignment="1">
      <alignment wrapText="1"/>
    </xf>
    <xf numFmtId="0" fontId="19" fillId="0" borderId="38" xfId="1" applyBorder="1"/>
    <xf numFmtId="0" fontId="21" fillId="0" borderId="2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78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10" xfId="0" applyFont="1" applyFill="1" applyBorder="1" applyAlignment="1">
      <alignment horizontal="left" wrapText="1"/>
    </xf>
    <xf numFmtId="0" fontId="26" fillId="0" borderId="6" xfId="1" applyFont="1" applyFill="1" applyBorder="1" applyAlignment="1">
      <alignment horizontal="left" vertical="top" wrapText="1"/>
    </xf>
    <xf numFmtId="0" fontId="26" fillId="0" borderId="44" xfId="1" applyFont="1" applyFill="1" applyBorder="1" applyAlignment="1">
      <alignment horizontal="left" vertical="top" wrapText="1"/>
    </xf>
    <xf numFmtId="0" fontId="19" fillId="0" borderId="0" xfId="1" applyAlignment="1">
      <alignment wrapText="1"/>
    </xf>
    <xf numFmtId="0" fontId="19" fillId="0" borderId="54" xfId="1" applyBorder="1" applyAlignment="1">
      <alignment wrapText="1"/>
    </xf>
    <xf numFmtId="0" fontId="19" fillId="0" borderId="0" xfId="1"/>
    <xf numFmtId="0" fontId="19" fillId="0" borderId="38" xfId="1" applyBorder="1" applyAlignment="1">
      <alignment wrapText="1"/>
    </xf>
    <xf numFmtId="0" fontId="34" fillId="0" borderId="17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34" fillId="0" borderId="17" xfId="0" applyFont="1" applyBorder="1" applyAlignment="1">
      <alignment horizontal="left" wrapText="1"/>
    </xf>
    <xf numFmtId="0" fontId="21" fillId="0" borderId="32" xfId="0" applyFont="1" applyBorder="1" applyAlignment="1">
      <alignment vertical="top"/>
    </xf>
    <xf numFmtId="0" fontId="34" fillId="0" borderId="21" xfId="0" applyFont="1" applyBorder="1" applyAlignment="1">
      <alignment vertical="top" wrapText="1"/>
    </xf>
    <xf numFmtId="0" fontId="26" fillId="0" borderId="17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vertical="top" wrapText="1"/>
    </xf>
    <xf numFmtId="1" fontId="42" fillId="0" borderId="54" xfId="0" applyNumberFormat="1" applyFont="1" applyFill="1" applyBorder="1" applyAlignment="1">
      <alignment wrapText="1"/>
    </xf>
    <xf numFmtId="0" fontId="19" fillId="0" borderId="43" xfId="1" applyBorder="1" applyAlignment="1">
      <alignment wrapText="1"/>
    </xf>
    <xf numFmtId="0" fontId="19" fillId="0" borderId="42" xfId="1" applyBorder="1" applyAlignment="1">
      <alignment wrapText="1"/>
    </xf>
    <xf numFmtId="0" fontId="54" fillId="0" borderId="52" xfId="0" applyFont="1" applyBorder="1"/>
    <xf numFmtId="0" fontId="21" fillId="19" borderId="69" xfId="0" applyFont="1" applyFill="1" applyBorder="1" applyAlignment="1">
      <alignment horizontal="center" wrapText="1"/>
    </xf>
    <xf numFmtId="0" fontId="19" fillId="0" borderId="0" xfId="1" applyAlignment="1">
      <alignment vertical="top" wrapText="1"/>
    </xf>
    <xf numFmtId="0" fontId="26" fillId="0" borderId="45" xfId="1" applyFont="1" applyFill="1" applyBorder="1" applyAlignment="1">
      <alignment horizontal="right" vertical="top" wrapText="1"/>
    </xf>
    <xf numFmtId="0" fontId="26" fillId="0" borderId="6" xfId="1" applyFont="1" applyFill="1" applyBorder="1" applyAlignment="1" applyProtection="1">
      <alignment wrapText="1" shrinkToFit="1"/>
    </xf>
    <xf numFmtId="0" fontId="19" fillId="0" borderId="17" xfId="1" applyBorder="1" applyAlignment="1">
      <alignment vertical="top" wrapText="1"/>
    </xf>
    <xf numFmtId="0" fontId="19" fillId="0" borderId="45" xfId="1" applyBorder="1" applyAlignment="1">
      <alignment wrapText="1"/>
    </xf>
    <xf numFmtId="0" fontId="21" fillId="8" borderId="62" xfId="0" applyFont="1" applyFill="1" applyBorder="1" applyAlignment="1">
      <alignment wrapText="1"/>
    </xf>
    <xf numFmtId="0" fontId="21" fillId="8" borderId="76" xfId="0" applyFont="1" applyFill="1" applyBorder="1" applyAlignment="1">
      <alignment wrapText="1"/>
    </xf>
    <xf numFmtId="0" fontId="21" fillId="8" borderId="12" xfId="0" applyFont="1" applyFill="1" applyBorder="1" applyAlignment="1">
      <alignment wrapText="1"/>
    </xf>
    <xf numFmtId="0" fontId="34" fillId="0" borderId="21" xfId="0" applyFont="1" applyBorder="1"/>
    <xf numFmtId="0" fontId="19" fillId="0" borderId="21" xfId="1" applyBorder="1" applyAlignment="1">
      <alignment wrapText="1"/>
    </xf>
    <xf numFmtId="0" fontId="34" fillId="0" borderId="45" xfId="0" applyFont="1" applyBorder="1"/>
    <xf numFmtId="0" fontId="19" fillId="0" borderId="45" xfId="1" applyFill="1" applyBorder="1" applyAlignment="1">
      <alignment horizontal="left" wrapText="1"/>
    </xf>
    <xf numFmtId="0" fontId="55" fillId="0" borderId="10" xfId="0" applyFont="1" applyBorder="1"/>
    <xf numFmtId="0" fontId="21" fillId="11" borderId="76" xfId="0" applyFont="1" applyFill="1" applyBorder="1" applyAlignment="1">
      <alignment wrapText="1"/>
    </xf>
    <xf numFmtId="0" fontId="21" fillId="23" borderId="75" xfId="0" applyFont="1" applyFill="1" applyBorder="1" applyAlignment="1">
      <alignment horizontal="center" wrapText="1"/>
    </xf>
    <xf numFmtId="0" fontId="55" fillId="0" borderId="16" xfId="0" applyFont="1" applyBorder="1"/>
    <xf numFmtId="0" fontId="21" fillId="15" borderId="59" xfId="0" applyFont="1" applyFill="1" applyBorder="1" applyAlignment="1">
      <alignment horizontal="center" wrapText="1"/>
    </xf>
    <xf numFmtId="0" fontId="55" fillId="0" borderId="4" xfId="0" applyFont="1" applyBorder="1"/>
    <xf numFmtId="0" fontId="55" fillId="0" borderId="9" xfId="0" applyFont="1" applyBorder="1"/>
    <xf numFmtId="0" fontId="55" fillId="0" borderId="1" xfId="0" applyFont="1" applyBorder="1"/>
    <xf numFmtId="0" fontId="14" fillId="0" borderId="15" xfId="0" applyFont="1" applyBorder="1" applyAlignment="1">
      <alignment horizontal="right"/>
    </xf>
    <xf numFmtId="0" fontId="29" fillId="2" borderId="16" xfId="0" applyFont="1" applyFill="1" applyBorder="1" applyAlignment="1">
      <alignment horizontal="center" wrapText="1"/>
    </xf>
    <xf numFmtId="0" fontId="55" fillId="3" borderId="45" xfId="0" applyFont="1" applyFill="1" applyBorder="1" applyAlignment="1">
      <alignment vertical="center" wrapText="1"/>
    </xf>
    <xf numFmtId="2" fontId="37" fillId="0" borderId="38" xfId="0" applyNumberFormat="1" applyFont="1" applyFill="1" applyBorder="1" applyAlignment="1">
      <alignment horizontal="center"/>
    </xf>
    <xf numFmtId="165" fontId="37" fillId="0" borderId="38" xfId="0" applyNumberFormat="1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67" xfId="0" applyNumberFormat="1" applyFont="1" applyBorder="1" applyAlignment="1">
      <alignment horizontal="center"/>
    </xf>
    <xf numFmtId="2" fontId="37" fillId="0" borderId="66" xfId="0" applyNumberFormat="1" applyFont="1" applyBorder="1" applyAlignment="1">
      <alignment horizontal="center"/>
    </xf>
    <xf numFmtId="2" fontId="37" fillId="0" borderId="67" xfId="0" applyNumberFormat="1" applyFont="1" applyFill="1" applyBorder="1" applyAlignment="1">
      <alignment horizontal="center"/>
    </xf>
    <xf numFmtId="2" fontId="37" fillId="0" borderId="66" xfId="0" applyNumberFormat="1" applyFont="1" applyFill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165" fontId="45" fillId="0" borderId="50" xfId="0" applyNumberFormat="1" applyFont="1" applyBorder="1" applyAlignment="1">
      <alignment horizontal="center"/>
    </xf>
    <xf numFmtId="165" fontId="22" fillId="0" borderId="35" xfId="0" applyNumberFormat="1" applyFont="1" applyBorder="1" applyAlignment="1">
      <alignment horizontal="left"/>
    </xf>
    <xf numFmtId="165" fontId="14" fillId="0" borderId="10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0" fillId="0" borderId="66" xfId="0" applyNumberFormat="1" applyBorder="1"/>
    <xf numFmtId="165" fontId="0" fillId="0" borderId="67" xfId="0" applyNumberFormat="1" applyBorder="1"/>
    <xf numFmtId="165" fontId="0" fillId="0" borderId="12" xfId="0" applyNumberFormat="1" applyBorder="1"/>
    <xf numFmtId="165" fontId="0" fillId="0" borderId="1" xfId="0" applyNumberFormat="1" applyBorder="1"/>
    <xf numFmtId="165" fontId="0" fillId="0" borderId="0" xfId="0" applyNumberFormat="1" applyBorder="1"/>
    <xf numFmtId="165" fontId="14" fillId="0" borderId="66" xfId="0" applyNumberFormat="1" applyFont="1" applyBorder="1" applyAlignment="1">
      <alignment horizontal="right"/>
    </xf>
    <xf numFmtId="165" fontId="0" fillId="0" borderId="43" xfId="0" applyNumberFormat="1" applyBorder="1"/>
    <xf numFmtId="0" fontId="22" fillId="0" borderId="0" xfId="0" applyFont="1" applyFill="1" applyBorder="1" applyAlignment="1">
      <alignment horizontal="right"/>
    </xf>
    <xf numFmtId="0" fontId="22" fillId="0" borderId="64" xfId="0" applyFont="1" applyFill="1" applyBorder="1" applyAlignment="1">
      <alignment horizontal="right"/>
    </xf>
    <xf numFmtId="0" fontId="40" fillId="0" borderId="0" xfId="0" applyFont="1" applyBorder="1"/>
    <xf numFmtId="0" fontId="40" fillId="0" borderId="6" xfId="0" applyFont="1" applyFill="1" applyBorder="1" applyAlignment="1">
      <alignment wrapText="1"/>
    </xf>
    <xf numFmtId="0" fontId="40" fillId="0" borderId="4" xfId="0" applyFont="1" applyFill="1" applyBorder="1" applyAlignment="1">
      <alignment wrapText="1"/>
    </xf>
    <xf numFmtId="0" fontId="40" fillId="0" borderId="42" xfId="0" applyFont="1" applyFill="1" applyBorder="1" applyAlignment="1">
      <alignment wrapText="1"/>
    </xf>
    <xf numFmtId="0" fontId="40" fillId="0" borderId="47" xfId="0" applyFont="1" applyFill="1" applyBorder="1" applyAlignment="1">
      <alignment vertical="top" wrapText="1"/>
    </xf>
    <xf numFmtId="0" fontId="40" fillId="0" borderId="4" xfId="0" applyFont="1" applyBorder="1"/>
    <xf numFmtId="0" fontId="40" fillId="0" borderId="42" xfId="0" applyFont="1" applyBorder="1"/>
    <xf numFmtId="0" fontId="40" fillId="0" borderId="4" xfId="0" applyFont="1" applyFill="1" applyBorder="1" applyAlignment="1">
      <alignment vertical="top" wrapText="1"/>
    </xf>
    <xf numFmtId="0" fontId="40" fillId="0" borderId="43" xfId="0" applyFont="1" applyBorder="1"/>
    <xf numFmtId="0" fontId="40" fillId="0" borderId="0" xfId="0" applyFont="1" applyFill="1" applyBorder="1" applyAlignment="1">
      <alignment wrapText="1" shrinkToFit="1"/>
    </xf>
    <xf numFmtId="0" fontId="40" fillId="0" borderId="43" xfId="0" applyFont="1" applyFill="1" applyBorder="1" applyAlignment="1">
      <alignment wrapText="1" shrinkToFit="1"/>
    </xf>
    <xf numFmtId="0" fontId="40" fillId="0" borderId="43" xfId="0" applyFont="1" applyFill="1" applyBorder="1" applyAlignment="1">
      <alignment vertical="top" wrapText="1" shrinkToFit="1"/>
    </xf>
    <xf numFmtId="0" fontId="40" fillId="0" borderId="2" xfId="0" applyFont="1" applyBorder="1" applyAlignment="1">
      <alignment vertical="top"/>
    </xf>
    <xf numFmtId="0" fontId="40" fillId="0" borderId="47" xfId="0" applyFont="1" applyBorder="1" applyAlignment="1">
      <alignment vertical="top"/>
    </xf>
    <xf numFmtId="14" fontId="41" fillId="0" borderId="21" xfId="0" applyNumberFormat="1" applyFont="1" applyBorder="1" applyAlignment="1">
      <alignment horizontal="left"/>
    </xf>
    <xf numFmtId="0" fontId="41" fillId="0" borderId="21" xfId="0" applyFont="1" applyBorder="1"/>
    <xf numFmtId="49" fontId="41" fillId="0" borderId="21" xfId="0" applyNumberFormat="1" applyFont="1" applyBorder="1" applyAlignment="1">
      <alignment vertical="top" wrapText="1"/>
    </xf>
    <xf numFmtId="14" fontId="58" fillId="0" borderId="45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horizontal="left" wrapText="1"/>
    </xf>
    <xf numFmtId="14" fontId="41" fillId="0" borderId="45" xfId="0" applyNumberFormat="1" applyFont="1" applyFill="1" applyBorder="1" applyAlignment="1">
      <alignment horizontal="left" wrapText="1"/>
    </xf>
    <xf numFmtId="0" fontId="59" fillId="11" borderId="5" xfId="0" applyFont="1" applyFill="1" applyBorder="1" applyAlignment="1">
      <alignment wrapText="1"/>
    </xf>
    <xf numFmtId="14" fontId="60" fillId="0" borderId="21" xfId="0" applyNumberFormat="1" applyFont="1" applyFill="1" applyBorder="1" applyAlignment="1">
      <alignment horizontal="left" wrapText="1"/>
    </xf>
    <xf numFmtId="14" fontId="60" fillId="0" borderId="45" xfId="0" applyNumberFormat="1" applyFont="1" applyFill="1" applyBorder="1" applyAlignment="1">
      <alignment horizontal="left" wrapText="1"/>
    </xf>
    <xf numFmtId="49" fontId="41" fillId="0" borderId="54" xfId="0" applyNumberFormat="1" applyFont="1" applyBorder="1" applyAlignment="1">
      <alignment vertical="top" wrapText="1"/>
    </xf>
    <xf numFmtId="14" fontId="58" fillId="0" borderId="21" xfId="0" applyNumberFormat="1" applyFont="1" applyFill="1" applyBorder="1" applyAlignment="1">
      <alignment horizontal="left"/>
    </xf>
    <xf numFmtId="0" fontId="41" fillId="0" borderId="21" xfId="0" applyFont="1" applyFill="1" applyBorder="1" applyAlignment="1">
      <alignment horizontal="left" wrapText="1"/>
    </xf>
    <xf numFmtId="0" fontId="41" fillId="0" borderId="45" xfId="0" applyFont="1" applyFill="1" applyBorder="1" applyAlignment="1">
      <alignment horizontal="left" wrapText="1"/>
    </xf>
    <xf numFmtId="49" fontId="41" fillId="0" borderId="45" xfId="0" applyNumberFormat="1" applyFont="1" applyBorder="1" applyAlignment="1">
      <alignment vertical="top" wrapText="1"/>
    </xf>
    <xf numFmtId="0" fontId="41" fillId="0" borderId="45" xfId="0" applyFont="1" applyBorder="1"/>
    <xf numFmtId="14" fontId="41" fillId="0" borderId="21" xfId="0" applyNumberFormat="1" applyFont="1" applyBorder="1" applyAlignment="1">
      <alignment horizontal="left" wrapText="1"/>
    </xf>
    <xf numFmtId="14" fontId="41" fillId="0" borderId="45" xfId="0" applyNumberFormat="1" applyFont="1" applyBorder="1" applyAlignment="1">
      <alignment horizontal="left" wrapText="1"/>
    </xf>
    <xf numFmtId="49" fontId="41" fillId="0" borderId="26" xfId="0" applyNumberFormat="1" applyFont="1" applyBorder="1" applyAlignment="1">
      <alignment vertical="top" wrapText="1"/>
    </xf>
    <xf numFmtId="0" fontId="59" fillId="11" borderId="5" xfId="0" applyFont="1" applyFill="1" applyBorder="1" applyAlignment="1"/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14" fontId="41" fillId="0" borderId="26" xfId="0" applyNumberFormat="1" applyFont="1" applyFill="1" applyBorder="1" applyAlignment="1">
      <alignment horizontal="left" vertical="top" wrapText="1"/>
    </xf>
    <xf numFmtId="14" fontId="41" fillId="0" borderId="54" xfId="0" applyNumberFormat="1" applyFont="1" applyFill="1" applyBorder="1" applyAlignment="1">
      <alignment horizontal="left" vertical="top" wrapText="1"/>
    </xf>
    <xf numFmtId="0" fontId="59" fillId="11" borderId="26" xfId="0" applyFont="1" applyFill="1" applyBorder="1" applyAlignment="1">
      <alignment wrapText="1"/>
    </xf>
    <xf numFmtId="14" fontId="41" fillId="0" borderId="45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wrapText="1"/>
    </xf>
    <xf numFmtId="14" fontId="41" fillId="0" borderId="45" xfId="0" applyNumberFormat="1" applyFont="1" applyFill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0" fillId="0" borderId="67" xfId="0" applyBorder="1" applyAlignment="1">
      <alignment wrapText="1"/>
    </xf>
    <xf numFmtId="49" fontId="42" fillId="0" borderId="17" xfId="0" applyNumberFormat="1" applyFont="1" applyBorder="1" applyAlignment="1">
      <alignment vertical="top" wrapText="1"/>
    </xf>
    <xf numFmtId="0" fontId="19" fillId="0" borderId="0" xfId="1" applyBorder="1" applyAlignment="1">
      <alignment wrapText="1"/>
    </xf>
    <xf numFmtId="0" fontId="21" fillId="0" borderId="6" xfId="0" applyFont="1" applyFill="1" applyBorder="1"/>
    <xf numFmtId="2" fontId="0" fillId="0" borderId="68" xfId="0" applyNumberFormat="1" applyBorder="1" applyAlignment="1"/>
    <xf numFmtId="0" fontId="21" fillId="0" borderId="20" xfId="0" applyFont="1" applyBorder="1" applyAlignment="1"/>
    <xf numFmtId="0" fontId="21" fillId="0" borderId="38" xfId="0" applyFont="1" applyBorder="1"/>
    <xf numFmtId="49" fontId="42" fillId="0" borderId="21" xfId="0" applyNumberFormat="1" applyFont="1" applyBorder="1" applyAlignment="1">
      <alignment vertical="top" wrapText="1"/>
    </xf>
    <xf numFmtId="2" fontId="21" fillId="0" borderId="76" xfId="0" applyNumberFormat="1" applyFont="1" applyBorder="1" applyAlignment="1">
      <alignment horizontal="right" wrapText="1"/>
    </xf>
    <xf numFmtId="0" fontId="21" fillId="0" borderId="1" xfId="0" applyFont="1" applyFill="1" applyBorder="1" applyAlignment="1">
      <alignment vertical="top" wrapText="1"/>
    </xf>
    <xf numFmtId="0" fontId="19" fillId="0" borderId="17" xfId="1" applyBorder="1" applyAlignment="1">
      <alignment wrapText="1"/>
    </xf>
    <xf numFmtId="0" fontId="19" fillId="0" borderId="2" xfId="1" applyBorder="1" applyAlignment="1">
      <alignment horizontal="left" vertical="top" wrapText="1"/>
    </xf>
    <xf numFmtId="0" fontId="19" fillId="0" borderId="6" xfId="1" applyBorder="1" applyAlignment="1">
      <alignment wrapText="1"/>
    </xf>
    <xf numFmtId="0" fontId="21" fillId="13" borderId="75" xfId="0" applyFont="1" applyFill="1" applyBorder="1" applyAlignment="1">
      <alignment wrapText="1"/>
    </xf>
    <xf numFmtId="0" fontId="21" fillId="13" borderId="74" xfId="0" applyFont="1" applyFill="1" applyBorder="1" applyAlignment="1">
      <alignment wrapText="1"/>
    </xf>
    <xf numFmtId="0" fontId="26" fillId="0" borderId="6" xfId="1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wrapText="1"/>
    </xf>
    <xf numFmtId="0" fontId="61" fillId="0" borderId="74" xfId="0" applyFont="1" applyBorder="1"/>
    <xf numFmtId="0" fontId="21" fillId="22" borderId="75" xfId="0" applyFont="1" applyFill="1" applyBorder="1" applyAlignment="1">
      <alignment wrapText="1"/>
    </xf>
    <xf numFmtId="0" fontId="19" fillId="0" borderId="32" xfId="1" applyBorder="1" applyAlignment="1">
      <alignment wrapText="1"/>
    </xf>
    <xf numFmtId="0" fontId="19" fillId="0" borderId="43" xfId="1" applyBorder="1" applyAlignment="1">
      <alignment vertical="top" wrapText="1"/>
    </xf>
    <xf numFmtId="49" fontId="42" fillId="0" borderId="26" xfId="0" applyNumberFormat="1" applyFont="1" applyBorder="1" applyAlignment="1">
      <alignment vertical="top" wrapText="1"/>
    </xf>
    <xf numFmtId="0" fontId="21" fillId="0" borderId="31" xfId="0" applyFont="1" applyFill="1" applyBorder="1" applyAlignment="1">
      <alignment horizontal="right" wrapText="1"/>
    </xf>
    <xf numFmtId="0" fontId="21" fillId="0" borderId="55" xfId="0" applyFont="1" applyFill="1" applyBorder="1" applyAlignment="1">
      <alignment horizontal="right" wrapText="1"/>
    </xf>
    <xf numFmtId="0" fontId="28" fillId="0" borderId="53" xfId="0" applyFont="1" applyFill="1" applyBorder="1" applyAlignment="1">
      <alignment horizontal="right" vertical="top" wrapText="1"/>
    </xf>
    <xf numFmtId="0" fontId="26" fillId="0" borderId="6" xfId="1" applyFont="1" applyFill="1" applyBorder="1" applyAlignment="1">
      <alignment horizontal="left" vertical="top" wrapText="1"/>
    </xf>
    <xf numFmtId="0" fontId="21" fillId="0" borderId="0" xfId="0" applyFont="1" applyBorder="1" applyAlignment="1">
      <alignment vertical="center" wrapText="1"/>
    </xf>
    <xf numFmtId="0" fontId="26" fillId="0" borderId="6" xfId="1" applyFont="1" applyFill="1" applyBorder="1" applyAlignment="1">
      <alignment horizontal="right" vertical="top" wrapText="1"/>
    </xf>
    <xf numFmtId="0" fontId="19" fillId="0" borderId="17" xfId="1" applyFill="1" applyBorder="1" applyAlignment="1">
      <alignment vertical="top" wrapText="1"/>
    </xf>
    <xf numFmtId="0" fontId="19" fillId="0" borderId="44" xfId="1" applyFill="1" applyBorder="1" applyAlignment="1">
      <alignment horizontal="left" vertical="top" wrapText="1"/>
    </xf>
    <xf numFmtId="0" fontId="19" fillId="0" borderId="0" xfId="1" applyBorder="1"/>
    <xf numFmtId="0" fontId="26" fillId="0" borderId="4" xfId="1" applyFont="1" applyFill="1" applyBorder="1" applyAlignment="1">
      <alignment vertical="top" wrapText="1"/>
    </xf>
    <xf numFmtId="14" fontId="42" fillId="0" borderId="21" xfId="0" applyNumberFormat="1" applyFont="1" applyFill="1" applyBorder="1" applyAlignment="1">
      <alignment horizontal="left" wrapText="1"/>
    </xf>
    <xf numFmtId="14" fontId="42" fillId="0" borderId="45" xfId="0" applyNumberFormat="1" applyFont="1" applyFill="1" applyBorder="1" applyAlignment="1">
      <alignment horizontal="left" wrapText="1"/>
    </xf>
    <xf numFmtId="0" fontId="27" fillId="0" borderId="21" xfId="0" applyFont="1" applyFill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26" fillId="0" borderId="21" xfId="0" applyFont="1" applyFill="1" applyBorder="1" applyAlignment="1">
      <alignment horizontal="left" wrapText="1"/>
    </xf>
    <xf numFmtId="0" fontId="19" fillId="0" borderId="6" xfId="1" applyFill="1" applyBorder="1" applyAlignment="1">
      <alignment horizontal="left" wrapText="1"/>
    </xf>
    <xf numFmtId="0" fontId="34" fillId="0" borderId="21" xfId="0" applyFont="1" applyBorder="1" applyAlignment="1">
      <alignment wrapText="1"/>
    </xf>
    <xf numFmtId="0" fontId="19" fillId="0" borderId="21" xfId="1" applyBorder="1" applyAlignment="1">
      <alignment vertical="top" wrapText="1"/>
    </xf>
    <xf numFmtId="2" fontId="25" fillId="11" borderId="70" xfId="0" applyNumberFormat="1" applyFont="1" applyFill="1" applyBorder="1" applyAlignment="1"/>
    <xf numFmtId="2" fontId="32" fillId="11" borderId="26" xfId="0" applyNumberFormat="1" applyFont="1" applyFill="1" applyBorder="1" applyAlignment="1">
      <alignment wrapText="1"/>
    </xf>
    <xf numFmtId="0" fontId="21" fillId="24" borderId="74" xfId="0" applyFont="1" applyFill="1" applyBorder="1" applyAlignment="1">
      <alignment wrapText="1"/>
    </xf>
    <xf numFmtId="0" fontId="19" fillId="0" borderId="38" xfId="1" applyBorder="1" applyAlignment="1">
      <alignment vertical="top" wrapText="1"/>
    </xf>
    <xf numFmtId="0" fontId="21" fillId="0" borderId="4" xfId="0" applyFont="1" applyBorder="1" applyAlignment="1">
      <alignment vertical="top"/>
    </xf>
    <xf numFmtId="0" fontId="19" fillId="0" borderId="0" xfId="1" applyBorder="1" applyAlignment="1">
      <alignment vertical="top" wrapText="1"/>
    </xf>
    <xf numFmtId="0" fontId="0" fillId="0" borderId="0" xfId="0" applyAlignment="1">
      <alignment wrapText="1"/>
    </xf>
    <xf numFmtId="0" fontId="25" fillId="11" borderId="35" xfId="0" applyFont="1" applyFill="1" applyBorder="1" applyAlignment="1">
      <alignment wrapText="1"/>
    </xf>
    <xf numFmtId="0" fontId="27" fillId="0" borderId="21" xfId="0" applyFont="1" applyFill="1" applyBorder="1" applyAlignment="1">
      <alignment wrapText="1"/>
    </xf>
    <xf numFmtId="0" fontId="21" fillId="18" borderId="25" xfId="0" applyFont="1" applyFill="1" applyBorder="1" applyAlignment="1">
      <alignment wrapText="1"/>
    </xf>
    <xf numFmtId="0" fontId="26" fillId="0" borderId="39" xfId="1" applyFont="1" applyFill="1" applyBorder="1" applyAlignment="1">
      <alignment horizontal="right" vertical="top" wrapText="1"/>
    </xf>
    <xf numFmtId="0" fontId="21" fillId="0" borderId="37" xfId="0" applyFont="1" applyBorder="1" applyAlignment="1">
      <alignment vertical="top"/>
    </xf>
    <xf numFmtId="0" fontId="26" fillId="0" borderId="38" xfId="1" applyNumberFormat="1" applyFont="1" applyFill="1" applyBorder="1" applyAlignment="1" applyProtection="1">
      <alignment vertical="top" wrapText="1" shrinkToFit="1"/>
    </xf>
    <xf numFmtId="0" fontId="27" fillId="0" borderId="45" xfId="0" applyFont="1" applyFill="1" applyBorder="1" applyAlignment="1">
      <alignment wrapText="1"/>
    </xf>
    <xf numFmtId="0" fontId="19" fillId="0" borderId="17" xfId="1" applyFill="1" applyBorder="1" applyAlignment="1">
      <alignment wrapText="1"/>
    </xf>
    <xf numFmtId="0" fontId="0" fillId="0" borderId="36" xfId="0" applyBorder="1"/>
    <xf numFmtId="14" fontId="0" fillId="0" borderId="50" xfId="0" applyNumberFormat="1" applyBorder="1"/>
    <xf numFmtId="0" fontId="54" fillId="0" borderId="67" xfId="0" applyFont="1" applyBorder="1"/>
    <xf numFmtId="2" fontId="0" fillId="0" borderId="26" xfId="0" applyNumberFormat="1" applyBorder="1" applyAlignment="1">
      <alignment horizontal="right"/>
    </xf>
    <xf numFmtId="2" fontId="42" fillId="0" borderId="0" xfId="0" applyNumberFormat="1" applyFont="1" applyFill="1" applyBorder="1" applyAlignment="1">
      <alignment horizontal="right" wrapText="1"/>
    </xf>
    <xf numFmtId="0" fontId="19" fillId="0" borderId="6" xfId="1" applyFill="1" applyBorder="1" applyAlignment="1" applyProtection="1">
      <alignment wrapText="1"/>
    </xf>
    <xf numFmtId="0" fontId="26" fillId="0" borderId="6" xfId="1" applyFont="1" applyFill="1" applyBorder="1" applyAlignment="1" applyProtection="1">
      <alignment wrapText="1"/>
    </xf>
    <xf numFmtId="0" fontId="26" fillId="2" borderId="21" xfId="1" applyFont="1" applyFill="1" applyBorder="1" applyAlignment="1">
      <alignment horizontal="left" wrapText="1"/>
    </xf>
    <xf numFmtId="0" fontId="19" fillId="0" borderId="17" xfId="1" applyBorder="1"/>
    <xf numFmtId="0" fontId="19" fillId="0" borderId="0" xfId="1" applyBorder="1" applyAlignment="1">
      <alignment horizontal="left" wrapText="1"/>
    </xf>
    <xf numFmtId="0" fontId="26" fillId="0" borderId="6" xfId="1" applyFont="1" applyFill="1" applyBorder="1" applyAlignment="1" applyProtection="1">
      <alignment vertical="top" wrapText="1"/>
    </xf>
    <xf numFmtId="0" fontId="25" fillId="17" borderId="0" xfId="0" applyFont="1" applyFill="1" applyBorder="1" applyAlignment="1"/>
    <xf numFmtId="0" fontId="26" fillId="0" borderId="26" xfId="1" applyFont="1" applyFill="1" applyBorder="1" applyAlignment="1" applyProtection="1">
      <alignment wrapText="1"/>
    </xf>
    <xf numFmtId="0" fontId="26" fillId="0" borderId="54" xfId="1" applyFont="1" applyFill="1" applyBorder="1" applyAlignment="1" applyProtection="1">
      <alignment wrapText="1"/>
    </xf>
    <xf numFmtId="0" fontId="44" fillId="0" borderId="1" xfId="1" applyFont="1" applyBorder="1" applyAlignment="1">
      <alignment vertical="center" wrapText="1"/>
    </xf>
    <xf numFmtId="0" fontId="26" fillId="0" borderId="47" xfId="1" applyFont="1" applyFill="1" applyBorder="1" applyAlignment="1" applyProtection="1">
      <alignment wrapText="1"/>
    </xf>
    <xf numFmtId="0" fontId="26" fillId="0" borderId="17" xfId="0" applyFont="1" applyBorder="1" applyAlignment="1">
      <alignment wrapText="1"/>
    </xf>
    <xf numFmtId="0" fontId="26" fillId="0" borderId="45" xfId="0" applyFont="1" applyBorder="1" applyAlignment="1">
      <alignment wrapText="1"/>
    </xf>
    <xf numFmtId="0" fontId="27" fillId="0" borderId="44" xfId="0" applyFont="1" applyFill="1" applyBorder="1" applyAlignment="1">
      <alignment wrapText="1"/>
    </xf>
    <xf numFmtId="0" fontId="19" fillId="0" borderId="21" xfId="1" applyBorder="1"/>
    <xf numFmtId="0" fontId="26" fillId="0" borderId="44" xfId="1" applyFont="1" applyFill="1" applyBorder="1" applyAlignment="1" applyProtection="1">
      <alignment wrapText="1"/>
    </xf>
    <xf numFmtId="0" fontId="19" fillId="0" borderId="0" xfId="1" applyAlignment="1">
      <alignment vertical="top"/>
    </xf>
    <xf numFmtId="0" fontId="21" fillId="0" borderId="40" xfId="0" applyFont="1" applyFill="1" applyBorder="1" applyAlignment="1">
      <alignment vertical="top" wrapText="1"/>
    </xf>
    <xf numFmtId="0" fontId="21" fillId="0" borderId="56" xfId="0" applyFont="1" applyBorder="1" applyAlignment="1">
      <alignment wrapText="1"/>
    </xf>
    <xf numFmtId="2" fontId="25" fillId="11" borderId="64" xfId="0" applyNumberFormat="1" applyFont="1" applyFill="1" applyBorder="1"/>
    <xf numFmtId="2" fontId="32" fillId="11" borderId="43" xfId="0" applyNumberFormat="1" applyFont="1" applyFill="1" applyBorder="1" applyAlignment="1">
      <alignment wrapText="1"/>
    </xf>
    <xf numFmtId="1" fontId="32" fillId="11" borderId="53" xfId="0" applyNumberFormat="1" applyFont="1" applyFill="1" applyBorder="1" applyAlignment="1">
      <alignment wrapText="1"/>
    </xf>
    <xf numFmtId="2" fontId="32" fillId="0" borderId="54" xfId="0" applyNumberFormat="1" applyFont="1" applyFill="1" applyBorder="1" applyAlignment="1">
      <alignment wrapText="1"/>
    </xf>
    <xf numFmtId="1" fontId="32" fillId="11" borderId="41" xfId="0" applyNumberFormat="1" applyFont="1" applyFill="1" applyBorder="1" applyAlignment="1">
      <alignment wrapText="1"/>
    </xf>
    <xf numFmtId="2" fontId="32" fillId="0" borderId="44" xfId="0" applyNumberFormat="1" applyFont="1" applyFill="1" applyBorder="1" applyAlignment="1">
      <alignment wrapText="1"/>
    </xf>
    <xf numFmtId="2" fontId="32" fillId="11" borderId="53" xfId="0" applyNumberFormat="1" applyFont="1" applyFill="1" applyBorder="1" applyAlignment="1">
      <alignment wrapText="1"/>
    </xf>
    <xf numFmtId="2" fontId="32" fillId="0" borderId="54" xfId="0" applyNumberFormat="1" applyFont="1" applyFill="1" applyBorder="1" applyAlignment="1">
      <alignment horizontal="right" wrapText="1"/>
    </xf>
    <xf numFmtId="0" fontId="32" fillId="11" borderId="43" xfId="0" applyFont="1" applyFill="1" applyBorder="1" applyAlignment="1">
      <alignment wrapText="1"/>
    </xf>
    <xf numFmtId="0" fontId="47" fillId="11" borderId="64" xfId="0" applyFont="1" applyFill="1" applyBorder="1" applyAlignment="1">
      <alignment wrapText="1"/>
    </xf>
    <xf numFmtId="0" fontId="32" fillId="11" borderId="41" xfId="0" applyFont="1" applyFill="1" applyBorder="1" applyAlignment="1">
      <alignment wrapText="1"/>
    </xf>
    <xf numFmtId="0" fontId="32" fillId="11" borderId="42" xfId="0" applyFont="1" applyFill="1" applyBorder="1" applyAlignment="1">
      <alignment wrapText="1"/>
    </xf>
    <xf numFmtId="1" fontId="32" fillId="11" borderId="42" xfId="0" applyNumberFormat="1" applyFont="1" applyFill="1" applyBorder="1" applyAlignment="1">
      <alignment wrapText="1"/>
    </xf>
    <xf numFmtId="165" fontId="32" fillId="11" borderId="54" xfId="0" applyNumberFormat="1" applyFont="1" applyFill="1" applyBorder="1" applyAlignment="1">
      <alignment wrapText="1"/>
    </xf>
    <xf numFmtId="0" fontId="59" fillId="11" borderId="54" xfId="0" applyFont="1" applyFill="1" applyBorder="1" applyAlignment="1">
      <alignment wrapText="1"/>
    </xf>
    <xf numFmtId="0" fontId="19" fillId="0" borderId="39" xfId="1" applyBorder="1" applyAlignment="1">
      <alignment vertical="top" wrapText="1"/>
    </xf>
    <xf numFmtId="0" fontId="26" fillId="0" borderId="39" xfId="0" applyFont="1" applyFill="1" applyBorder="1" applyAlignment="1">
      <alignment wrapText="1"/>
    </xf>
    <xf numFmtId="0" fontId="21" fillId="0" borderId="13" xfId="0" applyFont="1" applyBorder="1" applyAlignment="1">
      <alignment wrapText="1"/>
    </xf>
    <xf numFmtId="0" fontId="26" fillId="0" borderId="54" xfId="0" applyFont="1" applyFill="1" applyBorder="1" applyAlignment="1">
      <alignment wrapText="1"/>
    </xf>
    <xf numFmtId="0" fontId="42" fillId="0" borderId="64" xfId="0" applyFont="1" applyFill="1" applyBorder="1" applyAlignment="1">
      <alignment wrapText="1"/>
    </xf>
    <xf numFmtId="2" fontId="21" fillId="0" borderId="54" xfId="0" applyNumberFormat="1" applyFont="1" applyBorder="1" applyAlignment="1">
      <alignment wrapText="1"/>
    </xf>
    <xf numFmtId="0" fontId="26" fillId="0" borderId="6" xfId="0" applyFont="1" applyFill="1" applyBorder="1" applyAlignment="1">
      <alignment horizontal="left" wrapText="1"/>
    </xf>
    <xf numFmtId="0" fontId="26" fillId="0" borderId="44" xfId="1" applyFont="1" applyFill="1" applyBorder="1" applyAlignment="1" applyProtection="1">
      <alignment wrapText="1" shrinkToFit="1"/>
    </xf>
    <xf numFmtId="0" fontId="26" fillId="0" borderId="32" xfId="1" applyFont="1" applyFill="1" applyBorder="1" applyAlignment="1" applyProtection="1">
      <alignment vertical="top" wrapText="1" shrinkToFit="1"/>
    </xf>
    <xf numFmtId="2" fontId="0" fillId="0" borderId="70" xfId="0" applyNumberFormat="1" applyBorder="1" applyAlignment="1"/>
    <xf numFmtId="0" fontId="21" fillId="0" borderId="67" xfId="0" applyFont="1" applyFill="1" applyBorder="1" applyAlignment="1">
      <alignment vertical="center" wrapText="1"/>
    </xf>
    <xf numFmtId="0" fontId="26" fillId="0" borderId="51" xfId="0" applyFont="1" applyFill="1" applyBorder="1" applyAlignment="1">
      <alignment wrapText="1"/>
    </xf>
    <xf numFmtId="0" fontId="19" fillId="0" borderId="35" xfId="1" applyBorder="1" applyAlignment="1">
      <alignment vertical="center" wrapText="1"/>
    </xf>
    <xf numFmtId="0" fontId="21" fillId="0" borderId="49" xfId="0" applyFont="1" applyBorder="1" applyAlignment="1">
      <alignment wrapText="1"/>
    </xf>
    <xf numFmtId="0" fontId="21" fillId="0" borderId="50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2" fontId="21" fillId="0" borderId="51" xfId="0" applyNumberFormat="1" applyFont="1" applyBorder="1" applyAlignment="1">
      <alignment horizontal="right" wrapText="1"/>
    </xf>
    <xf numFmtId="49" fontId="42" fillId="0" borderId="51" xfId="0" applyNumberFormat="1" applyFont="1" applyBorder="1" applyAlignment="1">
      <alignment vertical="top" wrapText="1"/>
    </xf>
    <xf numFmtId="0" fontId="61" fillId="0" borderId="6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19" fillId="0" borderId="45" xfId="1" applyBorder="1"/>
    <xf numFmtId="0" fontId="19" fillId="0" borderId="52" xfId="1" applyBorder="1" applyAlignment="1">
      <alignment vertical="top" wrapText="1"/>
    </xf>
    <xf numFmtId="14" fontId="42" fillId="0" borderId="17" xfId="0" applyNumberFormat="1" applyFont="1" applyFill="1" applyBorder="1" applyAlignment="1">
      <alignment horizontal="left" wrapText="1"/>
    </xf>
    <xf numFmtId="0" fontId="7" fillId="0" borderId="9" xfId="0" applyFont="1" applyBorder="1"/>
    <xf numFmtId="0" fontId="22" fillId="0" borderId="65" xfId="0" applyFont="1" applyBorder="1"/>
    <xf numFmtId="0" fontId="21" fillId="0" borderId="78" xfId="0" applyFont="1" applyFill="1" applyBorder="1" applyAlignment="1">
      <alignment wrapText="1"/>
    </xf>
    <xf numFmtId="0" fontId="21" fillId="0" borderId="53" xfId="0" applyFont="1" applyBorder="1" applyAlignment="1">
      <alignment wrapText="1"/>
    </xf>
    <xf numFmtId="0" fontId="21" fillId="0" borderId="47" xfId="0" applyFont="1" applyBorder="1" applyAlignment="1">
      <alignment wrapText="1"/>
    </xf>
    <xf numFmtId="0" fontId="21" fillId="0" borderId="54" xfId="0" applyFont="1" applyBorder="1" applyAlignment="1">
      <alignment wrapText="1"/>
    </xf>
    <xf numFmtId="0" fontId="26" fillId="0" borderId="43" xfId="1" applyFont="1" applyFill="1" applyBorder="1" applyAlignment="1" applyProtection="1">
      <alignment wrapText="1" shrinkToFit="1"/>
    </xf>
    <xf numFmtId="0" fontId="19" fillId="0" borderId="45" xfId="1" applyFill="1" applyBorder="1" applyAlignment="1">
      <alignment horizontal="right" vertical="top" wrapText="1"/>
    </xf>
    <xf numFmtId="0" fontId="19" fillId="0" borderId="32" xfId="1" applyBorder="1" applyAlignment="1">
      <alignment horizontal="left" vertical="top" wrapText="1"/>
    </xf>
    <xf numFmtId="0" fontId="26" fillId="0" borderId="6" xfId="1" applyFont="1" applyFill="1" applyBorder="1" applyAlignment="1">
      <alignment horizontal="left" wrapText="1"/>
    </xf>
    <xf numFmtId="0" fontId="26" fillId="0" borderId="45" xfId="1" applyFont="1" applyFill="1" applyBorder="1" applyAlignment="1">
      <alignment horizontal="left" wrapText="1"/>
    </xf>
    <xf numFmtId="0" fontId="21" fillId="21" borderId="12" xfId="0" applyFont="1" applyFill="1" applyBorder="1" applyAlignment="1">
      <alignment wrapText="1"/>
    </xf>
    <xf numFmtId="0" fontId="21" fillId="21" borderId="69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vertical="top" wrapText="1" shrinkToFit="1"/>
    </xf>
    <xf numFmtId="0" fontId="43" fillId="0" borderId="0" xfId="1" applyFont="1" applyFill="1" applyBorder="1" applyAlignment="1" applyProtection="1">
      <alignment vertical="top" wrapText="1" shrinkToFit="1"/>
    </xf>
    <xf numFmtId="0" fontId="21" fillId="0" borderId="0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wrapText="1"/>
    </xf>
    <xf numFmtId="0" fontId="21" fillId="2" borderId="10" xfId="0" applyFont="1" applyFill="1" applyBorder="1" applyAlignment="1">
      <alignment wrapText="1"/>
    </xf>
    <xf numFmtId="0" fontId="21" fillId="2" borderId="22" xfId="0" applyFont="1" applyFill="1" applyBorder="1" applyAlignment="1">
      <alignment wrapText="1"/>
    </xf>
    <xf numFmtId="0" fontId="43" fillId="0" borderId="0" xfId="1" applyFont="1" applyFill="1" applyBorder="1" applyAlignment="1" applyProtection="1">
      <alignment wrapText="1" shrinkToFit="1"/>
    </xf>
    <xf numFmtId="0" fontId="43" fillId="0" borderId="43" xfId="1" applyFont="1" applyFill="1" applyBorder="1" applyAlignment="1" applyProtection="1">
      <alignment wrapText="1" shrinkToFit="1"/>
    </xf>
    <xf numFmtId="2" fontId="21" fillId="0" borderId="77" xfId="0" applyNumberFormat="1" applyFont="1" applyBorder="1" applyAlignment="1">
      <alignment horizontal="right" wrapText="1"/>
    </xf>
    <xf numFmtId="0" fontId="21" fillId="0" borderId="12" xfId="0" applyFont="1" applyFill="1" applyBorder="1" applyAlignment="1">
      <alignment vertical="center" wrapText="1"/>
    </xf>
    <xf numFmtId="0" fontId="21" fillId="0" borderId="66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wrapText="1"/>
    </xf>
    <xf numFmtId="0" fontId="21" fillId="23" borderId="12" xfId="0" applyFont="1" applyFill="1" applyBorder="1" applyAlignment="1">
      <alignment wrapText="1"/>
    </xf>
    <xf numFmtId="0" fontId="21" fillId="23" borderId="69" xfId="0" applyFont="1" applyFill="1" applyBorder="1" applyAlignment="1">
      <alignment horizontal="center" wrapText="1"/>
    </xf>
    <xf numFmtId="0" fontId="0" fillId="0" borderId="42" xfId="0" applyFill="1" applyBorder="1"/>
    <xf numFmtId="0" fontId="21" fillId="8" borderId="12" xfId="0" applyFont="1" applyFill="1" applyBorder="1" applyAlignment="1">
      <alignment vertical="center" wrapText="1"/>
    </xf>
    <xf numFmtId="0" fontId="42" fillId="0" borderId="26" xfId="0" applyFont="1" applyBorder="1"/>
    <xf numFmtId="0" fontId="42" fillId="0" borderId="54" xfId="0" applyFont="1" applyBorder="1"/>
    <xf numFmtId="0" fontId="21" fillId="0" borderId="37" xfId="0" applyFont="1" applyBorder="1" applyAlignment="1">
      <alignment horizontal="right" vertical="top"/>
    </xf>
    <xf numFmtId="0" fontId="34" fillId="0" borderId="52" xfId="0" applyFont="1" applyBorder="1" applyAlignment="1">
      <alignment vertical="top"/>
    </xf>
    <xf numFmtId="0" fontId="27" fillId="0" borderId="47" xfId="0" applyFont="1" applyFill="1" applyBorder="1" applyAlignment="1">
      <alignment wrapText="1"/>
    </xf>
    <xf numFmtId="1" fontId="42" fillId="0" borderId="0" xfId="0" applyNumberFormat="1" applyFont="1" applyFill="1" applyBorder="1" applyAlignment="1">
      <alignment wrapText="1"/>
    </xf>
    <xf numFmtId="0" fontId="43" fillId="0" borderId="0" xfId="1" applyFont="1" applyFill="1" applyBorder="1" applyAlignment="1">
      <alignment wrapText="1"/>
    </xf>
    <xf numFmtId="0" fontId="26" fillId="0" borderId="44" xfId="1" applyFont="1" applyFill="1" applyBorder="1" applyAlignment="1" applyProtection="1">
      <alignment wrapText="1"/>
      <protection locked="0"/>
    </xf>
    <xf numFmtId="0" fontId="26" fillId="0" borderId="45" xfId="1" applyFont="1" applyFill="1" applyBorder="1" applyAlignment="1" applyProtection="1">
      <alignment vertical="top" wrapText="1"/>
      <protection locked="0"/>
    </xf>
    <xf numFmtId="2" fontId="3" fillId="10" borderId="65" xfId="0" applyNumberFormat="1" applyFont="1" applyFill="1" applyBorder="1" applyAlignment="1">
      <alignment horizontal="center" vertical="center"/>
    </xf>
    <xf numFmtId="2" fontId="3" fillId="10" borderId="75" xfId="0" applyNumberFormat="1" applyFont="1" applyFill="1" applyBorder="1" applyAlignment="1">
      <alignment horizontal="center" vertical="center"/>
    </xf>
    <xf numFmtId="2" fontId="3" fillId="10" borderId="74" xfId="0" applyNumberFormat="1" applyFont="1" applyFill="1" applyBorder="1" applyAlignment="1">
      <alignment horizontal="center" vertical="center"/>
    </xf>
    <xf numFmtId="2" fontId="3" fillId="10" borderId="69" xfId="0" applyNumberFormat="1" applyFont="1" applyFill="1" applyBorder="1" applyAlignment="1">
      <alignment horizontal="center" vertical="center"/>
    </xf>
    <xf numFmtId="2" fontId="3" fillId="10" borderId="70" xfId="0" applyNumberFormat="1" applyFont="1" applyFill="1" applyBorder="1" applyAlignment="1">
      <alignment horizontal="center" vertical="center"/>
    </xf>
    <xf numFmtId="2" fontId="3" fillId="10" borderId="64" xfId="0" applyNumberFormat="1" applyFont="1" applyFill="1" applyBorder="1" applyAlignment="1">
      <alignment horizontal="center" vertical="center"/>
    </xf>
    <xf numFmtId="0" fontId="21" fillId="20" borderId="59" xfId="0" applyFont="1" applyFill="1" applyBorder="1" applyAlignment="1">
      <alignment wrapText="1"/>
    </xf>
    <xf numFmtId="0" fontId="21" fillId="20" borderId="74" xfId="0" applyFont="1" applyFill="1" applyBorder="1" applyAlignment="1">
      <alignment wrapText="1"/>
    </xf>
    <xf numFmtId="0" fontId="21" fillId="18" borderId="77" xfId="0" applyFont="1" applyFill="1" applyBorder="1" applyAlignment="1">
      <alignment vertical="center" wrapText="1"/>
    </xf>
    <xf numFmtId="0" fontId="19" fillId="0" borderId="2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19" fillId="0" borderId="2" xfId="1" applyBorder="1" applyAlignment="1">
      <alignment horizontal="left" wrapText="1"/>
    </xf>
    <xf numFmtId="0" fontId="32" fillId="11" borderId="41" xfId="0" applyFont="1" applyFill="1" applyBorder="1" applyAlignment="1">
      <alignment horizontal="right" wrapText="1"/>
    </xf>
    <xf numFmtId="0" fontId="32" fillId="11" borderId="43" xfId="0" applyFont="1" applyFill="1" applyBorder="1" applyAlignment="1">
      <alignment horizontal="right" wrapText="1"/>
    </xf>
    <xf numFmtId="0" fontId="22" fillId="0" borderId="68" xfId="0" applyFont="1" applyFill="1" applyBorder="1"/>
    <xf numFmtId="0" fontId="21" fillId="11" borderId="77" xfId="0" applyFont="1" applyFill="1" applyBorder="1" applyAlignment="1">
      <alignment wrapText="1"/>
    </xf>
    <xf numFmtId="0" fontId="21" fillId="11" borderId="69" xfId="0" applyFont="1" applyFill="1" applyBorder="1" applyAlignment="1">
      <alignment horizontal="center" wrapText="1"/>
    </xf>
    <xf numFmtId="0" fontId="21" fillId="10" borderId="62" xfId="0" applyFont="1" applyFill="1" applyBorder="1" applyAlignment="1">
      <alignment wrapText="1"/>
    </xf>
    <xf numFmtId="0" fontId="45" fillId="0" borderId="41" xfId="0" applyFont="1" applyBorder="1"/>
    <xf numFmtId="0" fontId="45" fillId="0" borderId="41" xfId="0" applyFont="1" applyBorder="1" applyAlignment="1">
      <alignment horizontal="center"/>
    </xf>
    <xf numFmtId="0" fontId="19" fillId="0" borderId="2" xfId="1" applyBorder="1" applyAlignment="1">
      <alignment horizontal="left" vertical="top" wrapText="1"/>
    </xf>
    <xf numFmtId="0" fontId="19" fillId="0" borderId="54" xfId="1" applyBorder="1" applyAlignment="1">
      <alignment horizontal="left" wrapText="1"/>
    </xf>
    <xf numFmtId="0" fontId="19" fillId="0" borderId="47" xfId="1" applyBorder="1" applyAlignment="1">
      <alignment horizontal="left" vertical="top" wrapText="1"/>
    </xf>
    <xf numFmtId="0" fontId="40" fillId="0" borderId="4" xfId="0" applyFont="1" applyBorder="1" applyAlignment="1">
      <alignment vertical="top"/>
    </xf>
    <xf numFmtId="2" fontId="21" fillId="0" borderId="5" xfId="0" applyNumberFormat="1" applyFont="1" applyBorder="1" applyAlignment="1">
      <alignment horizontal="right" wrapText="1"/>
    </xf>
    <xf numFmtId="0" fontId="21" fillId="0" borderId="35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34" fillId="0" borderId="45" xfId="0" applyFont="1" applyBorder="1" applyAlignment="1">
      <alignment vertical="top" wrapText="1"/>
    </xf>
    <xf numFmtId="0" fontId="0" fillId="0" borderId="42" xfId="0" applyBorder="1" applyAlignment="1"/>
    <xf numFmtId="0" fontId="0" fillId="0" borderId="1" xfId="0" applyBorder="1" applyAlignment="1"/>
    <xf numFmtId="0" fontId="0" fillId="0" borderId="53" xfId="0" applyBorder="1" applyAlignment="1"/>
    <xf numFmtId="0" fontId="0" fillId="0" borderId="45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21" fillId="0" borderId="37" xfId="0" applyFont="1" applyBorder="1" applyAlignment="1"/>
    <xf numFmtId="0" fontId="26" fillId="0" borderId="45" xfId="1" applyFont="1" applyFill="1" applyBorder="1" applyAlignment="1">
      <alignment vertical="top" wrapText="1"/>
    </xf>
    <xf numFmtId="0" fontId="56" fillId="0" borderId="43" xfId="0" applyFont="1" applyBorder="1" applyAlignment="1">
      <alignment wrapText="1"/>
    </xf>
    <xf numFmtId="0" fontId="26" fillId="0" borderId="21" xfId="1" applyFont="1" applyFill="1" applyBorder="1" applyAlignment="1" applyProtection="1">
      <alignment vertical="top" wrapText="1"/>
      <protection locked="0"/>
    </xf>
    <xf numFmtId="2" fontId="25" fillId="11" borderId="64" xfId="0" applyNumberFormat="1" applyFont="1" applyFill="1" applyBorder="1" applyAlignment="1">
      <alignment horizontal="right"/>
    </xf>
    <xf numFmtId="2" fontId="32" fillId="11" borderId="43" xfId="0" applyNumberFormat="1" applyFont="1" applyFill="1" applyBorder="1" applyAlignment="1">
      <alignment horizontal="right" wrapText="1"/>
    </xf>
    <xf numFmtId="1" fontId="32" fillId="11" borderId="53" xfId="0" applyNumberFormat="1" applyFont="1" applyFill="1" applyBorder="1" applyAlignment="1">
      <alignment horizontal="right" wrapText="1"/>
    </xf>
    <xf numFmtId="1" fontId="32" fillId="11" borderId="41" xfId="0" applyNumberFormat="1" applyFont="1" applyFill="1" applyBorder="1" applyAlignment="1">
      <alignment horizontal="right" wrapText="1"/>
    </xf>
    <xf numFmtId="2" fontId="32" fillId="0" borderId="44" xfId="0" applyNumberFormat="1" applyFont="1" applyFill="1" applyBorder="1" applyAlignment="1">
      <alignment horizontal="right" wrapText="1"/>
    </xf>
    <xf numFmtId="2" fontId="32" fillId="11" borderId="53" xfId="0" applyNumberFormat="1" applyFont="1" applyFill="1" applyBorder="1" applyAlignment="1">
      <alignment horizontal="right" wrapText="1"/>
    </xf>
    <xf numFmtId="0" fontId="32" fillId="11" borderId="42" xfId="0" applyFont="1" applyFill="1" applyBorder="1" applyAlignment="1">
      <alignment horizontal="right" wrapText="1"/>
    </xf>
    <xf numFmtId="1" fontId="32" fillId="11" borderId="42" xfId="0" applyNumberFormat="1" applyFont="1" applyFill="1" applyBorder="1" applyAlignment="1">
      <alignment horizontal="right" wrapText="1"/>
    </xf>
    <xf numFmtId="2" fontId="32" fillId="11" borderId="54" xfId="0" applyNumberFormat="1" applyFont="1" applyFill="1" applyBorder="1" applyAlignment="1">
      <alignment horizontal="right" wrapText="1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17" xfId="1" applyBorder="1" applyAlignment="1">
      <alignment horizontal="left" vertical="top" wrapText="1"/>
    </xf>
    <xf numFmtId="0" fontId="19" fillId="0" borderId="21" xfId="1" applyBorder="1" applyAlignment="1">
      <alignment horizontal="left" vertical="top" wrapText="1"/>
    </xf>
    <xf numFmtId="0" fontId="26" fillId="0" borderId="21" xfId="1" applyFont="1" applyFill="1" applyBorder="1" applyAlignment="1">
      <alignment horizontal="left" vertical="top" wrapText="1"/>
    </xf>
    <xf numFmtId="0" fontId="19" fillId="0" borderId="21" xfId="1" applyBorder="1" applyAlignment="1">
      <alignment horizontal="left" wrapText="1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21" xfId="1" applyFill="1" applyBorder="1" applyAlignment="1" applyProtection="1">
      <alignment horizontal="left" vertical="top" wrapText="1"/>
      <protection locked="0"/>
    </xf>
    <xf numFmtId="0" fontId="19" fillId="0" borderId="0" xfId="1" applyBorder="1" applyAlignment="1">
      <alignment horizontal="left" wrapText="1"/>
    </xf>
    <xf numFmtId="0" fontId="19" fillId="0" borderId="32" xfId="1" applyBorder="1" applyAlignment="1">
      <alignment horizontal="left" wrapText="1"/>
    </xf>
    <xf numFmtId="0" fontId="19" fillId="0" borderId="4" xfId="1" applyBorder="1" applyAlignment="1">
      <alignment horizontal="left" vertical="top" wrapText="1"/>
    </xf>
    <xf numFmtId="0" fontId="19" fillId="0" borderId="26" xfId="1" applyBorder="1" applyAlignment="1">
      <alignment horizontal="left" vertical="top" wrapText="1"/>
    </xf>
    <xf numFmtId="0" fontId="19" fillId="0" borderId="2" xfId="1" applyBorder="1" applyAlignment="1">
      <alignment horizontal="left" wrapText="1"/>
    </xf>
    <xf numFmtId="0" fontId="19" fillId="0" borderId="45" xfId="1" applyBorder="1" applyAlignment="1">
      <alignment horizontal="left" wrapText="1"/>
    </xf>
    <xf numFmtId="0" fontId="26" fillId="0" borderId="6" xfId="1" applyFont="1" applyFill="1" applyBorder="1" applyAlignment="1">
      <alignment horizontal="left" wrapText="1"/>
    </xf>
    <xf numFmtId="0" fontId="34" fillId="0" borderId="4" xfId="0" applyFont="1" applyBorder="1" applyAlignment="1">
      <alignment horizontal="left" vertical="top" wrapText="1"/>
    </xf>
    <xf numFmtId="0" fontId="0" fillId="0" borderId="19" xfId="0" applyBorder="1" applyAlignment="1">
      <alignment horizontal="right"/>
    </xf>
    <xf numFmtId="0" fontId="21" fillId="8" borderId="70" xfId="0" applyFont="1" applyFill="1" applyBorder="1" applyAlignment="1">
      <alignment wrapText="1"/>
    </xf>
    <xf numFmtId="0" fontId="19" fillId="0" borderId="4" xfId="1" applyFill="1" applyBorder="1" applyAlignment="1" applyProtection="1">
      <alignment wrapText="1"/>
      <protection locked="0"/>
    </xf>
    <xf numFmtId="17" fontId="21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21" fillId="2" borderId="70" xfId="0" applyFont="1" applyFill="1" applyBorder="1" applyAlignment="1">
      <alignment wrapText="1"/>
    </xf>
    <xf numFmtId="0" fontId="0" fillId="0" borderId="10" xfId="0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" fontId="21" fillId="0" borderId="8" xfId="0" applyNumberFormat="1" applyFont="1" applyBorder="1" applyAlignment="1">
      <alignment wrapText="1"/>
    </xf>
    <xf numFmtId="0" fontId="19" fillId="0" borderId="6" xfId="1" applyFill="1" applyBorder="1" applyAlignment="1" applyProtection="1">
      <alignment horizontal="left" wrapText="1"/>
      <protection locked="0"/>
    </xf>
    <xf numFmtId="0" fontId="26" fillId="0" borderId="21" xfId="1" applyFont="1" applyFill="1" applyBorder="1" applyAlignment="1" applyProtection="1">
      <alignment wrapText="1"/>
      <protection locked="0"/>
    </xf>
    <xf numFmtId="0" fontId="32" fillId="11" borderId="38" xfId="0" applyFont="1" applyFill="1" applyBorder="1" applyAlignment="1">
      <alignment wrapText="1"/>
    </xf>
    <xf numFmtId="0" fontId="47" fillId="11" borderId="68" xfId="0" applyFont="1" applyFill="1" applyBorder="1" applyAlignment="1">
      <alignment wrapText="1"/>
    </xf>
    <xf numFmtId="2" fontId="25" fillId="11" borderId="68" xfId="0" applyNumberFormat="1" applyFont="1" applyFill="1" applyBorder="1" applyAlignment="1">
      <alignment horizontal="right"/>
    </xf>
    <xf numFmtId="2" fontId="32" fillId="11" borderId="38" xfId="0" applyNumberFormat="1" applyFont="1" applyFill="1" applyBorder="1" applyAlignment="1">
      <alignment horizontal="right" wrapText="1"/>
    </xf>
    <xf numFmtId="1" fontId="32" fillId="11" borderId="31" xfId="0" applyNumberFormat="1" applyFont="1" applyFill="1" applyBorder="1" applyAlignment="1">
      <alignment horizontal="right" wrapText="1"/>
    </xf>
    <xf numFmtId="2" fontId="32" fillId="0" borderId="46" xfId="0" applyNumberFormat="1" applyFont="1" applyFill="1" applyBorder="1" applyAlignment="1">
      <alignment horizontal="right" wrapText="1"/>
    </xf>
    <xf numFmtId="1" fontId="32" fillId="11" borderId="37" xfId="0" applyNumberFormat="1" applyFont="1" applyFill="1" applyBorder="1" applyAlignment="1">
      <alignment horizontal="right" wrapText="1"/>
    </xf>
    <xf numFmtId="2" fontId="32" fillId="0" borderId="39" xfId="0" applyNumberFormat="1" applyFont="1" applyFill="1" applyBorder="1" applyAlignment="1">
      <alignment horizontal="right" wrapText="1"/>
    </xf>
    <xf numFmtId="2" fontId="32" fillId="11" borderId="31" xfId="0" applyNumberFormat="1" applyFont="1" applyFill="1" applyBorder="1" applyAlignment="1">
      <alignment horizontal="right" wrapText="1"/>
    </xf>
    <xf numFmtId="0" fontId="32" fillId="11" borderId="37" xfId="0" applyFont="1" applyFill="1" applyBorder="1" applyAlignment="1">
      <alignment horizontal="right" wrapText="1"/>
    </xf>
    <xf numFmtId="0" fontId="32" fillId="11" borderId="32" xfId="0" applyFont="1" applyFill="1" applyBorder="1" applyAlignment="1">
      <alignment horizontal="right" wrapText="1"/>
    </xf>
    <xf numFmtId="0" fontId="32" fillId="11" borderId="38" xfId="0" applyFont="1" applyFill="1" applyBorder="1" applyAlignment="1">
      <alignment horizontal="right" wrapText="1"/>
    </xf>
    <xf numFmtId="1" fontId="32" fillId="11" borderId="32" xfId="0" applyNumberFormat="1" applyFont="1" applyFill="1" applyBorder="1" applyAlignment="1">
      <alignment horizontal="right" wrapText="1"/>
    </xf>
    <xf numFmtId="2" fontId="32" fillId="11" borderId="46" xfId="0" applyNumberFormat="1" applyFont="1" applyFill="1" applyBorder="1" applyAlignment="1">
      <alignment horizontal="right" wrapText="1"/>
    </xf>
    <xf numFmtId="0" fontId="59" fillId="11" borderId="46" xfId="0" applyFont="1" applyFill="1" applyBorder="1" applyAlignment="1">
      <alignment wrapText="1"/>
    </xf>
    <xf numFmtId="0" fontId="0" fillId="0" borderId="42" xfId="0" applyBorder="1" applyAlignment="1">
      <alignment horizontal="left" wrapText="1"/>
    </xf>
    <xf numFmtId="0" fontId="26" fillId="0" borderId="32" xfId="1" applyFont="1" applyFill="1" applyBorder="1" applyAlignment="1">
      <alignment horizontal="left" wrapText="1"/>
    </xf>
    <xf numFmtId="0" fontId="21" fillId="8" borderId="75" xfId="0" applyFont="1" applyFill="1" applyBorder="1" applyAlignment="1">
      <alignment wrapText="1"/>
    </xf>
    <xf numFmtId="0" fontId="21" fillId="0" borderId="70" xfId="0" applyFont="1" applyBorder="1" applyAlignment="1">
      <alignment vertical="center" wrapText="1"/>
    </xf>
    <xf numFmtId="0" fontId="21" fillId="3" borderId="59" xfId="0" applyFont="1" applyFill="1" applyBorder="1" applyAlignment="1">
      <alignment wrapText="1"/>
    </xf>
    <xf numFmtId="0" fontId="21" fillId="3" borderId="74" xfId="0" applyFont="1" applyFill="1" applyBorder="1" applyAlignment="1">
      <alignment wrapText="1"/>
    </xf>
    <xf numFmtId="0" fontId="21" fillId="22" borderId="80" xfId="0" applyFont="1" applyFill="1" applyBorder="1" applyAlignment="1">
      <alignment wrapText="1"/>
    </xf>
    <xf numFmtId="0" fontId="54" fillId="0" borderId="43" xfId="0" applyFont="1" applyBorder="1"/>
    <xf numFmtId="0" fontId="19" fillId="0" borderId="43" xfId="1" applyBorder="1"/>
    <xf numFmtId="0" fontId="21" fillId="0" borderId="76" xfId="0" applyFont="1" applyBorder="1" applyAlignment="1">
      <alignment wrapText="1"/>
    </xf>
    <xf numFmtId="0" fontId="21" fillId="0" borderId="32" xfId="0" applyFont="1" applyFill="1" applyBorder="1" applyAlignment="1">
      <alignment horizontal="right" vertical="top" wrapText="1"/>
    </xf>
    <xf numFmtId="0" fontId="21" fillId="0" borderId="80" xfId="0" applyFont="1" applyBorder="1"/>
    <xf numFmtId="0" fontId="0" fillId="0" borderId="78" xfId="0" applyBorder="1"/>
    <xf numFmtId="0" fontId="0" fillId="0" borderId="23" xfId="0" applyBorder="1" applyAlignment="1"/>
    <xf numFmtId="0" fontId="0" fillId="0" borderId="10" xfId="0" applyBorder="1" applyAlignment="1"/>
    <xf numFmtId="0" fontId="0" fillId="0" borderId="22" xfId="0" applyBorder="1" applyAlignment="1"/>
    <xf numFmtId="0" fontId="0" fillId="0" borderId="66" xfId="0" applyBorder="1" applyAlignment="1">
      <alignment wrapText="1"/>
    </xf>
    <xf numFmtId="0" fontId="21" fillId="0" borderId="38" xfId="0" applyFont="1" applyFill="1" applyBorder="1" applyAlignment="1">
      <alignment vertical="top" wrapText="1"/>
    </xf>
    <xf numFmtId="0" fontId="26" fillId="0" borderId="32" xfId="1" applyFont="1" applyFill="1" applyBorder="1" applyAlignment="1" applyProtection="1">
      <alignment vertical="top" wrapText="1"/>
      <protection locked="0"/>
    </xf>
    <xf numFmtId="0" fontId="19" fillId="0" borderId="32" xfId="1" applyBorder="1" applyAlignment="1">
      <alignment vertical="top" wrapText="1"/>
    </xf>
    <xf numFmtId="0" fontId="19" fillId="0" borderId="6" xfId="1" applyBorder="1" applyAlignment="1">
      <alignment horizontal="left" vertical="top" wrapText="1"/>
    </xf>
    <xf numFmtId="0" fontId="19" fillId="0" borderId="6" xfId="1" applyFill="1" applyBorder="1" applyAlignment="1">
      <alignment vertical="top" wrapText="1"/>
    </xf>
    <xf numFmtId="0" fontId="29" fillId="0" borderId="1" xfId="0" applyFont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12" borderId="74" xfId="0" applyFont="1" applyFill="1" applyBorder="1" applyAlignment="1">
      <alignment wrapText="1"/>
    </xf>
    <xf numFmtId="0" fontId="34" fillId="0" borderId="38" xfId="0" applyFont="1" applyBorder="1" applyAlignment="1">
      <alignment vertical="top"/>
    </xf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42" xfId="0" applyFont="1" applyBorder="1" applyAlignment="1">
      <alignment vertical="center" wrapText="1"/>
    </xf>
    <xf numFmtId="0" fontId="21" fillId="8" borderId="59" xfId="0" applyFont="1" applyFill="1" applyBorder="1"/>
    <xf numFmtId="0" fontId="21" fillId="0" borderId="59" xfId="0" applyFont="1" applyBorder="1"/>
    <xf numFmtId="0" fontId="21" fillId="2" borderId="75" xfId="0" applyFont="1" applyFill="1" applyBorder="1"/>
    <xf numFmtId="0" fontId="21" fillId="0" borderId="64" xfId="0" applyFont="1" applyBorder="1" applyAlignment="1">
      <alignment horizontal="left"/>
    </xf>
    <xf numFmtId="2" fontId="21" fillId="0" borderId="74" xfId="0" applyNumberFormat="1" applyFont="1" applyBorder="1" applyAlignment="1">
      <alignment wrapText="1"/>
    </xf>
    <xf numFmtId="0" fontId="21" fillId="0" borderId="74" xfId="0" applyFont="1" applyBorder="1"/>
    <xf numFmtId="0" fontId="21" fillId="8" borderId="75" xfId="0" applyFont="1" applyFill="1" applyBorder="1"/>
    <xf numFmtId="0" fontId="21" fillId="0" borderId="70" xfId="0" applyFont="1" applyBorder="1" applyAlignment="1">
      <alignment wrapText="1"/>
    </xf>
    <xf numFmtId="0" fontId="21" fillId="8" borderId="80" xfId="0" applyFont="1" applyFill="1" applyBorder="1"/>
    <xf numFmtId="0" fontId="21" fillId="0" borderId="71" xfId="0" applyFont="1" applyFill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66" xfId="0" applyFont="1" applyBorder="1" applyAlignment="1">
      <alignment vertical="top" wrapText="1"/>
    </xf>
    <xf numFmtId="2" fontId="21" fillId="0" borderId="7" xfId="0" applyNumberFormat="1" applyFont="1" applyBorder="1" applyAlignment="1">
      <alignment horizontal="right" vertical="top" wrapText="1"/>
    </xf>
    <xf numFmtId="0" fontId="21" fillId="0" borderId="30" xfId="0" applyFont="1" applyBorder="1" applyAlignment="1">
      <alignment horizontal="right" wrapText="1"/>
    </xf>
    <xf numFmtId="0" fontId="40" fillId="0" borderId="2" xfId="0" applyFont="1" applyFill="1" applyBorder="1" applyAlignment="1">
      <alignment vertical="top" wrapText="1"/>
    </xf>
    <xf numFmtId="0" fontId="21" fillId="0" borderId="72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67" xfId="0" applyFont="1" applyBorder="1" applyAlignment="1">
      <alignment vertical="top" wrapText="1"/>
    </xf>
    <xf numFmtId="2" fontId="21" fillId="0" borderId="3" xfId="0" applyNumberFormat="1" applyFont="1" applyBorder="1" applyAlignment="1">
      <alignment horizontal="right" vertical="top" wrapText="1"/>
    </xf>
    <xf numFmtId="0" fontId="26" fillId="0" borderId="38" xfId="1" applyFont="1" applyFill="1" applyBorder="1" applyAlignment="1">
      <alignment vertical="top" wrapText="1"/>
    </xf>
    <xf numFmtId="0" fontId="21" fillId="0" borderId="52" xfId="0" applyFont="1" applyFill="1" applyBorder="1" applyAlignment="1">
      <alignment vertical="top" wrapText="1"/>
    </xf>
    <xf numFmtId="0" fontId="21" fillId="20" borderId="75" xfId="0" applyFont="1" applyFill="1" applyBorder="1" applyAlignment="1">
      <alignment wrapText="1"/>
    </xf>
    <xf numFmtId="0" fontId="0" fillId="0" borderId="4" xfId="0" applyFill="1" applyBorder="1"/>
    <xf numFmtId="0" fontId="21" fillId="8" borderId="59" xfId="1" applyFont="1" applyFill="1" applyBorder="1" applyAlignment="1">
      <alignment wrapText="1"/>
    </xf>
    <xf numFmtId="0" fontId="21" fillId="22" borderId="75" xfId="0" applyFont="1" applyFill="1" applyBorder="1" applyAlignment="1">
      <alignment horizontal="left" wrapText="1"/>
    </xf>
    <xf numFmtId="0" fontId="21" fillId="22" borderId="74" xfId="0" applyFont="1" applyFill="1" applyBorder="1"/>
    <xf numFmtId="0" fontId="34" fillId="0" borderId="21" xfId="0" applyFont="1" applyBorder="1" applyAlignment="1">
      <alignment horizontal="right" wrapText="1"/>
    </xf>
    <xf numFmtId="0" fontId="29" fillId="0" borderId="42" xfId="0" applyFont="1" applyBorder="1" applyAlignment="1">
      <alignment vertical="center" wrapText="1"/>
    </xf>
    <xf numFmtId="0" fontId="29" fillId="0" borderId="24" xfId="0" applyFont="1" applyBorder="1"/>
    <xf numFmtId="0" fontId="21" fillId="8" borderId="70" xfId="0" applyFont="1" applyFill="1" applyBorder="1" applyAlignment="1">
      <alignment vertical="center" wrapText="1"/>
    </xf>
    <xf numFmtId="0" fontId="21" fillId="8" borderId="74" xfId="0" applyFont="1" applyFill="1" applyBorder="1" applyAlignment="1">
      <alignment vertical="center" wrapText="1"/>
    </xf>
    <xf numFmtId="0" fontId="26" fillId="0" borderId="32" xfId="1" applyFont="1" applyFill="1" applyBorder="1" applyAlignment="1">
      <alignment vertical="top" wrapText="1"/>
    </xf>
    <xf numFmtId="0" fontId="21" fillId="13" borderId="64" xfId="0" applyFont="1" applyFill="1" applyBorder="1" applyAlignment="1">
      <alignment wrapText="1"/>
    </xf>
    <xf numFmtId="0" fontId="21" fillId="0" borderId="74" xfId="0" applyFont="1" applyBorder="1" applyAlignment="1">
      <alignment vertical="top" wrapText="1"/>
    </xf>
    <xf numFmtId="0" fontId="21" fillId="3" borderId="78" xfId="0" applyFont="1" applyFill="1" applyBorder="1" applyAlignment="1">
      <alignment wrapText="1"/>
    </xf>
    <xf numFmtId="0" fontId="19" fillId="0" borderId="4" xfId="1" applyBorder="1" applyAlignment="1">
      <alignment wrapText="1"/>
    </xf>
    <xf numFmtId="0" fontId="21" fillId="0" borderId="42" xfId="0" applyFont="1" applyBorder="1" applyAlignment="1"/>
    <xf numFmtId="49" fontId="42" fillId="0" borderId="45" xfId="0" applyNumberFormat="1" applyFont="1" applyBorder="1" applyAlignment="1">
      <alignment vertical="top" wrapText="1"/>
    </xf>
    <xf numFmtId="0" fontId="29" fillId="0" borderId="15" xfId="0" applyFont="1" applyBorder="1" applyAlignment="1">
      <alignment vertical="center" wrapText="1"/>
    </xf>
    <xf numFmtId="17" fontId="21" fillId="0" borderId="62" xfId="0" applyNumberFormat="1" applyFont="1" applyBorder="1" applyAlignment="1">
      <alignment wrapText="1"/>
    </xf>
    <xf numFmtId="17" fontId="21" fillId="0" borderId="43" xfId="0" applyNumberFormat="1" applyFont="1" applyBorder="1" applyAlignment="1">
      <alignment wrapText="1"/>
    </xf>
    <xf numFmtId="1" fontId="42" fillId="0" borderId="0" xfId="0" applyNumberFormat="1" applyFont="1" applyFill="1" applyBorder="1" applyAlignment="1">
      <alignment horizontal="right" wrapText="1"/>
    </xf>
    <xf numFmtId="0" fontId="29" fillId="0" borderId="53" xfId="0" applyFont="1" applyBorder="1" applyAlignment="1">
      <alignment wrapText="1"/>
    </xf>
    <xf numFmtId="0" fontId="26" fillId="0" borderId="46" xfId="1" applyFont="1" applyFill="1" applyBorder="1" applyAlignment="1">
      <alignment vertical="top" wrapText="1"/>
    </xf>
    <xf numFmtId="0" fontId="21" fillId="2" borderId="72" xfId="0" applyFont="1" applyFill="1" applyBorder="1" applyAlignment="1">
      <alignment wrapText="1"/>
    </xf>
    <xf numFmtId="0" fontId="21" fillId="8" borderId="61" xfId="0" applyFont="1" applyFill="1" applyBorder="1" applyAlignment="1">
      <alignment wrapText="1"/>
    </xf>
    <xf numFmtId="0" fontId="21" fillId="2" borderId="60" xfId="0" applyFont="1" applyFill="1" applyBorder="1" applyAlignment="1">
      <alignment wrapText="1"/>
    </xf>
    <xf numFmtId="0" fontId="21" fillId="2" borderId="74" xfId="1" applyFont="1" applyFill="1" applyBorder="1" applyAlignment="1">
      <alignment wrapText="1"/>
    </xf>
    <xf numFmtId="0" fontId="19" fillId="0" borderId="38" xfId="1" applyBorder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43" xfId="0" applyFont="1" applyBorder="1" applyAlignment="1">
      <alignment vertical="top"/>
    </xf>
    <xf numFmtId="0" fontId="34" fillId="0" borderId="6" xfId="0" applyFont="1" applyBorder="1" applyAlignment="1">
      <alignment vertical="top" wrapText="1"/>
    </xf>
    <xf numFmtId="17" fontId="21" fillId="0" borderId="47" xfId="0" applyNumberFormat="1" applyFont="1" applyBorder="1" applyAlignment="1">
      <alignment wrapText="1"/>
    </xf>
    <xf numFmtId="2" fontId="0" fillId="0" borderId="76" xfId="0" applyNumberFormat="1" applyBorder="1" applyAlignment="1">
      <alignment horizontal="right"/>
    </xf>
    <xf numFmtId="0" fontId="26" fillId="0" borderId="26" xfId="1" applyFont="1" applyFill="1" applyBorder="1" applyAlignment="1">
      <alignment vertical="top" wrapText="1"/>
    </xf>
    <xf numFmtId="0" fontId="0" fillId="0" borderId="67" xfId="0" applyFont="1" applyBorder="1" applyAlignment="1">
      <alignment wrapText="1"/>
    </xf>
    <xf numFmtId="0" fontId="44" fillId="0" borderId="70" xfId="1" applyFont="1" applyBorder="1" applyAlignment="1">
      <alignment wrapText="1"/>
    </xf>
    <xf numFmtId="0" fontId="44" fillId="0" borderId="74" xfId="1" applyFont="1" applyBorder="1" applyAlignment="1">
      <alignment wrapText="1"/>
    </xf>
    <xf numFmtId="0" fontId="19" fillId="0" borderId="2" xfId="1" applyBorder="1" applyAlignment="1">
      <alignment wrapText="1"/>
    </xf>
    <xf numFmtId="0" fontId="26" fillId="0" borderId="39" xfId="1" applyFont="1" applyFill="1" applyBorder="1" applyAlignment="1" applyProtection="1">
      <alignment horizontal="left" vertical="top" wrapText="1"/>
    </xf>
    <xf numFmtId="0" fontId="44" fillId="0" borderId="0" xfId="1" applyFont="1" applyBorder="1" applyAlignment="1">
      <alignment vertical="center" wrapText="1"/>
    </xf>
    <xf numFmtId="0" fontId="21" fillId="3" borderId="80" xfId="0" applyFont="1" applyFill="1" applyBorder="1" applyAlignment="1">
      <alignment wrapText="1"/>
    </xf>
    <xf numFmtId="0" fontId="21" fillId="0" borderId="58" xfId="0" applyFont="1" applyBorder="1" applyAlignment="1">
      <alignment wrapText="1"/>
    </xf>
    <xf numFmtId="0" fontId="27" fillId="0" borderId="45" xfId="0" applyFont="1" applyFill="1" applyBorder="1" applyAlignment="1">
      <alignment vertical="top" wrapText="1"/>
    </xf>
    <xf numFmtId="0" fontId="21" fillId="8" borderId="70" xfId="0" applyFont="1" applyFill="1" applyBorder="1" applyAlignment="1"/>
    <xf numFmtId="0" fontId="27" fillId="0" borderId="44" xfId="0" applyFont="1" applyBorder="1" applyAlignment="1">
      <alignment wrapText="1"/>
    </xf>
    <xf numFmtId="0" fontId="19" fillId="0" borderId="2" xfId="1" applyBorder="1" applyAlignment="1">
      <alignment horizontal="left" wrapText="1"/>
    </xf>
    <xf numFmtId="0" fontId="40" fillId="0" borderId="4" xfId="0" applyFont="1" applyFill="1" applyBorder="1" applyAlignment="1">
      <alignment horizontal="left" vertical="top" wrapText="1"/>
    </xf>
    <xf numFmtId="0" fontId="21" fillId="24" borderId="75" xfId="0" applyFont="1" applyFill="1" applyBorder="1" applyAlignment="1">
      <alignment wrapText="1"/>
    </xf>
    <xf numFmtId="0" fontId="21" fillId="0" borderId="75" xfId="0" applyFont="1" applyFill="1" applyBorder="1" applyAlignment="1">
      <alignment wrapText="1"/>
    </xf>
    <xf numFmtId="0" fontId="21" fillId="20" borderId="71" xfId="0" applyFont="1" applyFill="1" applyBorder="1" applyAlignment="1">
      <alignment wrapText="1"/>
    </xf>
    <xf numFmtId="0" fontId="21" fillId="8" borderId="74" xfId="1" applyFont="1" applyFill="1" applyBorder="1" applyAlignment="1">
      <alignment wrapText="1"/>
    </xf>
    <xf numFmtId="0" fontId="21" fillId="8" borderId="74" xfId="0" applyFont="1" applyFill="1" applyBorder="1"/>
    <xf numFmtId="0" fontId="21" fillId="2" borderId="75" xfId="0" applyFont="1" applyFill="1" applyBorder="1" applyAlignment="1">
      <alignment horizontal="left" wrapText="1"/>
    </xf>
    <xf numFmtId="0" fontId="26" fillId="0" borderId="21" xfId="1" applyFont="1" applyFill="1" applyBorder="1" applyAlignment="1">
      <alignment horizontal="left" wrapText="1"/>
    </xf>
    <xf numFmtId="0" fontId="19" fillId="0" borderId="45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21" fillId="2" borderId="68" xfId="0" applyFont="1" applyFill="1" applyBorder="1" applyAlignment="1">
      <alignment wrapText="1"/>
    </xf>
    <xf numFmtId="0" fontId="19" fillId="0" borderId="26" xfId="1" applyBorder="1" applyAlignment="1">
      <alignment vertical="top" wrapText="1"/>
    </xf>
    <xf numFmtId="0" fontId="19" fillId="0" borderId="52" xfId="1" applyBorder="1" applyAlignment="1">
      <alignment vertical="top"/>
    </xf>
    <xf numFmtId="0" fontId="19" fillId="0" borderId="2" xfId="1" applyBorder="1"/>
    <xf numFmtId="0" fontId="21" fillId="2" borderId="74" xfId="0" applyFont="1" applyFill="1" applyBorder="1" applyAlignment="1">
      <alignment vertical="center" wrapText="1"/>
    </xf>
    <xf numFmtId="0" fontId="19" fillId="0" borderId="44" xfId="1" applyBorder="1" applyAlignment="1">
      <alignment vertical="top" wrapText="1"/>
    </xf>
    <xf numFmtId="2" fontId="0" fillId="0" borderId="64" xfId="0" applyNumberFormat="1" applyBorder="1" applyAlignment="1"/>
    <xf numFmtId="0" fontId="21" fillId="0" borderId="29" xfId="0" applyFont="1" applyFill="1" applyBorder="1" applyAlignment="1">
      <alignment vertical="top" wrapText="1"/>
    </xf>
    <xf numFmtId="0" fontId="21" fillId="0" borderId="27" xfId="0" applyFont="1" applyFill="1" applyBorder="1" applyAlignment="1">
      <alignment vertical="top" wrapText="1"/>
    </xf>
    <xf numFmtId="14" fontId="42" fillId="0" borderId="26" xfId="0" applyNumberFormat="1" applyFont="1" applyFill="1" applyBorder="1" applyAlignment="1">
      <alignment horizontal="left" wrapText="1"/>
    </xf>
    <xf numFmtId="0" fontId="21" fillId="2" borderId="61" xfId="0" applyFont="1" applyFill="1" applyBorder="1" applyAlignment="1">
      <alignment wrapText="1"/>
    </xf>
    <xf numFmtId="0" fontId="21" fillId="2" borderId="68" xfId="0" applyFont="1" applyFill="1" applyBorder="1" applyAlignment="1">
      <alignment horizontal="left" wrapText="1"/>
    </xf>
    <xf numFmtId="0" fontId="21" fillId="2" borderId="20" xfId="0" applyFont="1" applyFill="1" applyBorder="1" applyAlignment="1">
      <alignment horizontal="right" vertical="top" wrapText="1"/>
    </xf>
    <xf numFmtId="0" fontId="21" fillId="2" borderId="37" xfId="0" applyNumberFormat="1" applyFont="1" applyFill="1" applyBorder="1" applyAlignment="1">
      <alignment horizontal="right" vertical="top" wrapText="1"/>
    </xf>
    <xf numFmtId="0" fontId="21" fillId="2" borderId="43" xfId="0" applyFont="1" applyFill="1" applyBorder="1" applyAlignment="1">
      <alignment wrapText="1"/>
    </xf>
    <xf numFmtId="0" fontId="19" fillId="0" borderId="21" xfId="1" applyBorder="1" applyAlignment="1">
      <alignment horizontal="left" wrapText="1"/>
    </xf>
    <xf numFmtId="0" fontId="26" fillId="0" borderId="0" xfId="1" applyFont="1" applyFill="1" applyBorder="1" applyAlignment="1" applyProtection="1">
      <alignment vertical="top" wrapText="1"/>
      <protection locked="0"/>
    </xf>
    <xf numFmtId="0" fontId="21" fillId="2" borderId="12" xfId="0" applyFont="1" applyFill="1" applyBorder="1"/>
    <xf numFmtId="0" fontId="21" fillId="22" borderId="12" xfId="0" applyFont="1" applyFill="1" applyBorder="1"/>
    <xf numFmtId="0" fontId="21" fillId="20" borderId="69" xfId="0" applyFont="1" applyFill="1" applyBorder="1" applyAlignment="1">
      <alignment vertical="center" wrapText="1"/>
    </xf>
    <xf numFmtId="0" fontId="19" fillId="2" borderId="17" xfId="1" applyFill="1" applyBorder="1" applyAlignment="1">
      <alignment horizontal="left" vertical="top" wrapText="1"/>
    </xf>
    <xf numFmtId="0" fontId="43" fillId="0" borderId="17" xfId="1" applyFont="1" applyBorder="1" applyAlignment="1">
      <alignment vertical="top" wrapText="1"/>
    </xf>
    <xf numFmtId="0" fontId="21" fillId="2" borderId="59" xfId="0" applyFont="1" applyFill="1" applyBorder="1" applyAlignment="1">
      <alignment vertical="center" wrapText="1"/>
    </xf>
    <xf numFmtId="0" fontId="21" fillId="0" borderId="38" xfId="0" applyFont="1" applyFill="1" applyBorder="1" applyAlignment="1">
      <alignment wrapText="1" shrinkToFit="1"/>
    </xf>
    <xf numFmtId="0" fontId="21" fillId="0" borderId="38" xfId="0" applyFont="1" applyFill="1" applyBorder="1" applyAlignment="1">
      <alignment vertical="top" wrapText="1" shrinkToFit="1"/>
    </xf>
    <xf numFmtId="0" fontId="21" fillId="0" borderId="77" xfId="0" applyFont="1" applyBorder="1" applyAlignment="1">
      <alignment wrapText="1"/>
    </xf>
    <xf numFmtId="0" fontId="21" fillId="0" borderId="0" xfId="0" applyFont="1" applyFill="1" applyBorder="1" applyAlignment="1">
      <alignment vertical="top" wrapText="1" shrinkToFit="1"/>
    </xf>
    <xf numFmtId="0" fontId="26" fillId="0" borderId="47" xfId="1" applyFont="1" applyFill="1" applyBorder="1" applyAlignment="1" applyProtection="1">
      <alignment vertical="top" wrapText="1" shrinkToFit="1"/>
    </xf>
    <xf numFmtId="0" fontId="21" fillId="0" borderId="49" xfId="0" applyNumberFormat="1" applyFont="1" applyFill="1" applyBorder="1" applyAlignment="1">
      <alignment vertical="top" wrapText="1"/>
    </xf>
    <xf numFmtId="0" fontId="21" fillId="0" borderId="50" xfId="0" applyFont="1" applyFill="1" applyBorder="1" applyAlignment="1">
      <alignment vertical="top" wrapText="1"/>
    </xf>
    <xf numFmtId="0" fontId="21" fillId="2" borderId="65" xfId="0" applyFont="1" applyFill="1" applyBorder="1" applyAlignment="1">
      <alignment wrapText="1"/>
    </xf>
    <xf numFmtId="0" fontId="21" fillId="0" borderId="35" xfId="0" applyFont="1" applyFill="1" applyBorder="1" applyAlignment="1">
      <alignment vertical="top" wrapText="1" shrinkToFit="1"/>
    </xf>
    <xf numFmtId="0" fontId="4" fillId="0" borderId="3" xfId="0" applyFont="1" applyBorder="1" applyAlignment="1">
      <alignment horizontal="justify" vertical="center"/>
    </xf>
    <xf numFmtId="0" fontId="61" fillId="0" borderId="1" xfId="0" applyFont="1" applyFill="1" applyBorder="1" applyAlignment="1">
      <alignment wrapText="1"/>
    </xf>
    <xf numFmtId="0" fontId="19" fillId="0" borderId="21" xfId="1" applyBorder="1" applyAlignment="1">
      <alignment horizontal="left" vertical="center" wrapText="1"/>
    </xf>
    <xf numFmtId="0" fontId="19" fillId="0" borderId="21" xfId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0" fontId="54" fillId="0" borderId="3" xfId="0" applyFont="1" applyBorder="1"/>
    <xf numFmtId="0" fontId="19" fillId="0" borderId="45" xfId="1" applyBorder="1" applyAlignment="1">
      <alignment vertical="top" wrapText="1"/>
    </xf>
    <xf numFmtId="0" fontId="21" fillId="0" borderId="68" xfId="0" applyFont="1" applyBorder="1" applyAlignment="1">
      <alignment wrapText="1"/>
    </xf>
    <xf numFmtId="0" fontId="21" fillId="8" borderId="64" xfId="0" applyFont="1" applyFill="1" applyBorder="1" applyAlignment="1">
      <alignment wrapText="1"/>
    </xf>
    <xf numFmtId="0" fontId="21" fillId="0" borderId="27" xfId="0" applyFont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1" fillId="12" borderId="59" xfId="0" applyFont="1" applyFill="1" applyBorder="1" applyAlignment="1">
      <alignment wrapText="1"/>
    </xf>
    <xf numFmtId="0" fontId="26" fillId="0" borderId="6" xfId="0" applyFont="1" applyFill="1" applyBorder="1" applyAlignment="1">
      <alignment horizontal="right" vertical="top" wrapText="1"/>
    </xf>
    <xf numFmtId="0" fontId="26" fillId="0" borderId="6" xfId="1" applyFont="1" applyFill="1" applyBorder="1" applyAlignment="1" applyProtection="1">
      <alignment horizontal="left" wrapText="1" shrinkToFit="1"/>
    </xf>
    <xf numFmtId="0" fontId="19" fillId="0" borderId="35" xfId="1" applyBorder="1" applyAlignment="1">
      <alignment horizontal="left" wrapText="1"/>
    </xf>
    <xf numFmtId="0" fontId="19" fillId="0" borderId="51" xfId="1" applyBorder="1" applyAlignment="1">
      <alignment horizontal="right"/>
    </xf>
    <xf numFmtId="2" fontId="21" fillId="0" borderId="65" xfId="0" applyNumberFormat="1" applyFont="1" applyBorder="1"/>
    <xf numFmtId="2" fontId="21" fillId="0" borderId="35" xfId="0" applyNumberFormat="1" applyFont="1" applyFill="1" applyBorder="1" applyAlignment="1">
      <alignment wrapText="1"/>
    </xf>
    <xf numFmtId="0" fontId="21" fillId="0" borderId="51" xfId="0" applyFont="1" applyFill="1" applyBorder="1" applyAlignment="1">
      <alignment wrapText="1"/>
    </xf>
    <xf numFmtId="14" fontId="42" fillId="0" borderId="51" xfId="0" applyNumberFormat="1" applyFont="1" applyFill="1" applyBorder="1" applyAlignment="1">
      <alignment horizontal="left" wrapText="1"/>
    </xf>
    <xf numFmtId="0" fontId="21" fillId="0" borderId="35" xfId="0" applyFont="1" applyFill="1" applyBorder="1" applyAlignment="1">
      <alignment wrapText="1" shrinkToFit="1"/>
    </xf>
    <xf numFmtId="0" fontId="21" fillId="20" borderId="80" xfId="0" applyFont="1" applyFill="1" applyBorder="1" applyAlignment="1">
      <alignment wrapText="1"/>
    </xf>
    <xf numFmtId="0" fontId="21" fillId="3" borderId="69" xfId="0" applyFont="1" applyFill="1" applyBorder="1" applyAlignment="1">
      <alignment wrapText="1"/>
    </xf>
    <xf numFmtId="14" fontId="41" fillId="0" borderId="17" xfId="0" applyNumberFormat="1" applyFont="1" applyFill="1" applyBorder="1" applyAlignment="1">
      <alignment horizontal="left" wrapText="1"/>
    </xf>
    <xf numFmtId="0" fontId="19" fillId="0" borderId="2" xfId="1" applyFill="1" applyBorder="1" applyAlignment="1" applyProtection="1">
      <alignment wrapText="1" shrinkToFit="1"/>
    </xf>
    <xf numFmtId="0" fontId="21" fillId="0" borderId="1" xfId="0" applyFont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0" fontId="21" fillId="0" borderId="27" xfId="0" applyFont="1" applyBorder="1" applyAlignment="1">
      <alignment wrapText="1"/>
    </xf>
    <xf numFmtId="0" fontId="21" fillId="0" borderId="27" xfId="0" applyFont="1" applyFill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1" fillId="2" borderId="59" xfId="0" applyFont="1" applyFill="1" applyBorder="1" applyAlignment="1">
      <alignment wrapText="1"/>
    </xf>
    <xf numFmtId="0" fontId="21" fillId="0" borderId="16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top" wrapText="1"/>
    </xf>
    <xf numFmtId="0" fontId="21" fillId="0" borderId="16" xfId="0" applyFont="1" applyBorder="1" applyAlignment="1">
      <alignment wrapText="1"/>
    </xf>
    <xf numFmtId="0" fontId="21" fillId="0" borderId="40" xfId="0" applyFont="1" applyFill="1" applyBorder="1" applyAlignment="1">
      <alignment vertical="center" wrapText="1"/>
    </xf>
    <xf numFmtId="0" fontId="0" fillId="0" borderId="0" xfId="0"/>
    <xf numFmtId="0" fontId="40" fillId="2" borderId="65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1" fillId="0" borderId="4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2" xfId="0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21" fillId="0" borderId="39" xfId="0" applyFont="1" applyFill="1" applyBorder="1" applyAlignment="1">
      <alignment wrapText="1"/>
    </xf>
    <xf numFmtId="0" fontId="21" fillId="0" borderId="32" xfId="0" applyFont="1" applyBorder="1" applyAlignment="1">
      <alignment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66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0" borderId="37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0" fontId="21" fillId="0" borderId="41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8" borderId="69" xfId="0" applyFont="1" applyFill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2" fontId="21" fillId="0" borderId="26" xfId="0" applyNumberFormat="1" applyFont="1" applyBorder="1" applyAlignment="1">
      <alignment horizontal="right" wrapText="1"/>
    </xf>
    <xf numFmtId="2" fontId="21" fillId="0" borderId="54" xfId="0" applyNumberFormat="1" applyFont="1" applyBorder="1" applyAlignment="1">
      <alignment horizontal="right" wrapText="1"/>
    </xf>
    <xf numFmtId="2" fontId="21" fillId="0" borderId="46" xfId="0" applyNumberFormat="1" applyFont="1" applyBorder="1" applyAlignment="1">
      <alignment horizontal="right" wrapText="1"/>
    </xf>
    <xf numFmtId="0" fontId="21" fillId="0" borderId="46" xfId="0" applyFont="1" applyFill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0" fontId="19" fillId="0" borderId="38" xfId="1" applyBorder="1" applyAlignment="1">
      <alignment wrapText="1"/>
    </xf>
    <xf numFmtId="0" fontId="19" fillId="0" borderId="43" xfId="1" applyBorder="1" applyAlignment="1">
      <alignment wrapText="1"/>
    </xf>
    <xf numFmtId="0" fontId="40" fillId="0" borderId="0" xfId="0" applyFont="1" applyFill="1" applyBorder="1" applyAlignment="1">
      <alignment wrapText="1" shrinkToFit="1"/>
    </xf>
    <xf numFmtId="0" fontId="40" fillId="0" borderId="43" xfId="0" applyFont="1" applyFill="1" applyBorder="1" applyAlignment="1">
      <alignment wrapText="1" shrinkToFit="1"/>
    </xf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0" fontId="19" fillId="0" borderId="0" xfId="1" applyBorder="1" applyAlignment="1">
      <alignment wrapText="1"/>
    </xf>
    <xf numFmtId="0" fontId="21" fillId="0" borderId="12" xfId="0" applyFont="1" applyFill="1" applyBorder="1" applyAlignment="1">
      <alignment wrapText="1"/>
    </xf>
    <xf numFmtId="14" fontId="42" fillId="0" borderId="46" xfId="0" applyNumberFormat="1" applyFont="1" applyFill="1" applyBorder="1" applyAlignment="1">
      <alignment horizontal="left" wrapText="1"/>
    </xf>
    <xf numFmtId="0" fontId="21" fillId="2" borderId="68" xfId="0" applyFont="1" applyFill="1" applyBorder="1" applyAlignment="1">
      <alignment wrapText="1"/>
    </xf>
    <xf numFmtId="1" fontId="21" fillId="0" borderId="38" xfId="0" applyNumberFormat="1" applyFont="1" applyFill="1" applyBorder="1" applyAlignment="1">
      <alignment wrapText="1"/>
    </xf>
    <xf numFmtId="1" fontId="21" fillId="0" borderId="43" xfId="0" applyNumberFormat="1" applyFont="1" applyFill="1" applyBorder="1" applyAlignment="1">
      <alignment wrapText="1"/>
    </xf>
    <xf numFmtId="0" fontId="19" fillId="0" borderId="47" xfId="1" applyFill="1" applyBorder="1" applyAlignment="1" applyProtection="1">
      <alignment wrapText="1" shrinkToFit="1"/>
    </xf>
    <xf numFmtId="1" fontId="21" fillId="0" borderId="0" xfId="0" applyNumberFormat="1" applyFont="1" applyFill="1" applyBorder="1" applyAlignment="1">
      <alignment wrapText="1"/>
    </xf>
    <xf numFmtId="0" fontId="21" fillId="0" borderId="77" xfId="0" applyFont="1" applyFill="1" applyBorder="1" applyAlignment="1">
      <alignment wrapText="1"/>
    </xf>
    <xf numFmtId="14" fontId="42" fillId="0" borderId="5" xfId="0" applyNumberFormat="1" applyFont="1" applyFill="1" applyBorder="1" applyAlignment="1">
      <alignment horizontal="left" vertical="top" wrapText="1"/>
    </xf>
    <xf numFmtId="0" fontId="43" fillId="0" borderId="45" xfId="1" applyFont="1" applyBorder="1" applyAlignment="1">
      <alignment wrapText="1"/>
    </xf>
    <xf numFmtId="0" fontId="21" fillId="2" borderId="69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21" fillId="0" borderId="1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4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 wrapText="1"/>
    </xf>
    <xf numFmtId="0" fontId="0" fillId="0" borderId="8" xfId="0" applyBorder="1"/>
    <xf numFmtId="0" fontId="21" fillId="0" borderId="3" xfId="0" applyFont="1" applyBorder="1" applyAlignment="1">
      <alignment wrapText="1"/>
    </xf>
    <xf numFmtId="0" fontId="26" fillId="0" borderId="4" xfId="1" applyFont="1" applyFill="1" applyBorder="1" applyAlignment="1" applyProtection="1">
      <alignment wrapText="1" shrinkToFit="1"/>
    </xf>
    <xf numFmtId="0" fontId="21" fillId="0" borderId="32" xfId="0" applyFont="1" applyBorder="1" applyAlignment="1">
      <alignment wrapText="1"/>
    </xf>
    <xf numFmtId="2" fontId="0" fillId="0" borderId="67" xfId="0" applyNumberFormat="1" applyBorder="1"/>
    <xf numFmtId="2" fontId="0" fillId="0" borderId="3" xfId="0" applyNumberFormat="1" applyBorder="1"/>
    <xf numFmtId="2" fontId="21" fillId="0" borderId="25" xfId="0" applyNumberFormat="1" applyFont="1" applyBorder="1" applyAlignment="1">
      <alignment horizontal="right"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0" fillId="0" borderId="67" xfId="0" applyBorder="1"/>
    <xf numFmtId="0" fontId="21" fillId="0" borderId="67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0" fillId="0" borderId="3" xfId="0" applyBorder="1"/>
    <xf numFmtId="0" fontId="21" fillId="0" borderId="62" xfId="0" applyFont="1" applyFill="1" applyBorder="1" applyAlignment="1">
      <alignment wrapText="1"/>
    </xf>
    <xf numFmtId="0" fontId="21" fillId="0" borderId="63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0" fontId="29" fillId="2" borderId="42" xfId="0" applyFont="1" applyFill="1" applyBorder="1" applyAlignment="1">
      <alignment horizontal="center" wrapText="1"/>
    </xf>
    <xf numFmtId="164" fontId="38" fillId="0" borderId="8" xfId="0" applyNumberFormat="1" applyFont="1" applyBorder="1"/>
    <xf numFmtId="2" fontId="38" fillId="0" borderId="25" xfId="0" applyNumberFormat="1" applyFont="1" applyBorder="1"/>
    <xf numFmtId="0" fontId="22" fillId="0" borderId="65" xfId="0" applyFont="1" applyFill="1" applyBorder="1"/>
    <xf numFmtId="2" fontId="21" fillId="0" borderId="6" xfId="0" applyNumberFormat="1" applyFont="1" applyFill="1" applyBorder="1" applyAlignment="1">
      <alignment wrapText="1"/>
    </xf>
    <xf numFmtId="2" fontId="0" fillId="0" borderId="0" xfId="0" applyNumberFormat="1" applyBorder="1"/>
    <xf numFmtId="0" fontId="21" fillId="0" borderId="55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2" borderId="75" xfId="0" applyFont="1" applyFill="1" applyBorder="1" applyAlignment="1">
      <alignment wrapText="1"/>
    </xf>
    <xf numFmtId="0" fontId="21" fillId="0" borderId="37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0" fillId="0" borderId="6" xfId="0" applyNumberFormat="1" applyBorder="1"/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0" fontId="26" fillId="0" borderId="21" xfId="1" applyFont="1" applyFill="1" applyBorder="1" applyAlignment="1">
      <alignment wrapText="1"/>
    </xf>
    <xf numFmtId="0" fontId="21" fillId="0" borderId="41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21" fillId="0" borderId="61" xfId="0" applyFont="1" applyFill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1" fillId="0" borderId="71" xfId="0" applyFont="1" applyFill="1" applyBorder="1" applyAlignment="1">
      <alignment wrapText="1"/>
    </xf>
    <xf numFmtId="2" fontId="21" fillId="0" borderId="45" xfId="0" applyNumberFormat="1" applyFont="1" applyFill="1" applyBorder="1" applyAlignment="1">
      <alignment wrapText="1"/>
    </xf>
    <xf numFmtId="164" fontId="38" fillId="0" borderId="2" xfId="0" applyNumberFormat="1" applyFont="1" applyBorder="1"/>
    <xf numFmtId="2" fontId="38" fillId="0" borderId="21" xfId="0" applyNumberFormat="1" applyFont="1" applyBorder="1"/>
    <xf numFmtId="2" fontId="21" fillId="0" borderId="17" xfId="0" applyNumberFormat="1" applyFont="1" applyFill="1" applyBorder="1" applyAlignment="1">
      <alignment wrapText="1"/>
    </xf>
    <xf numFmtId="2" fontId="21" fillId="0" borderId="21" xfId="0" applyNumberFormat="1" applyFont="1" applyFill="1" applyBorder="1" applyAlignment="1">
      <alignment wrapText="1"/>
    </xf>
    <xf numFmtId="2" fontId="21" fillId="0" borderId="3" xfId="0" applyNumberFormat="1" applyFont="1" applyBorder="1" applyAlignment="1">
      <alignment horizontal="right" wrapText="1"/>
    </xf>
    <xf numFmtId="0" fontId="40" fillId="0" borderId="20" xfId="0" applyFont="1" applyFill="1" applyBorder="1" applyAlignment="1">
      <alignment wrapText="1"/>
    </xf>
    <xf numFmtId="0" fontId="21" fillId="8" borderId="69" xfId="0" applyFont="1" applyFill="1" applyBorder="1" applyAlignment="1">
      <alignment wrapText="1"/>
    </xf>
    <xf numFmtId="1" fontId="21" fillId="0" borderId="70" xfId="0" applyNumberFormat="1" applyFont="1" applyFill="1" applyBorder="1" applyAlignment="1">
      <alignment wrapText="1"/>
    </xf>
    <xf numFmtId="1" fontId="21" fillId="0" borderId="64" xfId="0" applyNumberFormat="1" applyFont="1" applyFill="1" applyBorder="1" applyAlignment="1">
      <alignment wrapText="1"/>
    </xf>
    <xf numFmtId="1" fontId="21" fillId="0" borderId="68" xfId="0" applyNumberFormat="1" applyFont="1" applyFill="1" applyBorder="1" applyAlignment="1">
      <alignment wrapText="1"/>
    </xf>
    <xf numFmtId="0" fontId="21" fillId="8" borderId="80" xfId="0" applyFont="1" applyFill="1" applyBorder="1" applyAlignment="1">
      <alignment wrapText="1"/>
    </xf>
    <xf numFmtId="0" fontId="21" fillId="0" borderId="24" xfId="0" applyFont="1" applyFill="1" applyBorder="1" applyAlignment="1">
      <alignment wrapText="1"/>
    </xf>
    <xf numFmtId="0" fontId="0" fillId="0" borderId="9" xfId="0" applyBorder="1"/>
    <xf numFmtId="0" fontId="21" fillId="2" borderId="59" xfId="0" applyFont="1" applyFill="1" applyBorder="1" applyAlignment="1">
      <alignment wrapText="1"/>
    </xf>
    <xf numFmtId="0" fontId="21" fillId="8" borderId="74" xfId="0" applyFont="1" applyFill="1" applyBorder="1" applyAlignment="1">
      <alignment wrapText="1"/>
    </xf>
    <xf numFmtId="0" fontId="21" fillId="0" borderId="29" xfId="0" applyFont="1" applyFill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1" fillId="2" borderId="74" xfId="0" applyFont="1" applyFill="1" applyBorder="1" applyAlignment="1">
      <alignment wrapText="1"/>
    </xf>
    <xf numFmtId="0" fontId="21" fillId="8" borderId="59" xfId="0" applyFont="1" applyFill="1" applyBorder="1" applyAlignment="1">
      <alignment wrapText="1"/>
    </xf>
    <xf numFmtId="0" fontId="21" fillId="2" borderId="80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0" fillId="0" borderId="1" xfId="0" applyFill="1" applyBorder="1"/>
    <xf numFmtId="0" fontId="0" fillId="0" borderId="9" xfId="0" applyFill="1" applyBorder="1"/>
    <xf numFmtId="0" fontId="21" fillId="8" borderId="67" xfId="0" applyFont="1" applyFill="1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4" xfId="0" applyFill="1" applyBorder="1"/>
    <xf numFmtId="0" fontId="0" fillId="0" borderId="19" xfId="0" applyBorder="1"/>
    <xf numFmtId="0" fontId="0" fillId="0" borderId="18" xfId="0" applyBorder="1"/>
    <xf numFmtId="0" fontId="0" fillId="0" borderId="18" xfId="0" applyFill="1" applyBorder="1"/>
    <xf numFmtId="0" fontId="21" fillId="8" borderId="74" xfId="0" applyFont="1" applyFill="1" applyBorder="1" applyAlignment="1">
      <alignment horizontal="center" wrapText="1"/>
    </xf>
    <xf numFmtId="0" fontId="21" fillId="18" borderId="69" xfId="0" applyFont="1" applyFill="1" applyBorder="1" applyAlignment="1">
      <alignment horizontal="center" wrapText="1"/>
    </xf>
    <xf numFmtId="0" fontId="21" fillId="18" borderId="77" xfId="0" applyFont="1" applyFill="1" applyBorder="1" applyAlignment="1">
      <alignment wrapText="1"/>
    </xf>
    <xf numFmtId="0" fontId="21" fillId="22" borderId="69" xfId="0" applyFont="1" applyFill="1" applyBorder="1" applyAlignment="1">
      <alignment horizontal="center" wrapText="1"/>
    </xf>
    <xf numFmtId="2" fontId="21" fillId="0" borderId="26" xfId="0" applyNumberFormat="1" applyFont="1" applyBorder="1" applyAlignment="1">
      <alignment horizontal="right" wrapText="1"/>
    </xf>
    <xf numFmtId="0" fontId="21" fillId="0" borderId="20" xfId="0" applyNumberFormat="1" applyFont="1" applyFill="1" applyBorder="1" applyAlignment="1">
      <alignment vertical="top" wrapText="1"/>
    </xf>
    <xf numFmtId="0" fontId="21" fillId="0" borderId="4" xfId="0" applyFont="1" applyFill="1" applyBorder="1" applyAlignment="1">
      <alignment vertical="top" wrapText="1"/>
    </xf>
    <xf numFmtId="0" fontId="19" fillId="0" borderId="42" xfId="1" applyFill="1" applyBorder="1" applyAlignment="1" applyProtection="1">
      <alignment wrapText="1" shrinkToFit="1"/>
    </xf>
    <xf numFmtId="2" fontId="21" fillId="0" borderId="54" xfId="0" applyNumberFormat="1" applyFont="1" applyBorder="1" applyAlignment="1">
      <alignment horizontal="right" wrapText="1"/>
    </xf>
    <xf numFmtId="0" fontId="26" fillId="0" borderId="21" xfId="0" applyFont="1" applyFill="1" applyBorder="1" applyAlignment="1">
      <alignment wrapText="1"/>
    </xf>
    <xf numFmtId="2" fontId="21" fillId="0" borderId="46" xfId="0" applyNumberFormat="1" applyFont="1" applyBorder="1" applyAlignment="1">
      <alignment horizontal="right" wrapText="1"/>
    </xf>
    <xf numFmtId="0" fontId="0" fillId="0" borderId="11" xfId="0" applyBorder="1"/>
    <xf numFmtId="0" fontId="21" fillId="2" borderId="69" xfId="0" applyFont="1" applyFill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40" xfId="0" applyFont="1" applyFill="1" applyBorder="1" applyAlignment="1">
      <alignment wrapText="1"/>
    </xf>
    <xf numFmtId="0" fontId="21" fillId="2" borderId="64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0" fontId="21" fillId="0" borderId="37" xfId="0" applyNumberFormat="1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top" wrapText="1"/>
    </xf>
    <xf numFmtId="0" fontId="55" fillId="3" borderId="25" xfId="0" applyFont="1" applyFill="1" applyBorder="1" applyAlignment="1">
      <alignment vertical="center" wrapText="1"/>
    </xf>
    <xf numFmtId="0" fontId="21" fillId="0" borderId="48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30" xfId="0" applyFont="1" applyFill="1" applyBorder="1" applyAlignment="1">
      <alignment wrapText="1"/>
    </xf>
    <xf numFmtId="0" fontId="21" fillId="0" borderId="22" xfId="0" applyFont="1" applyFill="1" applyBorder="1" applyAlignment="1">
      <alignment wrapText="1"/>
    </xf>
    <xf numFmtId="0" fontId="19" fillId="0" borderId="43" xfId="1" applyBorder="1" applyAlignment="1">
      <alignment wrapText="1"/>
    </xf>
    <xf numFmtId="0" fontId="19" fillId="0" borderId="0" xfId="1" applyAlignment="1">
      <alignment vertical="top" wrapText="1"/>
    </xf>
    <xf numFmtId="0" fontId="26" fillId="0" borderId="6" xfId="1" applyFont="1" applyFill="1" applyBorder="1" applyAlignment="1" applyProtection="1">
      <alignment wrapText="1" shrinkToFit="1"/>
    </xf>
    <xf numFmtId="0" fontId="19" fillId="0" borderId="17" xfId="1" applyBorder="1" applyAlignment="1">
      <alignment vertical="top" wrapText="1"/>
    </xf>
    <xf numFmtId="0" fontId="21" fillId="8" borderId="12" xfId="0" applyFont="1" applyFill="1" applyBorder="1" applyAlignment="1">
      <alignment wrapText="1"/>
    </xf>
    <xf numFmtId="0" fontId="19" fillId="0" borderId="21" xfId="1" applyBorder="1" applyAlignment="1">
      <alignment wrapText="1"/>
    </xf>
    <xf numFmtId="165" fontId="0" fillId="0" borderId="67" xfId="0" applyNumberFormat="1" applyBorder="1"/>
    <xf numFmtId="165" fontId="0" fillId="0" borderId="0" xfId="0" applyNumberFormat="1" applyBorder="1"/>
    <xf numFmtId="0" fontId="40" fillId="0" borderId="0" xfId="0" applyFont="1" applyFill="1" applyBorder="1" applyAlignment="1">
      <alignment wrapText="1" shrinkToFit="1"/>
    </xf>
    <xf numFmtId="0" fontId="40" fillId="0" borderId="4" xfId="0" applyFont="1" applyFill="1" applyBorder="1" applyAlignment="1">
      <alignment wrapText="1" shrinkToFit="1"/>
    </xf>
    <xf numFmtId="14" fontId="41" fillId="0" borderId="21" xfId="0" applyNumberFormat="1" applyFont="1" applyFill="1" applyBorder="1" applyAlignment="1">
      <alignment horizontal="left" wrapText="1"/>
    </xf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0" fontId="19" fillId="0" borderId="0" xfId="1" applyBorder="1" applyAlignment="1">
      <alignment wrapText="1"/>
    </xf>
    <xf numFmtId="2" fontId="21" fillId="0" borderId="76" xfId="0" applyNumberFormat="1" applyFont="1" applyBorder="1" applyAlignment="1">
      <alignment horizontal="right" wrapText="1"/>
    </xf>
    <xf numFmtId="14" fontId="42" fillId="0" borderId="21" xfId="0" applyNumberFormat="1" applyFont="1" applyFill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19" fillId="0" borderId="21" xfId="1" applyBorder="1" applyAlignment="1">
      <alignment vertical="top" wrapText="1"/>
    </xf>
    <xf numFmtId="0" fontId="19" fillId="0" borderId="38" xfId="1" applyBorder="1" applyAlignment="1">
      <alignment vertical="top" wrapText="1"/>
    </xf>
    <xf numFmtId="0" fontId="19" fillId="0" borderId="17" xfId="1" applyBorder="1"/>
    <xf numFmtId="0" fontId="19" fillId="0" borderId="21" xfId="1" applyBorder="1"/>
    <xf numFmtId="0" fontId="21" fillId="0" borderId="67" xfId="0" applyFont="1" applyFill="1" applyBorder="1" applyAlignment="1">
      <alignment vertical="center" wrapText="1"/>
    </xf>
    <xf numFmtId="0" fontId="19" fillId="0" borderId="21" xfId="1" applyFill="1" applyBorder="1" applyAlignment="1">
      <alignment vertical="center" wrapText="1"/>
    </xf>
    <xf numFmtId="0" fontId="40" fillId="0" borderId="0" xfId="0" applyFont="1" applyFill="1" applyBorder="1" applyAlignment="1">
      <alignment vertical="top" wrapText="1" shrinkToFit="1"/>
    </xf>
    <xf numFmtId="0" fontId="21" fillId="0" borderId="12" xfId="0" applyFont="1" applyFill="1" applyBorder="1" applyAlignment="1">
      <alignment wrapText="1"/>
    </xf>
    <xf numFmtId="0" fontId="21" fillId="8" borderId="12" xfId="0" applyFont="1" applyFill="1" applyBorder="1" applyAlignment="1">
      <alignment vertical="center" wrapText="1"/>
    </xf>
    <xf numFmtId="14" fontId="42" fillId="0" borderId="46" xfId="0" applyNumberFormat="1" applyFont="1" applyFill="1" applyBorder="1" applyAlignment="1">
      <alignment horizontal="left" wrapText="1"/>
    </xf>
    <xf numFmtId="0" fontId="21" fillId="0" borderId="67" xfId="0" applyFont="1" applyBorder="1" applyAlignment="1">
      <alignment vertical="center" wrapText="1"/>
    </xf>
    <xf numFmtId="0" fontId="19" fillId="0" borderId="6" xfId="1" applyFill="1" applyBorder="1" applyAlignment="1" applyProtection="1">
      <alignment wrapText="1" shrinkToFit="1"/>
    </xf>
    <xf numFmtId="0" fontId="21" fillId="20" borderId="74" xfId="0" applyFont="1" applyFill="1" applyBorder="1" applyAlignment="1">
      <alignment wrapText="1"/>
    </xf>
    <xf numFmtId="0" fontId="21" fillId="8" borderId="75" xfId="0" applyFont="1" applyFill="1" applyBorder="1" applyAlignment="1">
      <alignment wrapText="1"/>
    </xf>
    <xf numFmtId="0" fontId="21" fillId="0" borderId="76" xfId="0" applyFont="1" applyBorder="1" applyAlignment="1">
      <alignment wrapText="1"/>
    </xf>
    <xf numFmtId="0" fontId="21" fillId="0" borderId="49" xfId="0" applyNumberFormat="1" applyFont="1" applyFill="1" applyBorder="1" applyAlignment="1">
      <alignment vertical="top" wrapText="1"/>
    </xf>
    <xf numFmtId="0" fontId="21" fillId="0" borderId="50" xfId="0" applyFont="1" applyFill="1" applyBorder="1" applyAlignment="1">
      <alignment vertical="top" wrapText="1"/>
    </xf>
    <xf numFmtId="0" fontId="19" fillId="0" borderId="52" xfId="1" applyFill="1" applyBorder="1" applyAlignment="1" applyProtection="1">
      <alignment vertical="top" wrapText="1" shrinkToFit="1"/>
    </xf>
    <xf numFmtId="1" fontId="21" fillId="0" borderId="0" xfId="0" applyNumberFormat="1" applyFont="1" applyFill="1" applyBorder="1" applyAlignment="1">
      <alignment wrapText="1"/>
    </xf>
    <xf numFmtId="0" fontId="21" fillId="0" borderId="77" xfId="0" applyFont="1" applyFill="1" applyBorder="1" applyAlignment="1">
      <alignment wrapText="1"/>
    </xf>
    <xf numFmtId="0" fontId="21" fillId="2" borderId="70" xfId="0" applyFont="1" applyFill="1" applyBorder="1" applyAlignment="1">
      <alignment horizontal="left" wrapText="1"/>
    </xf>
    <xf numFmtId="0" fontId="21" fillId="2" borderId="74" xfId="0" applyFont="1" applyFill="1" applyBorder="1" applyAlignment="1">
      <alignment horizontal="left" wrapText="1"/>
    </xf>
    <xf numFmtId="0" fontId="21" fillId="20" borderId="74" xfId="0" applyFont="1" applyFill="1" applyBorder="1" applyAlignment="1">
      <alignment horizontal="left" wrapText="1"/>
    </xf>
    <xf numFmtId="0" fontId="40" fillId="0" borderId="42" xfId="0" applyFont="1" applyFill="1" applyBorder="1" applyAlignment="1">
      <alignment wrapText="1" shrinkToFit="1"/>
    </xf>
    <xf numFmtId="0" fontId="21" fillId="0" borderId="32" xfId="0" applyFont="1" applyFill="1" applyBorder="1" applyAlignment="1">
      <alignment vertical="top" wrapText="1" shrinkToFit="1"/>
    </xf>
    <xf numFmtId="0" fontId="7" fillId="0" borderId="42" xfId="0" applyFont="1" applyBorder="1"/>
    <xf numFmtId="0" fontId="19" fillId="0" borderId="35" xfId="1" applyFill="1" applyBorder="1" applyAlignment="1" applyProtection="1">
      <alignment vertical="top" wrapText="1" shrinkToFit="1"/>
    </xf>
    <xf numFmtId="0" fontId="32" fillId="11" borderId="35" xfId="0" applyFont="1" applyFill="1" applyBorder="1" applyAlignment="1">
      <alignment vertical="top" wrapText="1"/>
    </xf>
    <xf numFmtId="0" fontId="19" fillId="0" borderId="51" xfId="1" applyBorder="1" applyAlignment="1">
      <alignment vertical="top" wrapText="1"/>
    </xf>
    <xf numFmtId="0" fontId="55" fillId="3" borderId="19" xfId="0" applyFont="1" applyFill="1" applyBorder="1" applyAlignment="1">
      <alignment vertical="center" wrapText="1"/>
    </xf>
    <xf numFmtId="0" fontId="55" fillId="3" borderId="22" xfId="0" applyFont="1" applyFill="1" applyBorder="1" applyAlignment="1">
      <alignment vertical="center" wrapText="1"/>
    </xf>
    <xf numFmtId="0" fontId="21" fillId="0" borderId="33" xfId="0" applyFont="1" applyBorder="1" applyAlignment="1">
      <alignment wrapText="1"/>
    </xf>
    <xf numFmtId="0" fontId="21" fillId="0" borderId="36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22" fillId="0" borderId="68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right"/>
    </xf>
    <xf numFmtId="0" fontId="25" fillId="0" borderId="54" xfId="0" applyFont="1" applyBorder="1" applyAlignment="1">
      <alignment horizontal="right"/>
    </xf>
    <xf numFmtId="0" fontId="22" fillId="0" borderId="3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left" wrapText="1"/>
    </xf>
    <xf numFmtId="0" fontId="21" fillId="2" borderId="75" xfId="0" applyFont="1" applyFill="1" applyBorder="1" applyAlignment="1">
      <alignment horizontal="left" wrapText="1"/>
    </xf>
    <xf numFmtId="0" fontId="21" fillId="2" borderId="68" xfId="0" applyFont="1" applyFill="1" applyBorder="1" applyAlignment="1">
      <alignment horizontal="left" wrapText="1"/>
    </xf>
    <xf numFmtId="0" fontId="19" fillId="0" borderId="21" xfId="1" applyBorder="1" applyAlignment="1">
      <alignment horizontal="left" vertical="top" wrapText="1"/>
    </xf>
    <xf numFmtId="0" fontId="19" fillId="0" borderId="45" xfId="1" applyBorder="1" applyAlignment="1">
      <alignment horizontal="left" vertical="top" wrapText="1"/>
    </xf>
    <xf numFmtId="0" fontId="19" fillId="0" borderId="21" xfId="1" applyBorder="1" applyAlignment="1">
      <alignment horizontal="left" wrapText="1"/>
    </xf>
    <xf numFmtId="0" fontId="19" fillId="0" borderId="52" xfId="1" applyBorder="1" applyAlignment="1">
      <alignment horizontal="left" vertical="top" wrapText="1"/>
    </xf>
    <xf numFmtId="0" fontId="19" fillId="0" borderId="2" xfId="1" applyBorder="1" applyAlignment="1">
      <alignment horizontal="left" vertical="top" wrapText="1"/>
    </xf>
    <xf numFmtId="0" fontId="19" fillId="0" borderId="47" xfId="1" applyBorder="1" applyAlignment="1">
      <alignment horizontal="left" vertical="top" wrapText="1"/>
    </xf>
    <xf numFmtId="0" fontId="21" fillId="3" borderId="69" xfId="0" applyFont="1" applyFill="1" applyBorder="1" applyAlignment="1">
      <alignment horizontal="left" wrapText="1"/>
    </xf>
    <xf numFmtId="0" fontId="21" fillId="3" borderId="75" xfId="0" applyFont="1" applyFill="1" applyBorder="1" applyAlignment="1">
      <alignment horizontal="left" wrapText="1"/>
    </xf>
    <xf numFmtId="0" fontId="21" fillId="2" borderId="64" xfId="0" applyFont="1" applyFill="1" applyBorder="1" applyAlignment="1">
      <alignment horizontal="left" wrapText="1"/>
    </xf>
    <xf numFmtId="0" fontId="21" fillId="3" borderId="68" xfId="0" applyFont="1" applyFill="1" applyBorder="1" applyAlignment="1">
      <alignment horizontal="left" wrapText="1"/>
    </xf>
    <xf numFmtId="0" fontId="21" fillId="3" borderId="64" xfId="0" applyFont="1" applyFill="1" applyBorder="1" applyAlignment="1">
      <alignment horizontal="left" wrapText="1"/>
    </xf>
    <xf numFmtId="0" fontId="34" fillId="0" borderId="21" xfId="0" applyFont="1" applyBorder="1" applyAlignment="1">
      <alignment horizontal="left" wrapText="1"/>
    </xf>
    <xf numFmtId="0" fontId="26" fillId="0" borderId="21" xfId="1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left" vertical="top" wrapText="1"/>
    </xf>
    <xf numFmtId="0" fontId="21" fillId="0" borderId="69" xfId="0" applyFont="1" applyBorder="1" applyAlignment="1">
      <alignment horizontal="left"/>
    </xf>
    <xf numFmtId="0" fontId="21" fillId="0" borderId="70" xfId="0" applyFont="1" applyBorder="1" applyAlignment="1">
      <alignment horizontal="left"/>
    </xf>
    <xf numFmtId="0" fontId="21" fillId="0" borderId="64" xfId="0" applyFont="1" applyBorder="1" applyAlignment="1">
      <alignment horizontal="left"/>
    </xf>
    <xf numFmtId="0" fontId="19" fillId="0" borderId="32" xfId="1" applyBorder="1" applyAlignment="1">
      <alignment horizontal="left" wrapText="1"/>
    </xf>
    <xf numFmtId="0" fontId="19" fillId="0" borderId="4" xfId="1" applyBorder="1" applyAlignment="1">
      <alignment horizontal="left" wrapText="1"/>
    </xf>
    <xf numFmtId="0" fontId="26" fillId="0" borderId="6" xfId="1" applyFont="1" applyFill="1" applyBorder="1" applyAlignment="1" applyProtection="1">
      <alignment horizontal="left" wrapText="1"/>
    </xf>
    <xf numFmtId="0" fontId="19" fillId="0" borderId="17" xfId="1" applyBorder="1" applyAlignment="1">
      <alignment horizontal="left" vertical="top" wrapText="1"/>
    </xf>
    <xf numFmtId="0" fontId="19" fillId="0" borderId="52" xfId="1" applyBorder="1" applyAlignment="1">
      <alignment horizontal="left" wrapText="1"/>
    </xf>
    <xf numFmtId="0" fontId="19" fillId="0" borderId="47" xfId="1" applyBorder="1" applyAlignment="1">
      <alignment horizontal="left" wrapText="1"/>
    </xf>
    <xf numFmtId="0" fontId="19" fillId="0" borderId="32" xfId="1" applyBorder="1" applyAlignment="1">
      <alignment horizontal="left" vertical="top" wrapText="1"/>
    </xf>
    <xf numFmtId="0" fontId="19" fillId="0" borderId="4" xfId="1" applyBorder="1" applyAlignment="1">
      <alignment horizontal="left" vertical="top" wrapText="1"/>
    </xf>
    <xf numFmtId="0" fontId="21" fillId="2" borderId="70" xfId="0" applyFont="1" applyFill="1" applyBorder="1" applyAlignment="1">
      <alignment horizontal="left" wrapText="1"/>
    </xf>
    <xf numFmtId="0" fontId="19" fillId="0" borderId="38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19" fillId="0" borderId="38" xfId="1" applyBorder="1" applyAlignment="1">
      <alignment horizontal="left" wrapText="1"/>
    </xf>
    <xf numFmtId="0" fontId="19" fillId="0" borderId="0" xfId="1" applyBorder="1" applyAlignment="1">
      <alignment horizontal="left" wrapText="1"/>
    </xf>
    <xf numFmtId="0" fontId="19" fillId="0" borderId="46" xfId="1" applyBorder="1" applyAlignment="1">
      <alignment horizontal="left" vertical="top" wrapText="1"/>
    </xf>
    <xf numFmtId="0" fontId="19" fillId="0" borderId="26" xfId="1" applyBorder="1" applyAlignment="1">
      <alignment horizontal="left" vertical="top" wrapText="1"/>
    </xf>
    <xf numFmtId="0" fontId="19" fillId="0" borderId="42" xfId="1" applyBorder="1" applyAlignment="1">
      <alignment horizontal="left" vertical="top" wrapText="1"/>
    </xf>
    <xf numFmtId="0" fontId="19" fillId="0" borderId="21" xfId="1" applyFill="1" applyBorder="1" applyAlignment="1">
      <alignment horizontal="left" wrapText="1"/>
    </xf>
    <xf numFmtId="0" fontId="19" fillId="0" borderId="17" xfId="1" applyBorder="1" applyAlignment="1">
      <alignment horizontal="left" wrapText="1"/>
    </xf>
    <xf numFmtId="0" fontId="26" fillId="0" borderId="21" xfId="1" applyFont="1" applyFill="1" applyBorder="1" applyAlignment="1">
      <alignment horizontal="left" wrapText="1"/>
    </xf>
    <xf numFmtId="0" fontId="0" fillId="0" borderId="32" xfId="0" applyBorder="1" applyAlignment="1">
      <alignment horizontal="right"/>
    </xf>
    <xf numFmtId="0" fontId="0" fillId="0" borderId="10" xfId="0" applyBorder="1" applyAlignment="1">
      <alignment horizontal="right"/>
    </xf>
    <xf numFmtId="0" fontId="26" fillId="0" borderId="6" xfId="1" applyFont="1" applyFill="1" applyBorder="1" applyAlignment="1">
      <alignment horizontal="left" wrapText="1"/>
    </xf>
    <xf numFmtId="0" fontId="19" fillId="0" borderId="45" xfId="1" applyBorder="1" applyAlignment="1">
      <alignment horizontal="left" wrapText="1"/>
    </xf>
    <xf numFmtId="0" fontId="21" fillId="8" borderId="69" xfId="0" applyFont="1" applyFill="1" applyBorder="1" applyAlignment="1">
      <alignment horizontal="left" wrapText="1"/>
    </xf>
    <xf numFmtId="0" fontId="21" fillId="8" borderId="75" xfId="0" applyFont="1" applyFill="1" applyBorder="1" applyAlignment="1">
      <alignment horizontal="left" wrapText="1"/>
    </xf>
    <xf numFmtId="0" fontId="19" fillId="0" borderId="46" xfId="1" applyBorder="1" applyAlignment="1">
      <alignment horizontal="left" wrapText="1"/>
    </xf>
    <xf numFmtId="0" fontId="19" fillId="0" borderId="26" xfId="1" applyBorder="1" applyAlignment="1">
      <alignment horizontal="left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9" borderId="68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22" fillId="9" borderId="38" xfId="0" applyFont="1" applyFill="1" applyBorder="1" applyAlignment="1">
      <alignment horizontal="center" vertical="center" wrapText="1"/>
    </xf>
    <xf numFmtId="0" fontId="22" fillId="9" borderId="43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80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80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22" fillId="9" borderId="46" xfId="0" applyFont="1" applyFill="1" applyBorder="1" applyAlignment="1">
      <alignment horizontal="center" vertical="center" wrapText="1"/>
    </xf>
    <xf numFmtId="0" fontId="22" fillId="9" borderId="54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2" fillId="11" borderId="49" xfId="0" applyFont="1" applyFill="1" applyBorder="1" applyAlignment="1">
      <alignment horizontal="right" wrapText="1"/>
    </xf>
    <xf numFmtId="0" fontId="32" fillId="11" borderId="35" xfId="0" applyFont="1" applyFill="1" applyBorder="1" applyAlignment="1">
      <alignment horizontal="right" wrapText="1"/>
    </xf>
    <xf numFmtId="0" fontId="26" fillId="0" borderId="17" xfId="1" applyFont="1" applyFill="1" applyBorder="1" applyAlignment="1">
      <alignment horizontal="left" wrapText="1"/>
    </xf>
    <xf numFmtId="0" fontId="32" fillId="11" borderId="20" xfId="0" applyFont="1" applyFill="1" applyBorder="1" applyAlignment="1">
      <alignment horizontal="right" wrapText="1"/>
    </xf>
    <xf numFmtId="0" fontId="32" fillId="11" borderId="0" xfId="0" applyFont="1" applyFill="1" applyBorder="1" applyAlignment="1">
      <alignment horizontal="right" wrapText="1"/>
    </xf>
    <xf numFmtId="0" fontId="32" fillId="11" borderId="41" xfId="0" applyFont="1" applyFill="1" applyBorder="1" applyAlignment="1">
      <alignment horizontal="right" wrapText="1"/>
    </xf>
    <xf numFmtId="0" fontId="32" fillId="11" borderId="43" xfId="0" applyFont="1" applyFill="1" applyBorder="1" applyAlignment="1">
      <alignment horizontal="right" wrapText="1"/>
    </xf>
    <xf numFmtId="0" fontId="32" fillId="11" borderId="49" xfId="0" applyFont="1" applyFill="1" applyBorder="1" applyAlignment="1">
      <alignment horizontal="right"/>
    </xf>
    <xf numFmtId="0" fontId="32" fillId="11" borderId="35" xfId="0" applyFont="1" applyFill="1" applyBorder="1" applyAlignment="1">
      <alignment horizontal="right"/>
    </xf>
    <xf numFmtId="0" fontId="22" fillId="0" borderId="60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left" vertical="top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80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79" xfId="0" applyFont="1" applyFill="1" applyBorder="1" applyAlignment="1">
      <alignment horizontal="center" vertical="center" wrapText="1"/>
    </xf>
    <xf numFmtId="0" fontId="19" fillId="0" borderId="2" xfId="1" applyBorder="1" applyAlignment="1">
      <alignment horizontal="left" wrapText="1"/>
    </xf>
    <xf numFmtId="0" fontId="19" fillId="0" borderId="54" xfId="1" applyBorder="1" applyAlignment="1">
      <alignment horizontal="left" wrapText="1"/>
    </xf>
    <xf numFmtId="0" fontId="32" fillId="11" borderId="37" xfId="0" applyFont="1" applyFill="1" applyBorder="1" applyAlignment="1">
      <alignment horizontal="right" wrapText="1"/>
    </xf>
    <xf numFmtId="0" fontId="32" fillId="11" borderId="38" xfId="0" applyFont="1" applyFill="1" applyBorder="1" applyAlignment="1">
      <alignment horizontal="right" wrapText="1"/>
    </xf>
    <xf numFmtId="0" fontId="34" fillId="0" borderId="32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2" fillId="11" borderId="49" xfId="0" applyFont="1" applyFill="1" applyBorder="1" applyAlignment="1">
      <alignment horizontal="right" vertical="center" wrapText="1"/>
    </xf>
    <xf numFmtId="0" fontId="32" fillId="11" borderId="35" xfId="0" applyFont="1" applyFill="1" applyBorder="1" applyAlignment="1">
      <alignment horizontal="right" vertical="center" wrapText="1"/>
    </xf>
    <xf numFmtId="0" fontId="26" fillId="0" borderId="17" xfId="0" applyFont="1" applyFill="1" applyBorder="1" applyAlignment="1">
      <alignment horizontal="left" wrapText="1"/>
    </xf>
    <xf numFmtId="0" fontId="26" fillId="0" borderId="21" xfId="0" applyFont="1" applyFill="1" applyBorder="1" applyAlignment="1">
      <alignment horizontal="left" wrapText="1"/>
    </xf>
    <xf numFmtId="0" fontId="22" fillId="0" borderId="43" xfId="0" applyFont="1" applyBorder="1" applyAlignment="1">
      <alignment horizontal="center"/>
    </xf>
    <xf numFmtId="0" fontId="19" fillId="0" borderId="39" xfId="1" applyFill="1" applyBorder="1" applyAlignment="1" applyProtection="1">
      <alignment horizontal="left" wrapText="1"/>
      <protection locked="0"/>
    </xf>
    <xf numFmtId="0" fontId="19" fillId="0" borderId="6" xfId="1" applyFill="1" applyBorder="1" applyAlignment="1" applyProtection="1">
      <alignment horizontal="left" wrapText="1"/>
      <protection locked="0"/>
    </xf>
    <xf numFmtId="0" fontId="26" fillId="0" borderId="17" xfId="1" applyFont="1" applyFill="1" applyBorder="1" applyAlignment="1" applyProtection="1">
      <alignment horizontal="left" vertical="top" wrapText="1"/>
      <protection locked="0"/>
    </xf>
    <xf numFmtId="0" fontId="26" fillId="0" borderId="21" xfId="1" applyFont="1" applyFill="1" applyBorder="1" applyAlignment="1" applyProtection="1">
      <alignment horizontal="left" vertical="top" wrapText="1"/>
      <protection locked="0"/>
    </xf>
    <xf numFmtId="0" fontId="26" fillId="0" borderId="32" xfId="1" applyFont="1" applyFill="1" applyBorder="1" applyAlignment="1" applyProtection="1">
      <alignment horizontal="left" vertical="top" wrapText="1"/>
      <protection locked="0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21" xfId="1" applyFill="1" applyBorder="1" applyAlignment="1" applyProtection="1">
      <alignment horizontal="left" vertical="top" wrapText="1"/>
      <protection locked="0"/>
    </xf>
    <xf numFmtId="0" fontId="19" fillId="0" borderId="45" xfId="1" applyFill="1" applyBorder="1" applyAlignment="1" applyProtection="1">
      <alignment horizontal="left" vertical="top" wrapText="1"/>
      <protection locked="0"/>
    </xf>
    <xf numFmtId="0" fontId="19" fillId="0" borderId="17" xfId="1" applyFill="1" applyBorder="1" applyAlignment="1" applyProtection="1">
      <alignment horizontal="left" vertical="top" wrapText="1"/>
      <protection locked="0"/>
    </xf>
    <xf numFmtId="0" fontId="26" fillId="0" borderId="32" xfId="1" applyFont="1" applyFill="1" applyBorder="1" applyAlignment="1" applyProtection="1">
      <alignment horizontal="left" wrapText="1"/>
      <protection locked="0"/>
    </xf>
    <xf numFmtId="0" fontId="26" fillId="0" borderId="4" xfId="1" applyFont="1" applyFill="1" applyBorder="1" applyAlignment="1" applyProtection="1">
      <alignment horizontal="left" wrapText="1"/>
      <protection locked="0"/>
    </xf>
    <xf numFmtId="0" fontId="19" fillId="0" borderId="17" xfId="1" applyBorder="1" applyAlignment="1">
      <alignment horizontal="center" wrapText="1"/>
    </xf>
    <xf numFmtId="0" fontId="19" fillId="0" borderId="21" xfId="1" applyBorder="1" applyAlignment="1">
      <alignment horizontal="center" wrapText="1"/>
    </xf>
    <xf numFmtId="0" fontId="19" fillId="0" borderId="39" xfId="1" applyBorder="1" applyAlignment="1">
      <alignment horizontal="left" wrapText="1"/>
    </xf>
    <xf numFmtId="0" fontId="19" fillId="0" borderId="6" xfId="1" applyBorder="1" applyAlignment="1">
      <alignment horizontal="left" wrapText="1"/>
    </xf>
    <xf numFmtId="0" fontId="26" fillId="0" borderId="32" xfId="1" applyFont="1" applyFill="1" applyBorder="1" applyAlignment="1">
      <alignment horizontal="left" vertical="top" wrapText="1"/>
    </xf>
    <xf numFmtId="0" fontId="26" fillId="0" borderId="4" xfId="1" applyFont="1" applyFill="1" applyBorder="1" applyAlignment="1">
      <alignment horizontal="left" vertical="top" wrapText="1"/>
    </xf>
    <xf numFmtId="0" fontId="27" fillId="0" borderId="21" xfId="0" applyFont="1" applyFill="1" applyBorder="1" applyAlignment="1">
      <alignment horizontal="left" wrapText="1"/>
    </xf>
    <xf numFmtId="0" fontId="43" fillId="0" borderId="32" xfId="1" applyFont="1" applyFill="1" applyBorder="1" applyAlignment="1" applyProtection="1">
      <alignment horizontal="left" vertical="top" wrapText="1" shrinkToFit="1"/>
    </xf>
    <xf numFmtId="0" fontId="43" fillId="0" borderId="4" xfId="1" applyFont="1" applyFill="1" applyBorder="1" applyAlignment="1" applyProtection="1">
      <alignment horizontal="left" vertical="top" wrapText="1" shrinkToFit="1"/>
    </xf>
    <xf numFmtId="0" fontId="43" fillId="0" borderId="42" xfId="1" applyFont="1" applyFill="1" applyBorder="1" applyAlignment="1" applyProtection="1">
      <alignment horizontal="left" vertical="top" wrapText="1" shrinkToFit="1"/>
    </xf>
    <xf numFmtId="0" fontId="26" fillId="0" borderId="38" xfId="1" applyFont="1" applyFill="1" applyBorder="1" applyAlignment="1" applyProtection="1">
      <alignment horizontal="left" vertical="top" wrapText="1" shrinkToFit="1"/>
    </xf>
    <xf numFmtId="0" fontId="26" fillId="0" borderId="0" xfId="1" applyFont="1" applyFill="1" applyBorder="1" applyAlignment="1" applyProtection="1">
      <alignment horizontal="left" vertical="top" wrapText="1" shrinkToFit="1"/>
    </xf>
    <xf numFmtId="0" fontId="26" fillId="0" borderId="52" xfId="1" applyFont="1" applyFill="1" applyBorder="1" applyAlignment="1" applyProtection="1">
      <alignment horizontal="left" vertical="top" wrapText="1" shrinkToFit="1"/>
    </xf>
    <xf numFmtId="0" fontId="26" fillId="0" borderId="2" xfId="1" applyFont="1" applyFill="1" applyBorder="1" applyAlignment="1" applyProtection="1">
      <alignment horizontal="left" vertical="top" wrapText="1" shrinkToFit="1"/>
    </xf>
    <xf numFmtId="0" fontId="26" fillId="0" borderId="17" xfId="0" applyFont="1" applyFill="1" applyBorder="1" applyAlignment="1">
      <alignment horizontal="left" vertical="top" wrapText="1"/>
    </xf>
    <xf numFmtId="0" fontId="21" fillId="0" borderId="32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1" fillId="0" borderId="32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1" fillId="0" borderId="9" xfId="0" applyFont="1" applyFill="1" applyBorder="1" applyAlignment="1">
      <alignment horizontal="right" wrapText="1"/>
    </xf>
    <xf numFmtId="0" fontId="21" fillId="0" borderId="10" xfId="0" applyFont="1" applyFill="1" applyBorder="1" applyAlignment="1">
      <alignment horizontal="right" wrapText="1"/>
    </xf>
    <xf numFmtId="0" fontId="21" fillId="0" borderId="19" xfId="0" applyFont="1" applyFill="1" applyBorder="1" applyAlignment="1">
      <alignment horizontal="right" wrapText="1"/>
    </xf>
    <xf numFmtId="0" fontId="21" fillId="0" borderId="22" xfId="0" applyFont="1" applyFill="1" applyBorder="1" applyAlignment="1">
      <alignment horizontal="right" wrapText="1"/>
    </xf>
    <xf numFmtId="0" fontId="21" fillId="0" borderId="9" xfId="0" applyFont="1" applyFill="1" applyBorder="1" applyAlignment="1">
      <alignment horizontal="left" wrapText="1"/>
    </xf>
    <xf numFmtId="0" fontId="21" fillId="22" borderId="69" xfId="0" applyFont="1" applyFill="1" applyBorder="1" applyAlignment="1">
      <alignment horizontal="left" wrapText="1"/>
    </xf>
    <xf numFmtId="0" fontId="21" fillId="22" borderId="75" xfId="0" applyFont="1" applyFill="1" applyBorder="1" applyAlignment="1">
      <alignment horizontal="left" wrapText="1"/>
    </xf>
    <xf numFmtId="0" fontId="21" fillId="0" borderId="18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22" fillId="0" borderId="60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0" fontId="22" fillId="0" borderId="60" xfId="0" applyFont="1" applyFill="1" applyBorder="1" applyAlignment="1">
      <alignment horizontal="center"/>
    </xf>
    <xf numFmtId="0" fontId="22" fillId="0" borderId="62" xfId="0" applyFont="1" applyFill="1" applyBorder="1" applyAlignment="1">
      <alignment horizontal="center"/>
    </xf>
    <xf numFmtId="0" fontId="22" fillId="0" borderId="57" xfId="0" applyFont="1" applyFill="1" applyBorder="1" applyAlignment="1">
      <alignment horizontal="center"/>
    </xf>
    <xf numFmtId="0" fontId="57" fillId="0" borderId="31" xfId="0" applyFont="1" applyBorder="1" applyAlignment="1">
      <alignment horizontal="center" vertical="center" textRotation="90"/>
    </xf>
    <xf numFmtId="0" fontId="57" fillId="0" borderId="55" xfId="0" applyFont="1" applyBorder="1" applyAlignment="1">
      <alignment horizontal="center" vertical="center" textRotation="90"/>
    </xf>
    <xf numFmtId="0" fontId="57" fillId="0" borderId="20" xfId="0" applyFont="1" applyBorder="1" applyAlignment="1">
      <alignment horizontal="center" vertical="center" textRotation="90"/>
    </xf>
    <xf numFmtId="0" fontId="57" fillId="0" borderId="41" xfId="0" applyFont="1" applyBorder="1" applyAlignment="1">
      <alignment horizontal="center" vertical="center" textRotation="90"/>
    </xf>
    <xf numFmtId="0" fontId="50" fillId="0" borderId="20" xfId="0" applyFont="1" applyBorder="1" applyAlignment="1">
      <alignment horizontal="center" vertical="center" textRotation="90" wrapText="1"/>
    </xf>
    <xf numFmtId="0" fontId="50" fillId="0" borderId="41" xfId="0" applyFont="1" applyBorder="1" applyAlignment="1">
      <alignment horizontal="center" vertical="center" textRotation="90" wrapText="1"/>
    </xf>
    <xf numFmtId="0" fontId="51" fillId="0" borderId="37" xfId="0" applyFont="1" applyBorder="1" applyAlignment="1">
      <alignment horizontal="center" vertical="center" textRotation="90"/>
    </xf>
    <xf numFmtId="0" fontId="51" fillId="0" borderId="20" xfId="0" applyFont="1" applyBorder="1" applyAlignment="1">
      <alignment horizontal="center" vertical="center" textRotation="90"/>
    </xf>
    <xf numFmtId="0" fontId="51" fillId="0" borderId="41" xfId="0" applyFont="1" applyBorder="1" applyAlignment="1">
      <alignment horizontal="center" vertical="center" textRotation="90"/>
    </xf>
    <xf numFmtId="0" fontId="51" fillId="0" borderId="55" xfId="0" applyFont="1" applyBorder="1" applyAlignment="1">
      <alignment horizontal="center" vertical="center" textRotation="90"/>
    </xf>
    <xf numFmtId="0" fontId="25" fillId="0" borderId="17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textRotation="90" wrapText="1"/>
    </xf>
    <xf numFmtId="0" fontId="31" fillId="0" borderId="53" xfId="0" applyFont="1" applyFill="1" applyBorder="1" applyAlignment="1">
      <alignment horizontal="center" vertical="center" textRotation="90" wrapText="1"/>
    </xf>
    <xf numFmtId="0" fontId="50" fillId="0" borderId="37" xfId="0" applyFont="1" applyFill="1" applyBorder="1" applyAlignment="1">
      <alignment horizontal="center" vertical="center" textRotation="90" wrapText="1"/>
    </xf>
    <xf numFmtId="0" fontId="50" fillId="0" borderId="20" xfId="0" applyFont="1" applyFill="1" applyBorder="1" applyAlignment="1">
      <alignment horizontal="center" vertical="center" textRotation="90" wrapText="1"/>
    </xf>
    <xf numFmtId="0" fontId="0" fillId="0" borderId="14" xfId="0" applyFill="1" applyBorder="1"/>
    <xf numFmtId="0" fontId="21" fillId="20" borderId="70" xfId="0" applyFont="1" applyFill="1" applyBorder="1" applyAlignment="1">
      <alignment horizontal="center" wrapText="1"/>
    </xf>
    <xf numFmtId="0" fontId="21" fillId="20" borderId="66" xfId="0" applyFont="1" applyFill="1" applyBorder="1" applyAlignment="1">
      <alignment wrapText="1"/>
    </xf>
    <xf numFmtId="0" fontId="21" fillId="20" borderId="0" xfId="0" applyFont="1" applyFill="1" applyBorder="1" applyAlignment="1">
      <alignment wrapText="1"/>
    </xf>
    <xf numFmtId="0" fontId="21" fillId="20" borderId="3" xfId="0" applyFont="1" applyFill="1" applyBorder="1" applyAlignment="1">
      <alignment wrapText="1"/>
    </xf>
    <xf numFmtId="0" fontId="21" fillId="20" borderId="43" xfId="0" applyFont="1" applyFill="1" applyBorder="1" applyAlignment="1">
      <alignment wrapText="1"/>
    </xf>
    <xf numFmtId="0" fontId="21" fillId="20" borderId="74" xfId="0" applyFont="1" applyFill="1" applyBorder="1" applyAlignment="1">
      <alignment horizontal="center" wrapText="1"/>
    </xf>
    <xf numFmtId="0" fontId="21" fillId="20" borderId="64" xfId="0" applyFont="1" applyFill="1" applyBorder="1" applyAlignment="1">
      <alignment horizontal="center" wrapText="1"/>
    </xf>
    <xf numFmtId="0" fontId="21" fillId="15" borderId="0" xfId="0" applyFont="1" applyFill="1" applyBorder="1" applyAlignment="1">
      <alignment wrapText="1"/>
    </xf>
    <xf numFmtId="0" fontId="21" fillId="15" borderId="62" xfId="0" applyFont="1" applyFill="1" applyBorder="1" applyAlignment="1">
      <alignment wrapText="1"/>
    </xf>
    <xf numFmtId="0" fontId="21" fillId="15" borderId="67" xfId="0" applyFont="1" applyFill="1" applyBorder="1" applyAlignment="1">
      <alignment wrapText="1"/>
    </xf>
    <xf numFmtId="0" fontId="0" fillId="15" borderId="67" xfId="0" applyFill="1" applyBorder="1" applyAlignment="1">
      <alignment wrapText="1"/>
    </xf>
    <xf numFmtId="0" fontId="0" fillId="15" borderId="67" xfId="0" applyFill="1" applyBorder="1"/>
    <xf numFmtId="0" fontId="21" fillId="15" borderId="66" xfId="0" applyFont="1" applyFill="1" applyBorder="1" applyAlignment="1">
      <alignment wrapText="1"/>
    </xf>
    <xf numFmtId="0" fontId="21" fillId="15" borderId="3" xfId="0" applyFont="1" applyFill="1" applyBorder="1" applyAlignment="1">
      <alignment wrapText="1"/>
    </xf>
    <xf numFmtId="0" fontId="21" fillId="15" borderId="43" xfId="0" applyFont="1" applyFill="1" applyBorder="1" applyAlignment="1">
      <alignment vertical="top" wrapText="1"/>
    </xf>
    <xf numFmtId="0" fontId="21" fillId="16" borderId="12" xfId="0" applyFont="1" applyFill="1" applyBorder="1" applyAlignment="1">
      <alignment wrapText="1"/>
    </xf>
    <xf numFmtId="0" fontId="21" fillId="16" borderId="69" xfId="0" applyFont="1" applyFill="1" applyBorder="1" applyAlignment="1">
      <alignment horizontal="center" wrapText="1"/>
    </xf>
    <xf numFmtId="0" fontId="0" fillId="16" borderId="27" xfId="0" applyFill="1" applyBorder="1"/>
    <xf numFmtId="0" fontId="57" fillId="0" borderId="37" xfId="0" applyFont="1" applyBorder="1" applyAlignment="1">
      <alignment horizontal="center" vertical="center" textRotation="90"/>
    </xf>
    <xf numFmtId="0" fontId="0" fillId="8" borderId="62" xfId="0" applyFill="1" applyBorder="1"/>
    <xf numFmtId="0" fontId="0" fillId="8" borderId="59" xfId="0" applyFill="1" applyBorder="1" applyAlignment="1">
      <alignment horizontal="center"/>
    </xf>
    <xf numFmtId="0" fontId="21" fillId="8" borderId="63" xfId="0" applyFont="1" applyFill="1" applyBorder="1" applyAlignment="1">
      <alignment wrapText="1"/>
    </xf>
    <xf numFmtId="0" fontId="0" fillId="19" borderId="62" xfId="0" applyFill="1" applyBorder="1"/>
    <xf numFmtId="0" fontId="0" fillId="19" borderId="59" xfId="0" applyFill="1" applyBorder="1" applyAlignment="1">
      <alignment horizontal="center"/>
    </xf>
    <xf numFmtId="0" fontId="55" fillId="0" borderId="27" xfId="0" applyFont="1" applyBorder="1"/>
  </cellXfs>
  <cellStyles count="6">
    <cellStyle name="Excel Built-in Normal" xfId="3"/>
    <cellStyle name="Excel Built-in Normal 2" xfId="4"/>
    <cellStyle name="Гиперссылка" xfId="1" builtinId="8"/>
    <cellStyle name="Гиперссылка 2" xfId="2"/>
    <cellStyle name="Обычный" xfId="0" builtinId="0"/>
    <cellStyle name="Обычный 2" xfId="5"/>
  </cellStyles>
  <dxfs count="169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Medium9"/>
  <colors>
    <mruColors>
      <color rgb="FF3333CC"/>
      <color rgb="FFCDE6EF"/>
      <color rgb="FFC0F8ED"/>
      <color rgb="FFCCFF99"/>
      <color rgb="FF3399FF"/>
      <color rgb="FFFFCCCC"/>
      <color rgb="FFFFFF66"/>
      <color rgb="FFFEF3A0"/>
      <color rgb="FFD0E9B1"/>
      <color rgb="FFC1E2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привлечения преподавателей ВУЗов и СУЗов</a:t>
            </a:r>
          </a:p>
        </c:rich>
      </c:tx>
      <c:layout>
        <c:manualLayout>
          <c:xMode val="edge"/>
          <c:yMode val="edge"/>
          <c:x val="0.39509248130732966"/>
          <c:y val="1.1205287705836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411168593294234E-2"/>
          <c:y val="0.11133032458625659"/>
          <c:w val="0.97537735517693702"/>
          <c:h val="0.5923598070069126"/>
        </c:manualLayout>
      </c:layout>
      <c:lineChart>
        <c:grouping val="standard"/>
        <c:varyColors val="0"/>
        <c:ser>
          <c:idx val="0"/>
          <c:order val="0"/>
          <c:tx>
            <c:v>Коэффициент привлеченных преподавателей ВУЗов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свод'!$P$7:$P$126</c:f>
              <c:numCache>
                <c:formatCode>0.00</c:formatCode>
                <c:ptCount val="120"/>
                <c:pt idx="0" formatCode="0.000">
                  <c:v>9.7729468599033822E-3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8.7956521739130433E-2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6.5789473684210525E-4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1.3157894736842105E-2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 formatCode="0.000">
                  <c:v>1.0593220338983051E-3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3.3898305084745763E-2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 formatCode="0.000">
                  <c:v>1.1608623548922056E-2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0.1044776119402985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D3-4B76-A522-B787EB38E543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свод'!$Q$7:$Q$126</c:f>
              <c:numCache>
                <c:formatCode>0.000</c:formatCode>
                <c:ptCount val="120"/>
                <c:pt idx="1">
                  <c:v>2.1193834823098833E-3</c:v>
                </c:pt>
                <c:pt idx="2">
                  <c:v>2.1193834823098833E-3</c:v>
                </c:pt>
                <c:pt idx="3">
                  <c:v>2.1193834823098833E-3</c:v>
                </c:pt>
                <c:pt idx="4">
                  <c:v>2.1193834823098833E-3</c:v>
                </c:pt>
                <c:pt idx="5">
                  <c:v>2.1193834823098833E-3</c:v>
                </c:pt>
                <c:pt idx="6">
                  <c:v>2.1193834823098833E-3</c:v>
                </c:pt>
                <c:pt idx="7">
                  <c:v>2.1193834823098833E-3</c:v>
                </c:pt>
                <c:pt idx="8">
                  <c:v>2.1193834823098833E-3</c:v>
                </c:pt>
                <c:pt idx="9">
                  <c:v>2.1193834823098833E-3</c:v>
                </c:pt>
                <c:pt idx="11">
                  <c:v>2.1193834823098833E-3</c:v>
                </c:pt>
                <c:pt idx="12">
                  <c:v>2.1193834823098833E-3</c:v>
                </c:pt>
                <c:pt idx="13">
                  <c:v>2.1193834823098833E-3</c:v>
                </c:pt>
                <c:pt idx="14">
                  <c:v>2.1193834823098833E-3</c:v>
                </c:pt>
                <c:pt idx="15">
                  <c:v>2.1193834823098833E-3</c:v>
                </c:pt>
                <c:pt idx="16">
                  <c:v>2.1193834823098833E-3</c:v>
                </c:pt>
                <c:pt idx="17">
                  <c:v>2.1193834823098833E-3</c:v>
                </c:pt>
                <c:pt idx="18">
                  <c:v>2.1193834823098833E-3</c:v>
                </c:pt>
                <c:pt idx="19">
                  <c:v>2.1193834823098833E-3</c:v>
                </c:pt>
                <c:pt idx="20">
                  <c:v>2.1193834823098833E-3</c:v>
                </c:pt>
                <c:pt idx="21">
                  <c:v>2.1193834823098833E-3</c:v>
                </c:pt>
                <c:pt idx="22">
                  <c:v>2.1193834823098833E-3</c:v>
                </c:pt>
                <c:pt idx="24">
                  <c:v>2.1193834823098833E-3</c:v>
                </c:pt>
                <c:pt idx="25">
                  <c:v>2.1193834823098833E-3</c:v>
                </c:pt>
                <c:pt idx="26">
                  <c:v>2.1193834823098833E-3</c:v>
                </c:pt>
                <c:pt idx="27">
                  <c:v>2.1193834823098833E-3</c:v>
                </c:pt>
                <c:pt idx="28">
                  <c:v>2.1193834823098833E-3</c:v>
                </c:pt>
                <c:pt idx="29">
                  <c:v>2.1193834823098833E-3</c:v>
                </c:pt>
                <c:pt idx="30">
                  <c:v>2.1193834823098833E-3</c:v>
                </c:pt>
                <c:pt idx="31">
                  <c:v>2.1193834823098833E-3</c:v>
                </c:pt>
                <c:pt idx="32">
                  <c:v>2.1193834823098833E-3</c:v>
                </c:pt>
                <c:pt idx="33">
                  <c:v>2.1193834823098833E-3</c:v>
                </c:pt>
                <c:pt idx="34">
                  <c:v>2.1193834823098833E-3</c:v>
                </c:pt>
                <c:pt idx="35">
                  <c:v>2.1193834823098833E-3</c:v>
                </c:pt>
                <c:pt idx="36">
                  <c:v>2.1193834823098833E-3</c:v>
                </c:pt>
                <c:pt idx="37">
                  <c:v>2.1193834823098833E-3</c:v>
                </c:pt>
                <c:pt idx="38">
                  <c:v>2.1193834823098833E-3</c:v>
                </c:pt>
                <c:pt idx="39">
                  <c:v>2.1193834823098833E-3</c:v>
                </c:pt>
                <c:pt idx="40">
                  <c:v>2.1193834823098833E-3</c:v>
                </c:pt>
                <c:pt idx="42">
                  <c:v>2.1193834823098833E-3</c:v>
                </c:pt>
                <c:pt idx="43">
                  <c:v>2.1193834823098833E-3</c:v>
                </c:pt>
                <c:pt idx="44">
                  <c:v>2.1193834823098833E-3</c:v>
                </c:pt>
                <c:pt idx="45">
                  <c:v>2.1193834823098833E-3</c:v>
                </c:pt>
                <c:pt idx="46">
                  <c:v>2.1193834823098833E-3</c:v>
                </c:pt>
                <c:pt idx="47">
                  <c:v>2.1193834823098833E-3</c:v>
                </c:pt>
                <c:pt idx="48">
                  <c:v>2.1193834823098833E-3</c:v>
                </c:pt>
                <c:pt idx="49">
                  <c:v>2.1193834823098833E-3</c:v>
                </c:pt>
                <c:pt idx="50">
                  <c:v>2.1193834823098833E-3</c:v>
                </c:pt>
                <c:pt idx="51">
                  <c:v>2.1193834823098833E-3</c:v>
                </c:pt>
                <c:pt idx="52">
                  <c:v>2.1193834823098833E-3</c:v>
                </c:pt>
                <c:pt idx="53">
                  <c:v>2.1193834823098833E-3</c:v>
                </c:pt>
                <c:pt idx="54">
                  <c:v>2.1193834823098833E-3</c:v>
                </c:pt>
                <c:pt idx="55">
                  <c:v>2.1193834823098833E-3</c:v>
                </c:pt>
                <c:pt idx="56">
                  <c:v>2.1193834823098833E-3</c:v>
                </c:pt>
                <c:pt idx="57">
                  <c:v>2.1193834823098833E-3</c:v>
                </c:pt>
                <c:pt idx="58">
                  <c:v>2.1193834823098833E-3</c:v>
                </c:pt>
                <c:pt idx="59">
                  <c:v>2.1193834823098833E-3</c:v>
                </c:pt>
                <c:pt idx="60">
                  <c:v>2.1193834823098833E-3</c:v>
                </c:pt>
                <c:pt idx="61">
                  <c:v>2.1193834823098833E-3</c:v>
                </c:pt>
                <c:pt idx="63">
                  <c:v>2.1193834823098833E-3</c:v>
                </c:pt>
                <c:pt idx="64">
                  <c:v>2.1193834823098833E-3</c:v>
                </c:pt>
                <c:pt idx="65">
                  <c:v>2.1193834823098833E-3</c:v>
                </c:pt>
                <c:pt idx="66">
                  <c:v>2.1193834823098833E-3</c:v>
                </c:pt>
                <c:pt idx="67">
                  <c:v>2.1193834823098833E-3</c:v>
                </c:pt>
                <c:pt idx="68">
                  <c:v>2.1193834823098833E-3</c:v>
                </c:pt>
                <c:pt idx="69">
                  <c:v>2.1193834823098833E-3</c:v>
                </c:pt>
                <c:pt idx="70">
                  <c:v>2.1193834823098833E-3</c:v>
                </c:pt>
                <c:pt idx="71">
                  <c:v>2.1193834823098833E-3</c:v>
                </c:pt>
                <c:pt idx="72">
                  <c:v>2.1193834823098833E-3</c:v>
                </c:pt>
                <c:pt idx="73">
                  <c:v>2.1193834823098833E-3</c:v>
                </c:pt>
                <c:pt idx="74">
                  <c:v>2.1193834823098833E-3</c:v>
                </c:pt>
                <c:pt idx="75">
                  <c:v>2.1193834823098833E-3</c:v>
                </c:pt>
                <c:pt idx="76">
                  <c:v>2.1193834823098833E-3</c:v>
                </c:pt>
                <c:pt idx="78">
                  <c:v>2.1193834823098833E-3</c:v>
                </c:pt>
                <c:pt idx="79">
                  <c:v>2.1193834823098833E-3</c:v>
                </c:pt>
                <c:pt idx="80">
                  <c:v>2.1193834823098833E-3</c:v>
                </c:pt>
                <c:pt idx="81">
                  <c:v>2.1193834823098833E-3</c:v>
                </c:pt>
                <c:pt idx="82">
                  <c:v>2.1193834823098833E-3</c:v>
                </c:pt>
                <c:pt idx="83">
                  <c:v>2.1193834823098833E-3</c:v>
                </c:pt>
                <c:pt idx="84">
                  <c:v>2.1193834823098833E-3</c:v>
                </c:pt>
                <c:pt idx="85">
                  <c:v>2.1193834823098833E-3</c:v>
                </c:pt>
                <c:pt idx="86">
                  <c:v>2.1193834823098833E-3</c:v>
                </c:pt>
                <c:pt idx="87">
                  <c:v>2.1193834823098833E-3</c:v>
                </c:pt>
                <c:pt idx="88">
                  <c:v>2.1193834823098833E-3</c:v>
                </c:pt>
                <c:pt idx="89">
                  <c:v>2.1193834823098833E-3</c:v>
                </c:pt>
                <c:pt idx="90">
                  <c:v>2.1193834823098833E-3</c:v>
                </c:pt>
                <c:pt idx="91">
                  <c:v>2.1193834823098833E-3</c:v>
                </c:pt>
                <c:pt idx="92">
                  <c:v>2.1193834823098833E-3</c:v>
                </c:pt>
                <c:pt idx="93">
                  <c:v>2.1193834823098833E-3</c:v>
                </c:pt>
                <c:pt idx="94">
                  <c:v>2.1193834823098833E-3</c:v>
                </c:pt>
                <c:pt idx="95">
                  <c:v>2.1193834823098833E-3</c:v>
                </c:pt>
                <c:pt idx="96">
                  <c:v>2.1193834823098833E-3</c:v>
                </c:pt>
                <c:pt idx="97">
                  <c:v>2.1193834823098833E-3</c:v>
                </c:pt>
                <c:pt idx="98">
                  <c:v>2.1193834823098833E-3</c:v>
                </c:pt>
                <c:pt idx="99">
                  <c:v>2.1193834823098833E-3</c:v>
                </c:pt>
                <c:pt idx="100">
                  <c:v>2.1193834823098833E-3</c:v>
                </c:pt>
                <c:pt idx="101">
                  <c:v>2.1193834823098833E-3</c:v>
                </c:pt>
                <c:pt idx="102">
                  <c:v>2.1193834823098833E-3</c:v>
                </c:pt>
                <c:pt idx="103">
                  <c:v>2.1193834823098833E-3</c:v>
                </c:pt>
                <c:pt idx="104">
                  <c:v>2.1193834823098833E-3</c:v>
                </c:pt>
                <c:pt idx="105">
                  <c:v>2.1193834823098833E-3</c:v>
                </c:pt>
                <c:pt idx="106">
                  <c:v>2.1193834823098833E-3</c:v>
                </c:pt>
                <c:pt idx="107">
                  <c:v>2.1193834823098833E-3</c:v>
                </c:pt>
                <c:pt idx="108">
                  <c:v>2.1193834823098833E-3</c:v>
                </c:pt>
                <c:pt idx="109">
                  <c:v>2.1193834823098833E-3</c:v>
                </c:pt>
                <c:pt idx="111">
                  <c:v>2.1193834823098833E-3</c:v>
                </c:pt>
                <c:pt idx="112">
                  <c:v>2.1193834823098833E-3</c:v>
                </c:pt>
                <c:pt idx="113">
                  <c:v>2.1193834823098833E-3</c:v>
                </c:pt>
                <c:pt idx="114">
                  <c:v>2.1193834823098833E-3</c:v>
                </c:pt>
                <c:pt idx="115">
                  <c:v>2.1193834823098833E-3</c:v>
                </c:pt>
                <c:pt idx="116">
                  <c:v>2.1193834823098833E-3</c:v>
                </c:pt>
                <c:pt idx="117">
                  <c:v>2.1193834823098833E-3</c:v>
                </c:pt>
                <c:pt idx="118">
                  <c:v>2.1193834823098833E-3</c:v>
                </c:pt>
                <c:pt idx="119">
                  <c:v>2.1193834823098833E-3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D3-4B76-A522-B787EB38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25664"/>
        <c:axId val="108227584"/>
      </c:lineChart>
      <c:catAx>
        <c:axId val="10822566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27584"/>
        <c:crosses val="autoZero"/>
        <c:auto val="1"/>
        <c:lblAlgn val="ctr"/>
        <c:lblOffset val="100"/>
        <c:noMultiLvlLbl val="0"/>
      </c:catAx>
      <c:valAx>
        <c:axId val="10822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822566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2477994472858"/>
          <c:y val="6.5559226664384448E-2"/>
          <c:w val="0.31312010877477192"/>
          <c:h val="3.03689067572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согласованности результатов</a:t>
            </a:r>
          </a:p>
        </c:rich>
      </c:tx>
      <c:layout>
        <c:manualLayout>
          <c:xMode val="edge"/>
          <c:yMode val="edge"/>
          <c:x val="0.3953541912342336"/>
          <c:y val="1.30087248142803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5371566729237533E-2"/>
          <c:y val="0.12743635916566179"/>
          <c:w val="0.97418806244441547"/>
          <c:h val="0.48708091502983841"/>
        </c:manualLayout>
      </c:layout>
      <c:lineChart>
        <c:grouping val="standard"/>
        <c:varyColors val="0"/>
        <c:ser>
          <c:idx val="0"/>
          <c:order val="0"/>
          <c:tx>
            <c:v>Коэфициент согласованных образовательных результатов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свод'!$M$7:$M$126</c:f>
              <c:numCache>
                <c:formatCode>0.00</c:formatCode>
                <c:ptCount val="120"/>
                <c:pt idx="0">
                  <c:v>9.6296296296296297E-2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0.15625</c:v>
                </c:pt>
                <c:pt idx="11">
                  <c:v>0.5</c:v>
                </c:pt>
                <c:pt idx="12">
                  <c:v>0.125</c:v>
                </c:pt>
                <c:pt idx="13">
                  <c:v>0</c:v>
                </c:pt>
                <c:pt idx="14">
                  <c:v>0.33333333333333331</c:v>
                </c:pt>
                <c:pt idx="15">
                  <c:v>0.25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0.16666666666666666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0.12605042016806722</c:v>
                </c:pt>
                <c:pt idx="24">
                  <c:v>0.125</c:v>
                </c:pt>
                <c:pt idx="25">
                  <c:v>0.5</c:v>
                </c:pt>
                <c:pt idx="26">
                  <c:v>0</c:v>
                </c:pt>
                <c:pt idx="27">
                  <c:v>0.5</c:v>
                </c:pt>
                <c:pt idx="28">
                  <c:v>0.125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0.25</c:v>
                </c:pt>
                <c:pt idx="37">
                  <c:v>0</c:v>
                </c:pt>
                <c:pt idx="38">
                  <c:v>0</c:v>
                </c:pt>
                <c:pt idx="39">
                  <c:v>0.14285714285714285</c:v>
                </c:pt>
                <c:pt idx="40">
                  <c:v>0.5</c:v>
                </c:pt>
                <c:pt idx="41">
                  <c:v>7.2777777777777775E-2</c:v>
                </c:pt>
                <c:pt idx="42">
                  <c:v>0.25</c:v>
                </c:pt>
                <c:pt idx="43">
                  <c:v>0</c:v>
                </c:pt>
                <c:pt idx="44">
                  <c:v>0.2</c:v>
                </c:pt>
                <c:pt idx="45">
                  <c:v>0.33333333333333331</c:v>
                </c:pt>
                <c:pt idx="46">
                  <c:v>0.25</c:v>
                </c:pt>
                <c:pt idx="47">
                  <c:v>0.2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0.1111111111111111</c:v>
                </c:pt>
                <c:pt idx="52">
                  <c:v>0</c:v>
                </c:pt>
                <c:pt idx="53">
                  <c:v>0.1111111111111111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9.8160173160173142E-2</c:v>
                </c:pt>
                <c:pt idx="63">
                  <c:v>0.25</c:v>
                </c:pt>
                <c:pt idx="64">
                  <c:v>0.16666666666666666</c:v>
                </c:pt>
                <c:pt idx="65">
                  <c:v>0.13333333333333333</c:v>
                </c:pt>
                <c:pt idx="66">
                  <c:v>0</c:v>
                </c:pt>
                <c:pt idx="67">
                  <c:v>0.16666666666666666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0.2</c:v>
                </c:pt>
                <c:pt idx="73">
                  <c:v>0.16666666666666666</c:v>
                </c:pt>
                <c:pt idx="74">
                  <c:v>0.2</c:v>
                </c:pt>
                <c:pt idx="75">
                  <c:v>9.0909090909090912E-2</c:v>
                </c:pt>
                <c:pt idx="76">
                  <c:v>0</c:v>
                </c:pt>
                <c:pt idx="77">
                  <c:v>0.12549715909090911</c:v>
                </c:pt>
                <c:pt idx="78">
                  <c:v>0.2</c:v>
                </c:pt>
                <c:pt idx="79">
                  <c:v>0</c:v>
                </c:pt>
                <c:pt idx="80">
                  <c:v>0</c:v>
                </c:pt>
                <c:pt idx="81">
                  <c:v>0.5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0.125</c:v>
                </c:pt>
                <c:pt idx="88">
                  <c:v>0</c:v>
                </c:pt>
                <c:pt idx="89">
                  <c:v>0.2</c:v>
                </c:pt>
                <c:pt idx="90">
                  <c:v>0</c:v>
                </c:pt>
                <c:pt idx="91">
                  <c:v>0.16666666666666666</c:v>
                </c:pt>
                <c:pt idx="92">
                  <c:v>0</c:v>
                </c:pt>
                <c:pt idx="93">
                  <c:v>0</c:v>
                </c:pt>
                <c:pt idx="94">
                  <c:v>0.2</c:v>
                </c:pt>
                <c:pt idx="95">
                  <c:v>0</c:v>
                </c:pt>
                <c:pt idx="96">
                  <c:v>0</c:v>
                </c:pt>
                <c:pt idx="97">
                  <c:v>0.1</c:v>
                </c:pt>
                <c:pt idx="98">
                  <c:v>0.5</c:v>
                </c:pt>
                <c:pt idx="99">
                  <c:v>0.2</c:v>
                </c:pt>
                <c:pt idx="100">
                  <c:v>0</c:v>
                </c:pt>
                <c:pt idx="101">
                  <c:v>0.5</c:v>
                </c:pt>
                <c:pt idx="102">
                  <c:v>0.1</c:v>
                </c:pt>
                <c:pt idx="103">
                  <c:v>0.25</c:v>
                </c:pt>
                <c:pt idx="104">
                  <c:v>0.2</c:v>
                </c:pt>
                <c:pt idx="105">
                  <c:v>0.25</c:v>
                </c:pt>
                <c:pt idx="106">
                  <c:v>9.0909090909090912E-2</c:v>
                </c:pt>
                <c:pt idx="107">
                  <c:v>0.33333333333333331</c:v>
                </c:pt>
                <c:pt idx="108">
                  <c:v>0.1</c:v>
                </c:pt>
                <c:pt idx="109">
                  <c:v>0</c:v>
                </c:pt>
                <c:pt idx="110">
                  <c:v>0.1648148148148148</c:v>
                </c:pt>
                <c:pt idx="111">
                  <c:v>0.2</c:v>
                </c:pt>
                <c:pt idx="112">
                  <c:v>0.25</c:v>
                </c:pt>
                <c:pt idx="113">
                  <c:v>0</c:v>
                </c:pt>
                <c:pt idx="114">
                  <c:v>0.25</c:v>
                </c:pt>
                <c:pt idx="115">
                  <c:v>0.25</c:v>
                </c:pt>
                <c:pt idx="116">
                  <c:v>0.2</c:v>
                </c:pt>
                <c:pt idx="117">
                  <c:v>0</c:v>
                </c:pt>
                <c:pt idx="118">
                  <c:v>0.33333333333333331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81-4CBF-886F-3D189F9CC09E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свод'!$N$7:$N$126</c:f>
              <c:numCache>
                <c:formatCode>0.00</c:formatCode>
                <c:ptCount val="120"/>
                <c:pt idx="1">
                  <c:v>0.11693419658021426</c:v>
                </c:pt>
                <c:pt idx="2">
                  <c:v>0.11693419658021426</c:v>
                </c:pt>
                <c:pt idx="3">
                  <c:v>0.11693419658021426</c:v>
                </c:pt>
                <c:pt idx="4">
                  <c:v>0.11693419658021426</c:v>
                </c:pt>
                <c:pt idx="5">
                  <c:v>0.11693419658021426</c:v>
                </c:pt>
                <c:pt idx="6">
                  <c:v>0.11693419658021426</c:v>
                </c:pt>
                <c:pt idx="7">
                  <c:v>0.11693419658021426</c:v>
                </c:pt>
                <c:pt idx="8">
                  <c:v>0.11693419658021426</c:v>
                </c:pt>
                <c:pt idx="9">
                  <c:v>0.11693419658021426</c:v>
                </c:pt>
                <c:pt idx="11">
                  <c:v>0.11693419658021426</c:v>
                </c:pt>
                <c:pt idx="12">
                  <c:v>0.11693419658021426</c:v>
                </c:pt>
                <c:pt idx="13">
                  <c:v>0.11693419658021426</c:v>
                </c:pt>
                <c:pt idx="14">
                  <c:v>0.11693419658021426</c:v>
                </c:pt>
                <c:pt idx="15">
                  <c:v>0.11693419658021426</c:v>
                </c:pt>
                <c:pt idx="16">
                  <c:v>0.11693419658021426</c:v>
                </c:pt>
                <c:pt idx="17">
                  <c:v>0.11693419658021426</c:v>
                </c:pt>
                <c:pt idx="18">
                  <c:v>0.11693419658021426</c:v>
                </c:pt>
                <c:pt idx="19">
                  <c:v>0.11693419658021426</c:v>
                </c:pt>
                <c:pt idx="20">
                  <c:v>0.11693419658021426</c:v>
                </c:pt>
                <c:pt idx="21">
                  <c:v>0.11693419658021426</c:v>
                </c:pt>
                <c:pt idx="22">
                  <c:v>0.11693419658021426</c:v>
                </c:pt>
                <c:pt idx="24">
                  <c:v>0.11693419658021426</c:v>
                </c:pt>
                <c:pt idx="25">
                  <c:v>0.11693419658021426</c:v>
                </c:pt>
                <c:pt idx="26">
                  <c:v>0.11693419658021426</c:v>
                </c:pt>
                <c:pt idx="27">
                  <c:v>0.11693419658021426</c:v>
                </c:pt>
                <c:pt idx="28">
                  <c:v>0.11693419658021426</c:v>
                </c:pt>
                <c:pt idx="29">
                  <c:v>0.11693419658021426</c:v>
                </c:pt>
                <c:pt idx="30">
                  <c:v>0.11693419658021426</c:v>
                </c:pt>
                <c:pt idx="31">
                  <c:v>0.11693419658021426</c:v>
                </c:pt>
                <c:pt idx="32">
                  <c:v>0.11693419658021426</c:v>
                </c:pt>
                <c:pt idx="33">
                  <c:v>0.11693419658021426</c:v>
                </c:pt>
                <c:pt idx="34">
                  <c:v>0.11693419658021426</c:v>
                </c:pt>
                <c:pt idx="35">
                  <c:v>0.11693419658021426</c:v>
                </c:pt>
                <c:pt idx="36">
                  <c:v>0.11693419658021426</c:v>
                </c:pt>
                <c:pt idx="37">
                  <c:v>0.11693419658021426</c:v>
                </c:pt>
                <c:pt idx="38">
                  <c:v>0.11693419658021426</c:v>
                </c:pt>
                <c:pt idx="39">
                  <c:v>0.11693419658021426</c:v>
                </c:pt>
                <c:pt idx="40">
                  <c:v>0.11693419658021426</c:v>
                </c:pt>
                <c:pt idx="42">
                  <c:v>0.11693419658021426</c:v>
                </c:pt>
                <c:pt idx="43">
                  <c:v>0.11693419658021426</c:v>
                </c:pt>
                <c:pt idx="44">
                  <c:v>0.11693419658021426</c:v>
                </c:pt>
                <c:pt idx="45">
                  <c:v>0.11693419658021426</c:v>
                </c:pt>
                <c:pt idx="46">
                  <c:v>0.11693419658021426</c:v>
                </c:pt>
                <c:pt idx="47">
                  <c:v>0.11693419658021426</c:v>
                </c:pt>
                <c:pt idx="48">
                  <c:v>0.11693419658021426</c:v>
                </c:pt>
                <c:pt idx="49">
                  <c:v>0.11693419658021426</c:v>
                </c:pt>
                <c:pt idx="50">
                  <c:v>0.11693419658021426</c:v>
                </c:pt>
                <c:pt idx="51">
                  <c:v>0.11693419658021426</c:v>
                </c:pt>
                <c:pt idx="52">
                  <c:v>0.11693419658021426</c:v>
                </c:pt>
                <c:pt idx="53">
                  <c:v>0.11693419658021426</c:v>
                </c:pt>
                <c:pt idx="54">
                  <c:v>0.11693419658021426</c:v>
                </c:pt>
                <c:pt idx="55">
                  <c:v>0.11693419658021426</c:v>
                </c:pt>
                <c:pt idx="56">
                  <c:v>0.11693419658021426</c:v>
                </c:pt>
                <c:pt idx="57">
                  <c:v>0.11693419658021426</c:v>
                </c:pt>
                <c:pt idx="58">
                  <c:v>0.11693419658021426</c:v>
                </c:pt>
                <c:pt idx="59">
                  <c:v>0.11693419658021426</c:v>
                </c:pt>
                <c:pt idx="60">
                  <c:v>0.11693419658021426</c:v>
                </c:pt>
                <c:pt idx="61">
                  <c:v>0.11693419658021426</c:v>
                </c:pt>
                <c:pt idx="63">
                  <c:v>0.11693419658021426</c:v>
                </c:pt>
                <c:pt idx="64">
                  <c:v>0.11693419658021426</c:v>
                </c:pt>
                <c:pt idx="65">
                  <c:v>0.11693419658021426</c:v>
                </c:pt>
                <c:pt idx="66">
                  <c:v>0.11693419658021426</c:v>
                </c:pt>
                <c:pt idx="67">
                  <c:v>0.11693419658021426</c:v>
                </c:pt>
                <c:pt idx="68">
                  <c:v>0.11693419658021426</c:v>
                </c:pt>
                <c:pt idx="69">
                  <c:v>0.11693419658021426</c:v>
                </c:pt>
                <c:pt idx="70">
                  <c:v>0.11693419658021426</c:v>
                </c:pt>
                <c:pt idx="71">
                  <c:v>0.11693419658021426</c:v>
                </c:pt>
                <c:pt idx="72">
                  <c:v>0.11693419658021426</c:v>
                </c:pt>
                <c:pt idx="73">
                  <c:v>0.11693419658021426</c:v>
                </c:pt>
                <c:pt idx="74">
                  <c:v>0.11693419658021426</c:v>
                </c:pt>
                <c:pt idx="75">
                  <c:v>0.11693419658021426</c:v>
                </c:pt>
                <c:pt idx="76">
                  <c:v>0.11693419658021426</c:v>
                </c:pt>
                <c:pt idx="78">
                  <c:v>0.11693419658021426</c:v>
                </c:pt>
                <c:pt idx="79">
                  <c:v>0.11693419658021426</c:v>
                </c:pt>
                <c:pt idx="80">
                  <c:v>0.11693419658021426</c:v>
                </c:pt>
                <c:pt idx="81">
                  <c:v>0.11693419658021426</c:v>
                </c:pt>
                <c:pt idx="82">
                  <c:v>0.11693419658021426</c:v>
                </c:pt>
                <c:pt idx="83">
                  <c:v>0.11693419658021426</c:v>
                </c:pt>
                <c:pt idx="84">
                  <c:v>0.11693419658021426</c:v>
                </c:pt>
                <c:pt idx="85">
                  <c:v>0.11693419658021426</c:v>
                </c:pt>
                <c:pt idx="86">
                  <c:v>0.11693419658021426</c:v>
                </c:pt>
                <c:pt idx="87">
                  <c:v>0.11693419658021426</c:v>
                </c:pt>
                <c:pt idx="88">
                  <c:v>0.11693419658021426</c:v>
                </c:pt>
                <c:pt idx="89">
                  <c:v>0.11693419658021426</c:v>
                </c:pt>
                <c:pt idx="90">
                  <c:v>0.11693419658021426</c:v>
                </c:pt>
                <c:pt idx="91">
                  <c:v>0.11693419658021426</c:v>
                </c:pt>
                <c:pt idx="92">
                  <c:v>0.11693419658021426</c:v>
                </c:pt>
                <c:pt idx="93">
                  <c:v>0.11693419658021426</c:v>
                </c:pt>
                <c:pt idx="94">
                  <c:v>0.11693419658021426</c:v>
                </c:pt>
                <c:pt idx="95">
                  <c:v>0.11693419658021426</c:v>
                </c:pt>
                <c:pt idx="96">
                  <c:v>0.11693419658021426</c:v>
                </c:pt>
                <c:pt idx="97">
                  <c:v>0.11693419658021426</c:v>
                </c:pt>
                <c:pt idx="98">
                  <c:v>0.11693419658021426</c:v>
                </c:pt>
                <c:pt idx="99">
                  <c:v>0.11693419658021426</c:v>
                </c:pt>
                <c:pt idx="100">
                  <c:v>0.11693419658021426</c:v>
                </c:pt>
                <c:pt idx="101">
                  <c:v>0.11693419658021426</c:v>
                </c:pt>
                <c:pt idx="102">
                  <c:v>0.11693419658021426</c:v>
                </c:pt>
                <c:pt idx="103">
                  <c:v>0.11693419658021426</c:v>
                </c:pt>
                <c:pt idx="104">
                  <c:v>0.11693419658021426</c:v>
                </c:pt>
                <c:pt idx="105">
                  <c:v>0.11693419658021426</c:v>
                </c:pt>
                <c:pt idx="106">
                  <c:v>0.11693419658021426</c:v>
                </c:pt>
                <c:pt idx="107">
                  <c:v>0.11693419658021426</c:v>
                </c:pt>
                <c:pt idx="108">
                  <c:v>0.11693419658021426</c:v>
                </c:pt>
                <c:pt idx="109">
                  <c:v>0.11693419658021426</c:v>
                </c:pt>
                <c:pt idx="111">
                  <c:v>0.11693419658021426</c:v>
                </c:pt>
                <c:pt idx="112">
                  <c:v>0.11693419658021426</c:v>
                </c:pt>
                <c:pt idx="113">
                  <c:v>0.11693419658021426</c:v>
                </c:pt>
                <c:pt idx="114">
                  <c:v>0.11693419658021426</c:v>
                </c:pt>
                <c:pt idx="115">
                  <c:v>0.11693419658021426</c:v>
                </c:pt>
                <c:pt idx="116">
                  <c:v>0.11693419658021426</c:v>
                </c:pt>
                <c:pt idx="117">
                  <c:v>0.11693419658021426</c:v>
                </c:pt>
                <c:pt idx="118">
                  <c:v>0.11693419658021426</c:v>
                </c:pt>
                <c:pt idx="119">
                  <c:v>0.11693419658021426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81-4CBF-886F-3D189F9CC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84576"/>
        <c:axId val="110039424"/>
      </c:lineChart>
      <c:catAx>
        <c:axId val="10898457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039424"/>
        <c:crosses val="autoZero"/>
        <c:auto val="1"/>
        <c:lblAlgn val="ctr"/>
        <c:lblOffset val="100"/>
        <c:noMultiLvlLbl val="0"/>
      </c:catAx>
      <c:valAx>
        <c:axId val="11003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845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96473698965917"/>
          <c:y val="6.0475935442946688E-2"/>
          <c:w val="0.32781455853546276"/>
          <c:h val="4.3604956357199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партнёрских отношений относительно среднего значения по городу    </a:t>
            </a:r>
            <a:endParaRPr lang="en-US" b="1"/>
          </a:p>
        </c:rich>
      </c:tx>
      <c:layout>
        <c:manualLayout>
          <c:xMode val="edge"/>
          <c:yMode val="edge"/>
          <c:x val="0.33864854742435352"/>
          <c:y val="9.469013275382661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608659599292976E-2"/>
          <c:y val="9.463134938743091E-2"/>
          <c:w val="0.97704914900004869"/>
          <c:h val="0.60762011891370804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свод'!$D$7:$D$126</c:f>
              <c:numCache>
                <c:formatCode>0.00</c:formatCode>
                <c:ptCount val="120"/>
                <c:pt idx="0">
                  <c:v>0.83333333333333348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1.1666666666666667</c:v>
                </c:pt>
                <c:pt idx="6">
                  <c:v>1</c:v>
                </c:pt>
                <c:pt idx="7">
                  <c:v>1.6666666666666667</c:v>
                </c:pt>
                <c:pt idx="8">
                  <c:v>0.5</c:v>
                </c:pt>
                <c:pt idx="9">
                  <c:v>0.66666666666666663</c:v>
                </c:pt>
                <c:pt idx="10">
                  <c:v>0.83333333333333348</c:v>
                </c:pt>
                <c:pt idx="11">
                  <c:v>0.33333333333333331</c:v>
                </c:pt>
                <c:pt idx="12">
                  <c:v>1.3333333333333333</c:v>
                </c:pt>
                <c:pt idx="13">
                  <c:v>2.1666666666666665</c:v>
                </c:pt>
                <c:pt idx="14">
                  <c:v>1</c:v>
                </c:pt>
                <c:pt idx="15">
                  <c:v>0.66666666666666663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1.1666666666666667</c:v>
                </c:pt>
                <c:pt idx="19">
                  <c:v>1</c:v>
                </c:pt>
                <c:pt idx="20">
                  <c:v>0.66666666666666663</c:v>
                </c:pt>
                <c:pt idx="21">
                  <c:v>0.33333333333333331</c:v>
                </c:pt>
                <c:pt idx="22">
                  <c:v>0.33333333333333331</c:v>
                </c:pt>
                <c:pt idx="23">
                  <c:v>0.76470588235294112</c:v>
                </c:pt>
                <c:pt idx="24">
                  <c:v>1.3333333333333333</c:v>
                </c:pt>
                <c:pt idx="25">
                  <c:v>1</c:v>
                </c:pt>
                <c:pt idx="26">
                  <c:v>0.5</c:v>
                </c:pt>
                <c:pt idx="27">
                  <c:v>0.66666666666666663</c:v>
                </c:pt>
                <c:pt idx="28">
                  <c:v>1.3333333333333333</c:v>
                </c:pt>
                <c:pt idx="29">
                  <c:v>0.5</c:v>
                </c:pt>
                <c:pt idx="30">
                  <c:v>1</c:v>
                </c:pt>
                <c:pt idx="31">
                  <c:v>0.66666666666666663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0.66666666666666663</c:v>
                </c:pt>
                <c:pt idx="39">
                  <c:v>1.1666666666666667</c:v>
                </c:pt>
                <c:pt idx="40">
                  <c:v>0.66666666666666663</c:v>
                </c:pt>
                <c:pt idx="41">
                  <c:v>0.70833333333333326</c:v>
                </c:pt>
                <c:pt idx="42">
                  <c:v>0.66666666666666663</c:v>
                </c:pt>
                <c:pt idx="43">
                  <c:v>0.16666666666666666</c:v>
                </c:pt>
                <c:pt idx="44">
                  <c:v>0.83333333333333337</c:v>
                </c:pt>
                <c:pt idx="45">
                  <c:v>0.5</c:v>
                </c:pt>
                <c:pt idx="46">
                  <c:v>0.66666666666666663</c:v>
                </c:pt>
                <c:pt idx="47">
                  <c:v>1.6666666666666667</c:v>
                </c:pt>
                <c:pt idx="48">
                  <c:v>0.33333333333333331</c:v>
                </c:pt>
                <c:pt idx="49">
                  <c:v>0.83333333333333337</c:v>
                </c:pt>
                <c:pt idx="50">
                  <c:v>0.16666666666666666</c:v>
                </c:pt>
                <c:pt idx="51">
                  <c:v>1.5</c:v>
                </c:pt>
                <c:pt idx="52">
                  <c:v>0.5</c:v>
                </c:pt>
                <c:pt idx="53">
                  <c:v>1.5</c:v>
                </c:pt>
                <c:pt idx="54">
                  <c:v>0.66666666666666663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0.5</c:v>
                </c:pt>
                <c:pt idx="58">
                  <c:v>0.5</c:v>
                </c:pt>
                <c:pt idx="59">
                  <c:v>0.83333333333333337</c:v>
                </c:pt>
                <c:pt idx="60">
                  <c:v>0.33333333333333331</c:v>
                </c:pt>
                <c:pt idx="61">
                  <c:v>0.66666666666666663</c:v>
                </c:pt>
                <c:pt idx="62">
                  <c:v>0.96428571428571441</c:v>
                </c:pt>
                <c:pt idx="63">
                  <c:v>1.3333333333333333</c:v>
                </c:pt>
                <c:pt idx="64">
                  <c:v>1</c:v>
                </c:pt>
                <c:pt idx="65">
                  <c:v>2.5</c:v>
                </c:pt>
                <c:pt idx="66">
                  <c:v>0.83333333333333337</c:v>
                </c:pt>
                <c:pt idx="67">
                  <c:v>1</c:v>
                </c:pt>
                <c:pt idx="68">
                  <c:v>0.5</c:v>
                </c:pt>
                <c:pt idx="69">
                  <c:v>0.5</c:v>
                </c:pt>
                <c:pt idx="70">
                  <c:v>0.33333333333333331</c:v>
                </c:pt>
                <c:pt idx="71">
                  <c:v>0.66666666666666663</c:v>
                </c:pt>
                <c:pt idx="72">
                  <c:v>0.83333333333333337</c:v>
                </c:pt>
                <c:pt idx="73">
                  <c:v>1</c:v>
                </c:pt>
                <c:pt idx="74">
                  <c:v>0.83333333333333337</c:v>
                </c:pt>
                <c:pt idx="75">
                  <c:v>1.8333333333333333</c:v>
                </c:pt>
                <c:pt idx="76">
                  <c:v>0.33333333333333331</c:v>
                </c:pt>
                <c:pt idx="77">
                  <c:v>0.78125</c:v>
                </c:pt>
                <c:pt idx="78">
                  <c:v>0.83333333333333337</c:v>
                </c:pt>
                <c:pt idx="79">
                  <c:v>0.5</c:v>
                </c:pt>
                <c:pt idx="80">
                  <c:v>1.6666666666666667</c:v>
                </c:pt>
                <c:pt idx="81">
                  <c:v>0.33333333333333331</c:v>
                </c:pt>
                <c:pt idx="82">
                  <c:v>0.16666666666666666</c:v>
                </c:pt>
                <c:pt idx="83">
                  <c:v>0.66666666666666663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1.3333333333333333</c:v>
                </c:pt>
                <c:pt idx="88">
                  <c:v>0.5</c:v>
                </c:pt>
                <c:pt idx="89">
                  <c:v>1.6666666666666667</c:v>
                </c:pt>
                <c:pt idx="90">
                  <c:v>0.33333333333333331</c:v>
                </c:pt>
                <c:pt idx="91">
                  <c:v>1</c:v>
                </c:pt>
                <c:pt idx="92">
                  <c:v>0.5</c:v>
                </c:pt>
                <c:pt idx="93">
                  <c:v>0.5</c:v>
                </c:pt>
                <c:pt idx="94">
                  <c:v>0.83333333333333337</c:v>
                </c:pt>
                <c:pt idx="95">
                  <c:v>0.16666666666666666</c:v>
                </c:pt>
                <c:pt idx="96">
                  <c:v>0.33333333333333331</c:v>
                </c:pt>
                <c:pt idx="97">
                  <c:v>1.6666666666666667</c:v>
                </c:pt>
                <c:pt idx="98">
                  <c:v>1</c:v>
                </c:pt>
                <c:pt idx="99">
                  <c:v>0.83333333333333337</c:v>
                </c:pt>
                <c:pt idx="100">
                  <c:v>0.5</c:v>
                </c:pt>
                <c:pt idx="101">
                  <c:v>0.33333333333333331</c:v>
                </c:pt>
                <c:pt idx="102">
                  <c:v>1.6666666666666667</c:v>
                </c:pt>
                <c:pt idx="103">
                  <c:v>0.66666666666666663</c:v>
                </c:pt>
                <c:pt idx="104">
                  <c:v>0.83333333333333337</c:v>
                </c:pt>
                <c:pt idx="105">
                  <c:v>0.66666666666666663</c:v>
                </c:pt>
                <c:pt idx="106">
                  <c:v>1.8333333333333333</c:v>
                </c:pt>
                <c:pt idx="107">
                  <c:v>0.5</c:v>
                </c:pt>
                <c:pt idx="108">
                  <c:v>1.6666666666666667</c:v>
                </c:pt>
                <c:pt idx="109">
                  <c:v>0</c:v>
                </c:pt>
                <c:pt idx="110">
                  <c:v>0.62962962962962954</c:v>
                </c:pt>
                <c:pt idx="111">
                  <c:v>0.83333333333333337</c:v>
                </c:pt>
                <c:pt idx="112">
                  <c:v>0.66666666666666663</c:v>
                </c:pt>
                <c:pt idx="113">
                  <c:v>0.33333333333333331</c:v>
                </c:pt>
                <c:pt idx="114">
                  <c:v>0.66666666666666663</c:v>
                </c:pt>
                <c:pt idx="115">
                  <c:v>0.66666666666666663</c:v>
                </c:pt>
                <c:pt idx="116">
                  <c:v>0.83333333333333337</c:v>
                </c:pt>
                <c:pt idx="117">
                  <c:v>0.33333333333333331</c:v>
                </c:pt>
                <c:pt idx="118">
                  <c:v>1</c:v>
                </c:pt>
                <c:pt idx="119">
                  <c:v>0.33333333333333331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B6-4BF1-ABDD-AAB6A424788F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свод'!$E$7:$E$126</c:f>
              <c:numCache>
                <c:formatCode>0.00</c:formatCode>
                <c:ptCount val="120"/>
                <c:pt idx="1">
                  <c:v>0.78613569321533916</c:v>
                </c:pt>
                <c:pt idx="2">
                  <c:v>0.78613569321533916</c:v>
                </c:pt>
                <c:pt idx="3">
                  <c:v>0.78613569321533916</c:v>
                </c:pt>
                <c:pt idx="4">
                  <c:v>0.78613569321533916</c:v>
                </c:pt>
                <c:pt idx="5">
                  <c:v>0.78613569321533916</c:v>
                </c:pt>
                <c:pt idx="6">
                  <c:v>0.78613569321533916</c:v>
                </c:pt>
                <c:pt idx="7">
                  <c:v>0.78613569321533916</c:v>
                </c:pt>
                <c:pt idx="8">
                  <c:v>0.78613569321533916</c:v>
                </c:pt>
                <c:pt idx="9">
                  <c:v>0.78613569321533916</c:v>
                </c:pt>
                <c:pt idx="11">
                  <c:v>0.78613569321533916</c:v>
                </c:pt>
                <c:pt idx="12">
                  <c:v>0.78613569321533916</c:v>
                </c:pt>
                <c:pt idx="13">
                  <c:v>0.78613569321533916</c:v>
                </c:pt>
                <c:pt idx="14">
                  <c:v>0.78613569321533916</c:v>
                </c:pt>
                <c:pt idx="15">
                  <c:v>0.78613569321533916</c:v>
                </c:pt>
                <c:pt idx="16">
                  <c:v>0.78613569321533916</c:v>
                </c:pt>
                <c:pt idx="17">
                  <c:v>0.78613569321533916</c:v>
                </c:pt>
                <c:pt idx="18">
                  <c:v>0.78613569321533916</c:v>
                </c:pt>
                <c:pt idx="19">
                  <c:v>0.78613569321533916</c:v>
                </c:pt>
                <c:pt idx="20">
                  <c:v>0.78613569321533916</c:v>
                </c:pt>
                <c:pt idx="21">
                  <c:v>0.78613569321533916</c:v>
                </c:pt>
                <c:pt idx="22">
                  <c:v>0.78613569321533916</c:v>
                </c:pt>
                <c:pt idx="24">
                  <c:v>0.78613569321533916</c:v>
                </c:pt>
                <c:pt idx="25">
                  <c:v>0.78613569321533916</c:v>
                </c:pt>
                <c:pt idx="26">
                  <c:v>0.78613569321533916</c:v>
                </c:pt>
                <c:pt idx="27">
                  <c:v>0.78613569321533916</c:v>
                </c:pt>
                <c:pt idx="28">
                  <c:v>0.78613569321533916</c:v>
                </c:pt>
                <c:pt idx="29">
                  <c:v>0.78613569321533916</c:v>
                </c:pt>
                <c:pt idx="30">
                  <c:v>0.78613569321533916</c:v>
                </c:pt>
                <c:pt idx="31">
                  <c:v>0.78613569321533916</c:v>
                </c:pt>
                <c:pt idx="32">
                  <c:v>0.78613569321533916</c:v>
                </c:pt>
                <c:pt idx="33">
                  <c:v>0.78613569321533916</c:v>
                </c:pt>
                <c:pt idx="34">
                  <c:v>0.78613569321533916</c:v>
                </c:pt>
                <c:pt idx="35">
                  <c:v>0.78613569321533916</c:v>
                </c:pt>
                <c:pt idx="36">
                  <c:v>0.78613569321533916</c:v>
                </c:pt>
                <c:pt idx="37">
                  <c:v>0.78613569321533916</c:v>
                </c:pt>
                <c:pt idx="38">
                  <c:v>0.78613569321533916</c:v>
                </c:pt>
                <c:pt idx="39">
                  <c:v>0.78613569321533916</c:v>
                </c:pt>
                <c:pt idx="40">
                  <c:v>0.78613569321533916</c:v>
                </c:pt>
                <c:pt idx="42">
                  <c:v>0.78613569321533916</c:v>
                </c:pt>
                <c:pt idx="43">
                  <c:v>0.78613569321533916</c:v>
                </c:pt>
                <c:pt idx="44">
                  <c:v>0.78613569321533916</c:v>
                </c:pt>
                <c:pt idx="45">
                  <c:v>0.78613569321533916</c:v>
                </c:pt>
                <c:pt idx="46">
                  <c:v>0.78613569321533916</c:v>
                </c:pt>
                <c:pt idx="47">
                  <c:v>0.78613569321533916</c:v>
                </c:pt>
                <c:pt idx="48">
                  <c:v>0.78613569321533916</c:v>
                </c:pt>
                <c:pt idx="49">
                  <c:v>0.78613569321533916</c:v>
                </c:pt>
                <c:pt idx="50">
                  <c:v>0.78613569321533916</c:v>
                </c:pt>
                <c:pt idx="51">
                  <c:v>0.78613569321533916</c:v>
                </c:pt>
                <c:pt idx="52">
                  <c:v>0.78613569321533916</c:v>
                </c:pt>
                <c:pt idx="53">
                  <c:v>0.78613569321533916</c:v>
                </c:pt>
                <c:pt idx="54">
                  <c:v>0.78613569321533916</c:v>
                </c:pt>
                <c:pt idx="55">
                  <c:v>0.78613569321533916</c:v>
                </c:pt>
                <c:pt idx="56">
                  <c:v>0.78613569321533916</c:v>
                </c:pt>
                <c:pt idx="57">
                  <c:v>0.78613569321533916</c:v>
                </c:pt>
                <c:pt idx="58">
                  <c:v>0.78613569321533916</c:v>
                </c:pt>
                <c:pt idx="59">
                  <c:v>0.78613569321533916</c:v>
                </c:pt>
                <c:pt idx="60">
                  <c:v>0.78613569321533916</c:v>
                </c:pt>
                <c:pt idx="61">
                  <c:v>0.78613569321533916</c:v>
                </c:pt>
                <c:pt idx="63">
                  <c:v>0.78613569321533916</c:v>
                </c:pt>
                <c:pt idx="64">
                  <c:v>0.78613569321533916</c:v>
                </c:pt>
                <c:pt idx="65">
                  <c:v>0.78613569321533916</c:v>
                </c:pt>
                <c:pt idx="66">
                  <c:v>0.78613569321533916</c:v>
                </c:pt>
                <c:pt idx="67">
                  <c:v>0.78613569321533916</c:v>
                </c:pt>
                <c:pt idx="68">
                  <c:v>0.78613569321533916</c:v>
                </c:pt>
                <c:pt idx="69">
                  <c:v>0.78613569321533916</c:v>
                </c:pt>
                <c:pt idx="70">
                  <c:v>0.78613569321533916</c:v>
                </c:pt>
                <c:pt idx="71">
                  <c:v>0.78613569321533916</c:v>
                </c:pt>
                <c:pt idx="72">
                  <c:v>0.78613569321533916</c:v>
                </c:pt>
                <c:pt idx="73">
                  <c:v>0.78613569321533916</c:v>
                </c:pt>
                <c:pt idx="74">
                  <c:v>0.78613569321533916</c:v>
                </c:pt>
                <c:pt idx="75">
                  <c:v>0.78613569321533916</c:v>
                </c:pt>
                <c:pt idx="76">
                  <c:v>0.78613569321533916</c:v>
                </c:pt>
                <c:pt idx="78">
                  <c:v>0.78613569321533916</c:v>
                </c:pt>
                <c:pt idx="79">
                  <c:v>0.78613569321533916</c:v>
                </c:pt>
                <c:pt idx="80">
                  <c:v>0.78613569321533916</c:v>
                </c:pt>
                <c:pt idx="81">
                  <c:v>0.78613569321533916</c:v>
                </c:pt>
                <c:pt idx="82">
                  <c:v>0.78613569321533916</c:v>
                </c:pt>
                <c:pt idx="83">
                  <c:v>0.78613569321533916</c:v>
                </c:pt>
                <c:pt idx="84">
                  <c:v>0.78613569321533916</c:v>
                </c:pt>
                <c:pt idx="85">
                  <c:v>0.78613569321533916</c:v>
                </c:pt>
                <c:pt idx="86">
                  <c:v>0.78613569321533916</c:v>
                </c:pt>
                <c:pt idx="87">
                  <c:v>0.78613569321533916</c:v>
                </c:pt>
                <c:pt idx="88">
                  <c:v>0.78613569321533916</c:v>
                </c:pt>
                <c:pt idx="89">
                  <c:v>0.78613569321533916</c:v>
                </c:pt>
                <c:pt idx="90">
                  <c:v>0.78613569321533916</c:v>
                </c:pt>
                <c:pt idx="91">
                  <c:v>0.78613569321533916</c:v>
                </c:pt>
                <c:pt idx="92">
                  <c:v>0.78613569321533916</c:v>
                </c:pt>
                <c:pt idx="93">
                  <c:v>0.78613569321533916</c:v>
                </c:pt>
                <c:pt idx="94">
                  <c:v>0.78613569321533916</c:v>
                </c:pt>
                <c:pt idx="95">
                  <c:v>0.78613569321533916</c:v>
                </c:pt>
                <c:pt idx="96">
                  <c:v>0.78613569321533916</c:v>
                </c:pt>
                <c:pt idx="97">
                  <c:v>0.78613569321533916</c:v>
                </c:pt>
                <c:pt idx="98">
                  <c:v>0.78613569321533916</c:v>
                </c:pt>
                <c:pt idx="99">
                  <c:v>0.78613569321533916</c:v>
                </c:pt>
                <c:pt idx="100">
                  <c:v>0.78613569321533916</c:v>
                </c:pt>
                <c:pt idx="101">
                  <c:v>0.78613569321533916</c:v>
                </c:pt>
                <c:pt idx="102">
                  <c:v>0.78613569321533916</c:v>
                </c:pt>
                <c:pt idx="103">
                  <c:v>0.78613569321533916</c:v>
                </c:pt>
                <c:pt idx="104">
                  <c:v>0.78613569321533916</c:v>
                </c:pt>
                <c:pt idx="105">
                  <c:v>0.78613569321533916</c:v>
                </c:pt>
                <c:pt idx="106">
                  <c:v>0.78613569321533916</c:v>
                </c:pt>
                <c:pt idx="107">
                  <c:v>0.78613569321533916</c:v>
                </c:pt>
                <c:pt idx="108">
                  <c:v>0.78613569321533916</c:v>
                </c:pt>
                <c:pt idx="109">
                  <c:v>0.78613569321533916</c:v>
                </c:pt>
                <c:pt idx="111">
                  <c:v>0.78613569321533916</c:v>
                </c:pt>
                <c:pt idx="112">
                  <c:v>0.78613569321533916</c:v>
                </c:pt>
                <c:pt idx="113">
                  <c:v>0.78613569321533916</c:v>
                </c:pt>
                <c:pt idx="114">
                  <c:v>0.78613569321533916</c:v>
                </c:pt>
                <c:pt idx="115">
                  <c:v>0.78613569321533916</c:v>
                </c:pt>
                <c:pt idx="116">
                  <c:v>0.78613569321533916</c:v>
                </c:pt>
                <c:pt idx="117">
                  <c:v>0.78613569321533916</c:v>
                </c:pt>
                <c:pt idx="118">
                  <c:v>0.78613569321533916</c:v>
                </c:pt>
                <c:pt idx="119">
                  <c:v>0.78613569321533916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B6-4BF1-ABDD-AAB6A424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840"/>
        <c:axId val="110126208"/>
      </c:lineChart>
      <c:catAx>
        <c:axId val="11011584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126208"/>
        <c:crosses val="autoZero"/>
        <c:auto val="1"/>
        <c:lblAlgn val="ctr"/>
        <c:lblOffset val="100"/>
        <c:noMultiLvlLbl val="0"/>
      </c:catAx>
      <c:valAx>
        <c:axId val="1101262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1158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0110121487892"/>
          <c:y val="4.6230282674899273E-2"/>
          <c:w val="0.28106798047360232"/>
          <c:h val="4.245312732134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</a:t>
            </a:r>
            <a:r>
              <a:rPr lang="ru-RU" b="1" baseline="0"/>
              <a:t> межведомственного учебного партнёрства относительно среднего значения по городу</a:t>
            </a:r>
            <a:endParaRPr lang="ru-RU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121225022152221E-2"/>
          <c:y val="0.11149747153612617"/>
          <c:w val="0.97553372864019994"/>
          <c:h val="0.55339584514040463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свод'!$G$7:$G$126</c:f>
              <c:numCache>
                <c:formatCode>0.00</c:formatCode>
                <c:ptCount val="120"/>
                <c:pt idx="0">
                  <c:v>0.51851851851851849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0.66666666666666663</c:v>
                </c:pt>
                <c:pt idx="5">
                  <c:v>1</c:v>
                </c:pt>
                <c:pt idx="6">
                  <c:v>0.66666666666666663</c:v>
                </c:pt>
                <c:pt idx="7">
                  <c:v>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0.44444444444444442</c:v>
                </c:pt>
                <c:pt idx="11">
                  <c:v>0.33333333333333331</c:v>
                </c:pt>
                <c:pt idx="12">
                  <c:v>0.33333333333333331</c:v>
                </c:pt>
                <c:pt idx="13">
                  <c:v>1</c:v>
                </c:pt>
                <c:pt idx="14">
                  <c:v>1</c:v>
                </c:pt>
                <c:pt idx="15">
                  <c:v>0.33333333333333331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0.33333333333333331</c:v>
                </c:pt>
                <c:pt idx="19">
                  <c:v>1</c:v>
                </c:pt>
                <c:pt idx="20">
                  <c:v>0</c:v>
                </c:pt>
                <c:pt idx="21">
                  <c:v>0.33333333333333331</c:v>
                </c:pt>
                <c:pt idx="22">
                  <c:v>0</c:v>
                </c:pt>
                <c:pt idx="23">
                  <c:v>0.56862745098039202</c:v>
                </c:pt>
                <c:pt idx="24">
                  <c:v>1</c:v>
                </c:pt>
                <c:pt idx="25">
                  <c:v>1</c:v>
                </c:pt>
                <c:pt idx="26">
                  <c:v>0.66666666666666663</c:v>
                </c:pt>
                <c:pt idx="27">
                  <c:v>1</c:v>
                </c:pt>
                <c:pt idx="28">
                  <c:v>1.3333333333333333</c:v>
                </c:pt>
                <c:pt idx="29">
                  <c:v>0.33333333333333331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0.33333333333333331</c:v>
                </c:pt>
                <c:pt idx="33">
                  <c:v>0</c:v>
                </c:pt>
                <c:pt idx="34">
                  <c:v>0.33333333333333331</c:v>
                </c:pt>
                <c:pt idx="35">
                  <c:v>0</c:v>
                </c:pt>
                <c:pt idx="36">
                  <c:v>0.66666666666666663</c:v>
                </c:pt>
                <c:pt idx="37">
                  <c:v>0</c:v>
                </c:pt>
                <c:pt idx="38">
                  <c:v>0.33333333333333331</c:v>
                </c:pt>
                <c:pt idx="39">
                  <c:v>1</c:v>
                </c:pt>
                <c:pt idx="40">
                  <c:v>1</c:v>
                </c:pt>
                <c:pt idx="41">
                  <c:v>0.48333333333333339</c:v>
                </c:pt>
                <c:pt idx="42">
                  <c:v>0.66666666666666663</c:v>
                </c:pt>
                <c:pt idx="43">
                  <c:v>0</c:v>
                </c:pt>
                <c:pt idx="44">
                  <c:v>0.33333333333333331</c:v>
                </c:pt>
                <c:pt idx="45">
                  <c:v>0.33333333333333331</c:v>
                </c:pt>
                <c:pt idx="46">
                  <c:v>0.66666666666666663</c:v>
                </c:pt>
                <c:pt idx="47">
                  <c:v>2</c:v>
                </c:pt>
                <c:pt idx="48">
                  <c:v>0</c:v>
                </c:pt>
                <c:pt idx="49">
                  <c:v>0.33333333333333331</c:v>
                </c:pt>
                <c:pt idx="50">
                  <c:v>0</c:v>
                </c:pt>
                <c:pt idx="51">
                  <c:v>0.66666666666666663</c:v>
                </c:pt>
                <c:pt idx="52">
                  <c:v>0.66666666666666663</c:v>
                </c:pt>
                <c:pt idx="53">
                  <c:v>1</c:v>
                </c:pt>
                <c:pt idx="54">
                  <c:v>1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</c:v>
                </c:pt>
                <c:pt idx="58">
                  <c:v>0.33333333333333331</c:v>
                </c:pt>
                <c:pt idx="59">
                  <c:v>0.33333333333333331</c:v>
                </c:pt>
                <c:pt idx="60">
                  <c:v>0</c:v>
                </c:pt>
                <c:pt idx="61">
                  <c:v>0</c:v>
                </c:pt>
                <c:pt idx="62">
                  <c:v>0.54761904761904767</c:v>
                </c:pt>
                <c:pt idx="63">
                  <c:v>0.66666666666666663</c:v>
                </c:pt>
                <c:pt idx="64">
                  <c:v>0.33333333333333331</c:v>
                </c:pt>
                <c:pt idx="65">
                  <c:v>2.3333333333333335</c:v>
                </c:pt>
                <c:pt idx="66">
                  <c:v>0.33333333333333331</c:v>
                </c:pt>
                <c:pt idx="67">
                  <c:v>0.66666666666666663</c:v>
                </c:pt>
                <c:pt idx="68">
                  <c:v>0</c:v>
                </c:pt>
                <c:pt idx="69">
                  <c:v>0.33333333333333331</c:v>
                </c:pt>
                <c:pt idx="70">
                  <c:v>0.33333333333333331</c:v>
                </c:pt>
                <c:pt idx="71">
                  <c:v>0.33333333333333331</c:v>
                </c:pt>
                <c:pt idx="72">
                  <c:v>0.66666666666666663</c:v>
                </c:pt>
                <c:pt idx="73">
                  <c:v>0.66666666666666663</c:v>
                </c:pt>
                <c:pt idx="74">
                  <c:v>0.33333333333333331</c:v>
                </c:pt>
                <c:pt idx="75">
                  <c:v>0.66666666666666663</c:v>
                </c:pt>
                <c:pt idx="76">
                  <c:v>0</c:v>
                </c:pt>
                <c:pt idx="77">
                  <c:v>0.52083333333333337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0.33333333333333331</c:v>
                </c:pt>
                <c:pt idx="82">
                  <c:v>0</c:v>
                </c:pt>
                <c:pt idx="83">
                  <c:v>0.33333333333333331</c:v>
                </c:pt>
                <c:pt idx="84">
                  <c:v>0</c:v>
                </c:pt>
                <c:pt idx="85">
                  <c:v>0.33333333333333331</c:v>
                </c:pt>
                <c:pt idx="86">
                  <c:v>0.33333333333333331</c:v>
                </c:pt>
                <c:pt idx="87">
                  <c:v>1</c:v>
                </c:pt>
                <c:pt idx="88">
                  <c:v>0</c:v>
                </c:pt>
                <c:pt idx="89">
                  <c:v>1.3333333333333333</c:v>
                </c:pt>
                <c:pt idx="90">
                  <c:v>0</c:v>
                </c:pt>
                <c:pt idx="91">
                  <c:v>0.33333333333333331</c:v>
                </c:pt>
                <c:pt idx="92">
                  <c:v>0</c:v>
                </c:pt>
                <c:pt idx="93">
                  <c:v>0</c:v>
                </c:pt>
                <c:pt idx="94">
                  <c:v>0.66666666666666663</c:v>
                </c:pt>
                <c:pt idx="95">
                  <c:v>0</c:v>
                </c:pt>
                <c:pt idx="96">
                  <c:v>0</c:v>
                </c:pt>
                <c:pt idx="97">
                  <c:v>1.3333333333333333</c:v>
                </c:pt>
                <c:pt idx="98">
                  <c:v>1</c:v>
                </c:pt>
                <c:pt idx="99">
                  <c:v>0.66666666666666663</c:v>
                </c:pt>
                <c:pt idx="100">
                  <c:v>0.66666666666666663</c:v>
                </c:pt>
                <c:pt idx="101">
                  <c:v>0.33333333333333331</c:v>
                </c:pt>
                <c:pt idx="102">
                  <c:v>0.66666666666666663</c:v>
                </c:pt>
                <c:pt idx="103">
                  <c:v>0.33333333333333331</c:v>
                </c:pt>
                <c:pt idx="104">
                  <c:v>0.66666666666666663</c:v>
                </c:pt>
                <c:pt idx="105">
                  <c:v>0.33333333333333331</c:v>
                </c:pt>
                <c:pt idx="106">
                  <c:v>2</c:v>
                </c:pt>
                <c:pt idx="107">
                  <c:v>0.33333333333333331</c:v>
                </c:pt>
                <c:pt idx="108">
                  <c:v>1.6666666666666667</c:v>
                </c:pt>
                <c:pt idx="109">
                  <c:v>0</c:v>
                </c:pt>
                <c:pt idx="110">
                  <c:v>0.40740740740740738</c:v>
                </c:pt>
                <c:pt idx="111">
                  <c:v>1</c:v>
                </c:pt>
                <c:pt idx="112">
                  <c:v>0.33333333333333331</c:v>
                </c:pt>
                <c:pt idx="113">
                  <c:v>0</c:v>
                </c:pt>
                <c:pt idx="114">
                  <c:v>0</c:v>
                </c:pt>
                <c:pt idx="115">
                  <c:v>0.66666666666666663</c:v>
                </c:pt>
                <c:pt idx="116">
                  <c:v>1</c:v>
                </c:pt>
                <c:pt idx="117">
                  <c:v>0</c:v>
                </c:pt>
                <c:pt idx="118">
                  <c:v>0.66666666666666663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BD-4AC4-A42D-05F031BD64B9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свод'!$H$7:$H$126</c:f>
              <c:numCache>
                <c:formatCode>0.00</c:formatCode>
                <c:ptCount val="120"/>
                <c:pt idx="1">
                  <c:v>0.50737463126843663</c:v>
                </c:pt>
                <c:pt idx="2">
                  <c:v>0.50737463126843663</c:v>
                </c:pt>
                <c:pt idx="3">
                  <c:v>0.50737463126843663</c:v>
                </c:pt>
                <c:pt idx="4">
                  <c:v>0.50737463126843663</c:v>
                </c:pt>
                <c:pt idx="5">
                  <c:v>0.50737463126843663</c:v>
                </c:pt>
                <c:pt idx="6">
                  <c:v>0.50737463126843663</c:v>
                </c:pt>
                <c:pt idx="7">
                  <c:v>0.50737463126843663</c:v>
                </c:pt>
                <c:pt idx="8">
                  <c:v>0.50737463126843663</c:v>
                </c:pt>
                <c:pt idx="9">
                  <c:v>0.50737463126843663</c:v>
                </c:pt>
                <c:pt idx="11">
                  <c:v>0.50737463126843663</c:v>
                </c:pt>
                <c:pt idx="12">
                  <c:v>0.50737463126843663</c:v>
                </c:pt>
                <c:pt idx="13">
                  <c:v>0.50737463126843663</c:v>
                </c:pt>
                <c:pt idx="14">
                  <c:v>0.50737463126843663</c:v>
                </c:pt>
                <c:pt idx="15">
                  <c:v>0.50737463126843663</c:v>
                </c:pt>
                <c:pt idx="16">
                  <c:v>0.50737463126843663</c:v>
                </c:pt>
                <c:pt idx="17">
                  <c:v>0.50737463126843663</c:v>
                </c:pt>
                <c:pt idx="18">
                  <c:v>0.50737463126843663</c:v>
                </c:pt>
                <c:pt idx="19">
                  <c:v>0.50737463126843663</c:v>
                </c:pt>
                <c:pt idx="20">
                  <c:v>0.50737463126843663</c:v>
                </c:pt>
                <c:pt idx="21">
                  <c:v>0.50737463126843663</c:v>
                </c:pt>
                <c:pt idx="22">
                  <c:v>0.50737463126843663</c:v>
                </c:pt>
                <c:pt idx="24">
                  <c:v>0.50737463126843663</c:v>
                </c:pt>
                <c:pt idx="25">
                  <c:v>0.50737463126843663</c:v>
                </c:pt>
                <c:pt idx="26">
                  <c:v>0.50737463126843663</c:v>
                </c:pt>
                <c:pt idx="27">
                  <c:v>0.50737463126843663</c:v>
                </c:pt>
                <c:pt idx="28">
                  <c:v>0.50737463126843663</c:v>
                </c:pt>
                <c:pt idx="29">
                  <c:v>0.50737463126843663</c:v>
                </c:pt>
                <c:pt idx="30">
                  <c:v>0.50737463126843663</c:v>
                </c:pt>
                <c:pt idx="31">
                  <c:v>0.50737463126843663</c:v>
                </c:pt>
                <c:pt idx="32">
                  <c:v>0.50737463126843663</c:v>
                </c:pt>
                <c:pt idx="33">
                  <c:v>0.50737463126843663</c:v>
                </c:pt>
                <c:pt idx="34">
                  <c:v>0.50737463126843663</c:v>
                </c:pt>
                <c:pt idx="35">
                  <c:v>0.50737463126843663</c:v>
                </c:pt>
                <c:pt idx="36">
                  <c:v>0.50737463126843663</c:v>
                </c:pt>
                <c:pt idx="37">
                  <c:v>0.50737463126843663</c:v>
                </c:pt>
                <c:pt idx="38">
                  <c:v>0.50737463126843663</c:v>
                </c:pt>
                <c:pt idx="39">
                  <c:v>0.50737463126843663</c:v>
                </c:pt>
                <c:pt idx="40">
                  <c:v>0.50737463126843663</c:v>
                </c:pt>
                <c:pt idx="42">
                  <c:v>0.50737463126843663</c:v>
                </c:pt>
                <c:pt idx="43">
                  <c:v>0.50737463126843663</c:v>
                </c:pt>
                <c:pt idx="44">
                  <c:v>0.50737463126843663</c:v>
                </c:pt>
                <c:pt idx="45">
                  <c:v>0.50737463126843663</c:v>
                </c:pt>
                <c:pt idx="46">
                  <c:v>0.50737463126843663</c:v>
                </c:pt>
                <c:pt idx="47">
                  <c:v>0.50737463126843663</c:v>
                </c:pt>
                <c:pt idx="48">
                  <c:v>0.50737463126843663</c:v>
                </c:pt>
                <c:pt idx="49">
                  <c:v>0.50737463126843663</c:v>
                </c:pt>
                <c:pt idx="50">
                  <c:v>0.50737463126843663</c:v>
                </c:pt>
                <c:pt idx="51">
                  <c:v>0.50737463126843663</c:v>
                </c:pt>
                <c:pt idx="52">
                  <c:v>0.50737463126843663</c:v>
                </c:pt>
                <c:pt idx="53">
                  <c:v>0.50737463126843663</c:v>
                </c:pt>
                <c:pt idx="54">
                  <c:v>0.50737463126843663</c:v>
                </c:pt>
                <c:pt idx="55">
                  <c:v>0.50737463126843663</c:v>
                </c:pt>
                <c:pt idx="56">
                  <c:v>0.50737463126843663</c:v>
                </c:pt>
                <c:pt idx="57">
                  <c:v>0.50737463126843663</c:v>
                </c:pt>
                <c:pt idx="58">
                  <c:v>0.50737463126843663</c:v>
                </c:pt>
                <c:pt idx="59">
                  <c:v>0.50737463126843663</c:v>
                </c:pt>
                <c:pt idx="60">
                  <c:v>0.50737463126843663</c:v>
                </c:pt>
                <c:pt idx="61">
                  <c:v>0.50737463126843663</c:v>
                </c:pt>
                <c:pt idx="63">
                  <c:v>0.50737463126843663</c:v>
                </c:pt>
                <c:pt idx="64">
                  <c:v>0.50737463126843663</c:v>
                </c:pt>
                <c:pt idx="65">
                  <c:v>0.50737463126843663</c:v>
                </c:pt>
                <c:pt idx="66">
                  <c:v>0.50737463126843663</c:v>
                </c:pt>
                <c:pt idx="67">
                  <c:v>0.50737463126843663</c:v>
                </c:pt>
                <c:pt idx="68">
                  <c:v>0.50737463126843663</c:v>
                </c:pt>
                <c:pt idx="69">
                  <c:v>0.50737463126843663</c:v>
                </c:pt>
                <c:pt idx="70">
                  <c:v>0.50737463126843663</c:v>
                </c:pt>
                <c:pt idx="71">
                  <c:v>0.50737463126843663</c:v>
                </c:pt>
                <c:pt idx="72">
                  <c:v>0.50737463126843663</c:v>
                </c:pt>
                <c:pt idx="73">
                  <c:v>0.50737463126843663</c:v>
                </c:pt>
                <c:pt idx="74">
                  <c:v>0.50737463126843663</c:v>
                </c:pt>
                <c:pt idx="75">
                  <c:v>0.50737463126843663</c:v>
                </c:pt>
                <c:pt idx="76">
                  <c:v>0.50737463126843663</c:v>
                </c:pt>
                <c:pt idx="78">
                  <c:v>0.50737463126843663</c:v>
                </c:pt>
                <c:pt idx="79">
                  <c:v>0.50737463126843663</c:v>
                </c:pt>
                <c:pt idx="80">
                  <c:v>0.50737463126843663</c:v>
                </c:pt>
                <c:pt idx="81">
                  <c:v>0.50737463126843663</c:v>
                </c:pt>
                <c:pt idx="82">
                  <c:v>0.50737463126843663</c:v>
                </c:pt>
                <c:pt idx="83">
                  <c:v>0.50737463126843663</c:v>
                </c:pt>
                <c:pt idx="84">
                  <c:v>0.50737463126843663</c:v>
                </c:pt>
                <c:pt idx="85">
                  <c:v>0.50737463126843663</c:v>
                </c:pt>
                <c:pt idx="86">
                  <c:v>0.50737463126843663</c:v>
                </c:pt>
                <c:pt idx="87">
                  <c:v>0.50737463126843663</c:v>
                </c:pt>
                <c:pt idx="88">
                  <c:v>0.50737463126843663</c:v>
                </c:pt>
                <c:pt idx="89">
                  <c:v>0.50737463126843663</c:v>
                </c:pt>
                <c:pt idx="90">
                  <c:v>0.50737463126843663</c:v>
                </c:pt>
                <c:pt idx="91">
                  <c:v>0.50737463126843663</c:v>
                </c:pt>
                <c:pt idx="92">
                  <c:v>0.50737463126843663</c:v>
                </c:pt>
                <c:pt idx="93">
                  <c:v>0.50737463126843663</c:v>
                </c:pt>
                <c:pt idx="94">
                  <c:v>0.50737463126843663</c:v>
                </c:pt>
                <c:pt idx="95">
                  <c:v>0.50737463126843663</c:v>
                </c:pt>
                <c:pt idx="96">
                  <c:v>0.50737463126843663</c:v>
                </c:pt>
                <c:pt idx="97">
                  <c:v>0.50737463126843663</c:v>
                </c:pt>
                <c:pt idx="98">
                  <c:v>0.50737463126843663</c:v>
                </c:pt>
                <c:pt idx="99">
                  <c:v>0.50737463126843663</c:v>
                </c:pt>
                <c:pt idx="100">
                  <c:v>0.50737463126843663</c:v>
                </c:pt>
                <c:pt idx="101">
                  <c:v>0.50737463126843663</c:v>
                </c:pt>
                <c:pt idx="102">
                  <c:v>0.50737463126843663</c:v>
                </c:pt>
                <c:pt idx="103">
                  <c:v>0.50737463126843663</c:v>
                </c:pt>
                <c:pt idx="104">
                  <c:v>0.50737463126843663</c:v>
                </c:pt>
                <c:pt idx="105">
                  <c:v>0.50737463126843663</c:v>
                </c:pt>
                <c:pt idx="106">
                  <c:v>0.50737463126843663</c:v>
                </c:pt>
                <c:pt idx="107">
                  <c:v>0.50737463126843663</c:v>
                </c:pt>
                <c:pt idx="108">
                  <c:v>0.50737463126843663</c:v>
                </c:pt>
                <c:pt idx="109">
                  <c:v>0.50737463126843663</c:v>
                </c:pt>
                <c:pt idx="111">
                  <c:v>0.50737463126843663</c:v>
                </c:pt>
                <c:pt idx="112">
                  <c:v>0.50737463126843663</c:v>
                </c:pt>
                <c:pt idx="113">
                  <c:v>0.50737463126843663</c:v>
                </c:pt>
                <c:pt idx="114">
                  <c:v>0.50737463126843663</c:v>
                </c:pt>
                <c:pt idx="115">
                  <c:v>0.50737463126843663</c:v>
                </c:pt>
                <c:pt idx="116">
                  <c:v>0.50737463126843663</c:v>
                </c:pt>
                <c:pt idx="117">
                  <c:v>0.50737463126843663</c:v>
                </c:pt>
                <c:pt idx="118">
                  <c:v>0.50737463126843663</c:v>
                </c:pt>
                <c:pt idx="119">
                  <c:v>0.50737463126843663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BD-4AC4-A42D-05F031BD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99936"/>
        <c:axId val="110201856"/>
      </c:lineChart>
      <c:catAx>
        <c:axId val="11019993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201856"/>
        <c:crosses val="autoZero"/>
        <c:auto val="1"/>
        <c:lblAlgn val="ctr"/>
        <c:lblOffset val="100"/>
        <c:noMultiLvlLbl val="0"/>
      </c:catAx>
      <c:valAx>
        <c:axId val="11020185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19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15246394255444"/>
          <c:y val="5.7894500029601698E-2"/>
          <c:w val="0.28712410143747275"/>
          <c:h val="4.349273457564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</a:t>
            </a:r>
            <a:r>
              <a:rPr lang="ru-RU" b="1" baseline="0"/>
              <a:t> ведомственного учебного партнёрства относительно среднего значения по городу</a:t>
            </a:r>
            <a:endParaRPr lang="ru-RU" b="1"/>
          </a:p>
        </c:rich>
      </c:tx>
      <c:layout>
        <c:manualLayout>
          <c:xMode val="edge"/>
          <c:yMode val="edge"/>
          <c:x val="0.29000615232056198"/>
          <c:y val="4.159446996609069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18574523119752E-2"/>
          <c:y val="7.0953800787705412E-2"/>
          <c:w val="0.96846934489824121"/>
          <c:h val="0.64317394203826739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свод'!$J$7:$J$126</c:f>
              <c:numCache>
                <c:formatCode>0.00</c:formatCode>
                <c:ptCount val="120"/>
                <c:pt idx="0">
                  <c:v>3.7037037037037035E-2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0.1388888888888889</c:v>
                </c:pt>
                <c:pt idx="11">
                  <c:v>0</c:v>
                </c:pt>
                <c:pt idx="12">
                  <c:v>0</c:v>
                </c:pt>
                <c:pt idx="13">
                  <c:v>1.6666666666666667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1.6666666666666666E-2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0.33333333333333331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0.19047619047619047</c:v>
                </c:pt>
                <c:pt idx="63">
                  <c:v>0.33333333333333331</c:v>
                </c:pt>
                <c:pt idx="64">
                  <c:v>0.66666666666666663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0.33333333333333331</c:v>
                </c:pt>
                <c:pt idx="72">
                  <c:v>0.33333333333333331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4.1666666666666664E-2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0.33333333333333331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0.33333333333333331</c:v>
                </c:pt>
                <c:pt idx="103">
                  <c:v>0</c:v>
                </c:pt>
                <c:pt idx="104">
                  <c:v>0.33333333333333331</c:v>
                </c:pt>
                <c:pt idx="105">
                  <c:v>0</c:v>
                </c:pt>
                <c:pt idx="106">
                  <c:v>0</c:v>
                </c:pt>
                <c:pt idx="107">
                  <c:v>0.33333333333333331</c:v>
                </c:pt>
                <c:pt idx="108">
                  <c:v>0</c:v>
                </c:pt>
                <c:pt idx="109">
                  <c:v>0</c:v>
                </c:pt>
                <c:pt idx="110">
                  <c:v>0.1111111111111111</c:v>
                </c:pt>
                <c:pt idx="111">
                  <c:v>0</c:v>
                </c:pt>
                <c:pt idx="112">
                  <c:v>0.33333333333333331</c:v>
                </c:pt>
                <c:pt idx="113">
                  <c:v>0.33333333333333331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0.33333333333333331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3A-45DE-9AC2-F86019301385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'2024-2025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'2024-2025 свод'!$K$7:$K$126</c:f>
              <c:numCache>
                <c:formatCode>0.00</c:formatCode>
                <c:ptCount val="120"/>
                <c:pt idx="1">
                  <c:v>6.4896755162241873E-2</c:v>
                </c:pt>
                <c:pt idx="2">
                  <c:v>6.4896755162241873E-2</c:v>
                </c:pt>
                <c:pt idx="3">
                  <c:v>6.4896755162241873E-2</c:v>
                </c:pt>
                <c:pt idx="4">
                  <c:v>6.4896755162241873E-2</c:v>
                </c:pt>
                <c:pt idx="5">
                  <c:v>6.4896755162241873E-2</c:v>
                </c:pt>
                <c:pt idx="6">
                  <c:v>6.4896755162241873E-2</c:v>
                </c:pt>
                <c:pt idx="7">
                  <c:v>6.4896755162241873E-2</c:v>
                </c:pt>
                <c:pt idx="8">
                  <c:v>6.4896755162241873E-2</c:v>
                </c:pt>
                <c:pt idx="9">
                  <c:v>6.4896755162241873E-2</c:v>
                </c:pt>
                <c:pt idx="11">
                  <c:v>6.4896755162241873E-2</c:v>
                </c:pt>
                <c:pt idx="12">
                  <c:v>6.4896755162241873E-2</c:v>
                </c:pt>
                <c:pt idx="13">
                  <c:v>6.4896755162241873E-2</c:v>
                </c:pt>
                <c:pt idx="14">
                  <c:v>6.4896755162241873E-2</c:v>
                </c:pt>
                <c:pt idx="15">
                  <c:v>6.4896755162241873E-2</c:v>
                </c:pt>
                <c:pt idx="16">
                  <c:v>6.4896755162241873E-2</c:v>
                </c:pt>
                <c:pt idx="17">
                  <c:v>6.4896755162241873E-2</c:v>
                </c:pt>
                <c:pt idx="18">
                  <c:v>6.4896755162241873E-2</c:v>
                </c:pt>
                <c:pt idx="19">
                  <c:v>6.4896755162241873E-2</c:v>
                </c:pt>
                <c:pt idx="20">
                  <c:v>6.4896755162241873E-2</c:v>
                </c:pt>
                <c:pt idx="21">
                  <c:v>6.4896755162241873E-2</c:v>
                </c:pt>
                <c:pt idx="22">
                  <c:v>6.4896755162241873E-2</c:v>
                </c:pt>
                <c:pt idx="24">
                  <c:v>6.4896755162241873E-2</c:v>
                </c:pt>
                <c:pt idx="25">
                  <c:v>6.4896755162241873E-2</c:v>
                </c:pt>
                <c:pt idx="26">
                  <c:v>6.4896755162241873E-2</c:v>
                </c:pt>
                <c:pt idx="27">
                  <c:v>6.4896755162241873E-2</c:v>
                </c:pt>
                <c:pt idx="28">
                  <c:v>6.4896755162241873E-2</c:v>
                </c:pt>
                <c:pt idx="29">
                  <c:v>6.4896755162241873E-2</c:v>
                </c:pt>
                <c:pt idx="30">
                  <c:v>6.4896755162241873E-2</c:v>
                </c:pt>
                <c:pt idx="31">
                  <c:v>6.4896755162241873E-2</c:v>
                </c:pt>
                <c:pt idx="32">
                  <c:v>6.4896755162241873E-2</c:v>
                </c:pt>
                <c:pt idx="33">
                  <c:v>6.4896755162241873E-2</c:v>
                </c:pt>
                <c:pt idx="34">
                  <c:v>6.4896755162241873E-2</c:v>
                </c:pt>
                <c:pt idx="35">
                  <c:v>6.4896755162241873E-2</c:v>
                </c:pt>
                <c:pt idx="36">
                  <c:v>6.4896755162241873E-2</c:v>
                </c:pt>
                <c:pt idx="37">
                  <c:v>6.4896755162241873E-2</c:v>
                </c:pt>
                <c:pt idx="38">
                  <c:v>6.4896755162241873E-2</c:v>
                </c:pt>
                <c:pt idx="39">
                  <c:v>6.4896755162241873E-2</c:v>
                </c:pt>
                <c:pt idx="40">
                  <c:v>6.4896755162241873E-2</c:v>
                </c:pt>
                <c:pt idx="42">
                  <c:v>6.4896755162241873E-2</c:v>
                </c:pt>
                <c:pt idx="43">
                  <c:v>6.4896755162241873E-2</c:v>
                </c:pt>
                <c:pt idx="44">
                  <c:v>6.4896755162241873E-2</c:v>
                </c:pt>
                <c:pt idx="45">
                  <c:v>6.4896755162241873E-2</c:v>
                </c:pt>
                <c:pt idx="46">
                  <c:v>6.4896755162241873E-2</c:v>
                </c:pt>
                <c:pt idx="47">
                  <c:v>6.4896755162241873E-2</c:v>
                </c:pt>
                <c:pt idx="48">
                  <c:v>6.4896755162241873E-2</c:v>
                </c:pt>
                <c:pt idx="49">
                  <c:v>6.4896755162241873E-2</c:v>
                </c:pt>
                <c:pt idx="50">
                  <c:v>6.4896755162241873E-2</c:v>
                </c:pt>
                <c:pt idx="51">
                  <c:v>6.4896755162241873E-2</c:v>
                </c:pt>
                <c:pt idx="52">
                  <c:v>6.4896755162241873E-2</c:v>
                </c:pt>
                <c:pt idx="53">
                  <c:v>6.4896755162241873E-2</c:v>
                </c:pt>
                <c:pt idx="54">
                  <c:v>6.4896755162241873E-2</c:v>
                </c:pt>
                <c:pt idx="55">
                  <c:v>6.4896755162241873E-2</c:v>
                </c:pt>
                <c:pt idx="56">
                  <c:v>6.4896755162241873E-2</c:v>
                </c:pt>
                <c:pt idx="57">
                  <c:v>6.4896755162241873E-2</c:v>
                </c:pt>
                <c:pt idx="58">
                  <c:v>6.4896755162241873E-2</c:v>
                </c:pt>
                <c:pt idx="59">
                  <c:v>6.4896755162241873E-2</c:v>
                </c:pt>
                <c:pt idx="60">
                  <c:v>6.4896755162241873E-2</c:v>
                </c:pt>
                <c:pt idx="61">
                  <c:v>6.4896755162241873E-2</c:v>
                </c:pt>
                <c:pt idx="63">
                  <c:v>6.4896755162241873E-2</c:v>
                </c:pt>
                <c:pt idx="64">
                  <c:v>6.4896755162241873E-2</c:v>
                </c:pt>
                <c:pt idx="65">
                  <c:v>6.4896755162241873E-2</c:v>
                </c:pt>
                <c:pt idx="66">
                  <c:v>6.4896755162241873E-2</c:v>
                </c:pt>
                <c:pt idx="67">
                  <c:v>6.4896755162241873E-2</c:v>
                </c:pt>
                <c:pt idx="68">
                  <c:v>6.4896755162241873E-2</c:v>
                </c:pt>
                <c:pt idx="69">
                  <c:v>6.4896755162241873E-2</c:v>
                </c:pt>
                <c:pt idx="70">
                  <c:v>6.4896755162241873E-2</c:v>
                </c:pt>
                <c:pt idx="71">
                  <c:v>6.4896755162241873E-2</c:v>
                </c:pt>
                <c:pt idx="72">
                  <c:v>6.4896755162241873E-2</c:v>
                </c:pt>
                <c:pt idx="73">
                  <c:v>6.4896755162241873E-2</c:v>
                </c:pt>
                <c:pt idx="74">
                  <c:v>6.4896755162241873E-2</c:v>
                </c:pt>
                <c:pt idx="75">
                  <c:v>6.4896755162241873E-2</c:v>
                </c:pt>
                <c:pt idx="76">
                  <c:v>6.4896755162241873E-2</c:v>
                </c:pt>
                <c:pt idx="78">
                  <c:v>6.4896755162241873E-2</c:v>
                </c:pt>
                <c:pt idx="79">
                  <c:v>6.4896755162241873E-2</c:v>
                </c:pt>
                <c:pt idx="80">
                  <c:v>6.4896755162241873E-2</c:v>
                </c:pt>
                <c:pt idx="81">
                  <c:v>6.4896755162241873E-2</c:v>
                </c:pt>
                <c:pt idx="82">
                  <c:v>6.4896755162241873E-2</c:v>
                </c:pt>
                <c:pt idx="83">
                  <c:v>6.4896755162241873E-2</c:v>
                </c:pt>
                <c:pt idx="84">
                  <c:v>6.4896755162241873E-2</c:v>
                </c:pt>
                <c:pt idx="85">
                  <c:v>6.4896755162241873E-2</c:v>
                </c:pt>
                <c:pt idx="86">
                  <c:v>6.4896755162241873E-2</c:v>
                </c:pt>
                <c:pt idx="87">
                  <c:v>6.4896755162241873E-2</c:v>
                </c:pt>
                <c:pt idx="88">
                  <c:v>6.4896755162241873E-2</c:v>
                </c:pt>
                <c:pt idx="89">
                  <c:v>6.4896755162241873E-2</c:v>
                </c:pt>
                <c:pt idx="90">
                  <c:v>6.4896755162241873E-2</c:v>
                </c:pt>
                <c:pt idx="91">
                  <c:v>6.4896755162241873E-2</c:v>
                </c:pt>
                <c:pt idx="92">
                  <c:v>6.4896755162241873E-2</c:v>
                </c:pt>
                <c:pt idx="93">
                  <c:v>6.4896755162241873E-2</c:v>
                </c:pt>
                <c:pt idx="94">
                  <c:v>6.4896755162241873E-2</c:v>
                </c:pt>
                <c:pt idx="95">
                  <c:v>6.4896755162241873E-2</c:v>
                </c:pt>
                <c:pt idx="96">
                  <c:v>6.4896755162241873E-2</c:v>
                </c:pt>
                <c:pt idx="97">
                  <c:v>6.4896755162241873E-2</c:v>
                </c:pt>
                <c:pt idx="98">
                  <c:v>6.4896755162241873E-2</c:v>
                </c:pt>
                <c:pt idx="99">
                  <c:v>6.4896755162241873E-2</c:v>
                </c:pt>
                <c:pt idx="100">
                  <c:v>6.4896755162241873E-2</c:v>
                </c:pt>
                <c:pt idx="101">
                  <c:v>6.4896755162241873E-2</c:v>
                </c:pt>
                <c:pt idx="102">
                  <c:v>6.4896755162241873E-2</c:v>
                </c:pt>
                <c:pt idx="103">
                  <c:v>6.4896755162241873E-2</c:v>
                </c:pt>
                <c:pt idx="104">
                  <c:v>6.4896755162241873E-2</c:v>
                </c:pt>
                <c:pt idx="105">
                  <c:v>6.4896755162241873E-2</c:v>
                </c:pt>
                <c:pt idx="106">
                  <c:v>6.4896755162241873E-2</c:v>
                </c:pt>
                <c:pt idx="107">
                  <c:v>6.4896755162241873E-2</c:v>
                </c:pt>
                <c:pt idx="108">
                  <c:v>6.4896755162241873E-2</c:v>
                </c:pt>
                <c:pt idx="109">
                  <c:v>6.4896755162241873E-2</c:v>
                </c:pt>
                <c:pt idx="111">
                  <c:v>6.4896755162241873E-2</c:v>
                </c:pt>
                <c:pt idx="112">
                  <c:v>6.4896755162241873E-2</c:v>
                </c:pt>
                <c:pt idx="113">
                  <c:v>6.4896755162241873E-2</c:v>
                </c:pt>
                <c:pt idx="114">
                  <c:v>6.4896755162241873E-2</c:v>
                </c:pt>
                <c:pt idx="115">
                  <c:v>6.4896755162241873E-2</c:v>
                </c:pt>
                <c:pt idx="116">
                  <c:v>6.4896755162241873E-2</c:v>
                </c:pt>
                <c:pt idx="117">
                  <c:v>6.4896755162241873E-2</c:v>
                </c:pt>
                <c:pt idx="118">
                  <c:v>6.4896755162241873E-2</c:v>
                </c:pt>
                <c:pt idx="119">
                  <c:v>6.4896755162241873E-2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3A-45DE-9AC2-F86019301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09920"/>
        <c:axId val="110611840"/>
      </c:lineChart>
      <c:catAx>
        <c:axId val="1106099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11840"/>
        <c:crosses val="autoZero"/>
        <c:auto val="1"/>
        <c:lblAlgn val="ctr"/>
        <c:lblOffset val="100"/>
        <c:noMultiLvlLbl val="0"/>
      </c:catAx>
      <c:valAx>
        <c:axId val="110611840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09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15242642239213"/>
          <c:y val="3.6426878486500537E-2"/>
          <c:w val="0.28712410143747275"/>
          <c:h val="3.383482327866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97</xdr:row>
      <xdr:rowOff>137586</xdr:rowOff>
    </xdr:from>
    <xdr:to>
      <xdr:col>29</xdr:col>
      <xdr:colOff>116417</xdr:colOff>
      <xdr:row>122</xdr:row>
      <xdr:rowOff>52917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116417</xdr:colOff>
      <xdr:row>76</xdr:row>
      <xdr:rowOff>140230</xdr:rowOff>
    </xdr:from>
    <xdr:to>
      <xdr:col>29</xdr:col>
      <xdr:colOff>197906</xdr:colOff>
      <xdr:row>96</xdr:row>
      <xdr:rowOff>222250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42334</xdr:colOff>
      <xdr:row>1</xdr:row>
      <xdr:rowOff>21169</xdr:rowOff>
    </xdr:from>
    <xdr:to>
      <xdr:col>29</xdr:col>
      <xdr:colOff>169335</xdr:colOff>
      <xdr:row>24</xdr:row>
      <xdr:rowOff>10584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63499</xdr:colOff>
      <xdr:row>24</xdr:row>
      <xdr:rowOff>105834</xdr:rowOff>
    </xdr:from>
    <xdr:to>
      <xdr:col>29</xdr:col>
      <xdr:colOff>190499</xdr:colOff>
      <xdr:row>47</xdr:row>
      <xdr:rowOff>21168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105833</xdr:colOff>
      <xdr:row>47</xdr:row>
      <xdr:rowOff>179919</xdr:rowOff>
    </xdr:from>
    <xdr:to>
      <xdr:col>29</xdr:col>
      <xdr:colOff>169332</xdr:colOff>
      <xdr:row>76</xdr:row>
      <xdr:rowOff>10584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0.0198</cdr:x>
      <cdr:y>0.12978</cdr:y>
    </cdr:from>
    <cdr:to>
      <cdr:x>0.09795</cdr:x>
      <cdr:y>0.16745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1350" y="913550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0.11907</cdr:x>
      <cdr:y>0.13317</cdr:y>
    </cdr:from>
    <cdr:to>
      <cdr:x>0.19723</cdr:x>
      <cdr:y>0.17084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3254" y="937372"/>
          <a:ext cx="1387184" cy="265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0.26331</cdr:x>
      <cdr:y>0.12978</cdr:y>
    </cdr:from>
    <cdr:to>
      <cdr:x>0.34146</cdr:x>
      <cdr:y>0.16745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73211" y="913550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0.41358</cdr:x>
      <cdr:y>0.12978</cdr:y>
    </cdr:from>
    <cdr:to>
      <cdr:x>0.49173</cdr:x>
      <cdr:y>0.16746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40276" y="913490"/>
          <a:ext cx="1387006" cy="26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0.56654</cdr:x>
      <cdr:y>0.13148</cdr:y>
    </cdr:from>
    <cdr:to>
      <cdr:x>0.64469</cdr:x>
      <cdr:y>0.16915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54900" y="925467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0.76075</cdr:x>
      <cdr:y>0.12809</cdr:y>
    </cdr:from>
    <cdr:to>
      <cdr:x>0.8389</cdr:x>
      <cdr:y>0.16576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501705" y="901643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0.92209</cdr:x>
      <cdr:y>0.12517</cdr:y>
    </cdr:from>
    <cdr:to>
      <cdr:x>0.99487</cdr:x>
      <cdr:y>0.16238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65257" y="881063"/>
          <a:ext cx="1291712" cy="261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0.10867</cdr:x>
      <cdr:y>0.11624</cdr:y>
    </cdr:from>
    <cdr:to>
      <cdr:x>0.11045</cdr:x>
      <cdr:y>0.7251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943A25C9-FC7A-4F52-AC3E-5C168FBBFE56}"/>
            </a:ext>
          </a:extLst>
        </cdr:cNvPr>
        <cdr:cNvCxnSpPr/>
      </cdr:nvCxnSpPr>
      <cdr:spPr>
        <a:xfrm xmlns:a="http://schemas.openxmlformats.org/drawingml/2006/main" flipH="1">
          <a:off x="1936768" y="666747"/>
          <a:ext cx="31732" cy="3492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0.02791</cdr:x>
      <cdr:y>0.10886</cdr:y>
    </cdr:from>
    <cdr:to>
      <cdr:x>0.0285</cdr:x>
      <cdr:y>0.71772</cdr:y>
    </cdr:to>
    <cdr:cxnSp macro="">
      <cdr:nvCxnSpPr>
        <cdr:cNvPr id="16" name="Прямая соединительная линия 15">
          <a:extLst xmlns:a="http://schemas.openxmlformats.org/drawingml/2006/main">
            <a:ext uri="{FF2B5EF4-FFF2-40B4-BE49-F238E27FC236}">
              <a16:creationId xmlns:a16="http://schemas.microsoft.com/office/drawing/2014/main" xmlns="" id="{36479E40-8A81-4024-B1A7-A86154C9E46A}"/>
            </a:ext>
          </a:extLst>
        </cdr:cNvPr>
        <cdr:cNvCxnSpPr/>
      </cdr:nvCxnSpPr>
      <cdr:spPr>
        <a:xfrm xmlns:a="http://schemas.openxmlformats.org/drawingml/2006/main" flipH="1">
          <a:off x="497463" y="624414"/>
          <a:ext cx="10537" cy="34925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0.21496</cdr:x>
      <cdr:y>0.11439</cdr:y>
    </cdr:from>
    <cdr:to>
      <cdr:x>0.21793</cdr:x>
      <cdr:y>0.73248</cdr:y>
    </cdr:to>
    <cdr:cxnSp macro="">
      <cdr:nvCxnSpPr>
        <cdr:cNvPr id="17" name="Прямая соединительная линия 16">
          <a:extLst xmlns:a="http://schemas.openxmlformats.org/drawingml/2006/main">
            <a:ext uri="{FF2B5EF4-FFF2-40B4-BE49-F238E27FC236}">
              <a16:creationId xmlns:a16="http://schemas.microsoft.com/office/drawing/2014/main" xmlns="" id="{95892B89-2271-4ADD-ACC3-CC2E047C8613}"/>
            </a:ext>
          </a:extLst>
        </cdr:cNvPr>
        <cdr:cNvCxnSpPr/>
      </cdr:nvCxnSpPr>
      <cdr:spPr>
        <a:xfrm xmlns:a="http://schemas.openxmlformats.org/drawingml/2006/main" flipH="1">
          <a:off x="3831105" y="656164"/>
          <a:ext cx="52978" cy="35454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0.36105</cdr:x>
      <cdr:y>0.11255</cdr:y>
    </cdr:from>
    <cdr:to>
      <cdr:x>0.36401</cdr:x>
      <cdr:y>0.73063</cdr:y>
    </cdr:to>
    <cdr:cxnSp macro="">
      <cdr:nvCxnSpPr>
        <cdr:cNvPr id="18" name="Прямая соединительная линия 17">
          <a:extLst xmlns:a="http://schemas.openxmlformats.org/drawingml/2006/main">
            <a:ext uri="{FF2B5EF4-FFF2-40B4-BE49-F238E27FC236}">
              <a16:creationId xmlns:a16="http://schemas.microsoft.com/office/drawing/2014/main" xmlns="" id="{B1197E41-C9C6-4F6A-AC43-B22C212CC5F6}"/>
            </a:ext>
          </a:extLst>
        </cdr:cNvPr>
        <cdr:cNvCxnSpPr/>
      </cdr:nvCxnSpPr>
      <cdr:spPr>
        <a:xfrm xmlns:a="http://schemas.openxmlformats.org/drawingml/2006/main" flipH="1">
          <a:off x="6434676" y="645581"/>
          <a:ext cx="52907" cy="35454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0.53206</cdr:x>
      <cdr:y>0.11255</cdr:y>
    </cdr:from>
    <cdr:to>
      <cdr:x>0.53207</cdr:x>
      <cdr:y>0.73801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:a16="http://schemas.microsoft.com/office/drawing/2014/main" xmlns="" id="{255E1D8A-6431-44B7-A904-6200D1B37BB5}"/>
            </a:ext>
          </a:extLst>
        </cdr:cNvPr>
        <cdr:cNvCxnSpPr/>
      </cdr:nvCxnSpPr>
      <cdr:spPr>
        <a:xfrm xmlns:a="http://schemas.openxmlformats.org/drawingml/2006/main" flipH="1">
          <a:off x="9482599" y="645581"/>
          <a:ext cx="68" cy="35877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0.65321</cdr:x>
      <cdr:y>0.1107</cdr:y>
    </cdr:from>
    <cdr:to>
      <cdr:x>0.6538</cdr:x>
      <cdr:y>0.72325</cdr:y>
    </cdr:to>
    <cdr:cxnSp macro="">
      <cdr:nvCxnSpPr>
        <cdr:cNvPr id="20" name="Прямая соединительная линия 19">
          <a:extLst xmlns:a="http://schemas.openxmlformats.org/drawingml/2006/main">
            <a:ext uri="{FF2B5EF4-FFF2-40B4-BE49-F238E27FC236}">
              <a16:creationId xmlns:a16="http://schemas.microsoft.com/office/drawing/2014/main" xmlns="" id="{670AC12B-2B7F-498C-9D0C-DA75B284BDB7}"/>
            </a:ext>
          </a:extLst>
        </cdr:cNvPr>
        <cdr:cNvCxnSpPr/>
      </cdr:nvCxnSpPr>
      <cdr:spPr>
        <a:xfrm xmlns:a="http://schemas.openxmlformats.org/drawingml/2006/main" flipH="1">
          <a:off x="11641721" y="634997"/>
          <a:ext cx="10529" cy="35136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0.92102</cdr:x>
      <cdr:y>0.11255</cdr:y>
    </cdr:from>
    <cdr:to>
      <cdr:x>0.92281</cdr:x>
      <cdr:y>0.73617</cdr:y>
    </cdr:to>
    <cdr:cxnSp macro="">
      <cdr:nvCxnSpPr>
        <cdr:cNvPr id="21" name="Прямая соединительная линия 20">
          <a:extLst xmlns:a="http://schemas.openxmlformats.org/drawingml/2006/main">
            <a:ext uri="{FF2B5EF4-FFF2-40B4-BE49-F238E27FC236}">
              <a16:creationId xmlns:a16="http://schemas.microsoft.com/office/drawing/2014/main" xmlns="" id="{4091AA62-65C3-4C07-9079-503F2ECC24BC}"/>
            </a:ext>
          </a:extLst>
        </cdr:cNvPr>
        <cdr:cNvCxnSpPr/>
      </cdr:nvCxnSpPr>
      <cdr:spPr>
        <a:xfrm xmlns:a="http://schemas.openxmlformats.org/drawingml/2006/main">
          <a:off x="16414750" y="645581"/>
          <a:ext cx="31835" cy="35771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0.01916</cdr:x>
      <cdr:y>0.11987</cdr:y>
    </cdr:from>
    <cdr:to>
      <cdr:x>0.09754</cdr:x>
      <cdr:y>0.15786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6632" y="788969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0.12119</cdr:x>
      <cdr:y>0.11806</cdr:y>
    </cdr:from>
    <cdr:to>
      <cdr:x>0.19957</cdr:x>
      <cdr:y>0.15605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8978" y="777063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0.26376</cdr:x>
      <cdr:y>0.11806</cdr:y>
    </cdr:from>
    <cdr:to>
      <cdr:x>0.34214</cdr:x>
      <cdr:y>0.15605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33468" y="777062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0.41648</cdr:x>
      <cdr:y>0.11625</cdr:y>
    </cdr:from>
    <cdr:to>
      <cdr:x>0.49487</cdr:x>
      <cdr:y>0.15424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16476" y="765149"/>
          <a:ext cx="1377099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0.56513</cdr:x>
      <cdr:y>0.11625</cdr:y>
    </cdr:from>
    <cdr:to>
      <cdr:x>0.64352</cdr:x>
      <cdr:y>0.15424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09562" y="765118"/>
          <a:ext cx="1388444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0.75437</cdr:x>
      <cdr:y>0.11987</cdr:y>
    </cdr:from>
    <cdr:to>
      <cdr:x>0.83275</cdr:x>
      <cdr:y>0.15786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252200" y="788955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0.91741</cdr:x>
      <cdr:y>0.11625</cdr:y>
    </cdr:from>
    <cdr:to>
      <cdr:x>0.9958</cdr:x>
      <cdr:y>0.15424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116394" y="765150"/>
          <a:ext cx="1377098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0.10949</cdr:x>
      <cdr:y>0.13344</cdr:y>
    </cdr:from>
    <cdr:to>
      <cdr:x>0.11067</cdr:x>
      <cdr:y>0.64489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92F5FFDD-E1CD-4D93-B324-2F8D007DEF5B}"/>
            </a:ext>
          </a:extLst>
        </cdr:cNvPr>
        <cdr:cNvCxnSpPr/>
      </cdr:nvCxnSpPr>
      <cdr:spPr>
        <a:xfrm xmlns:a="http://schemas.openxmlformats.org/drawingml/2006/main" flipH="1">
          <a:off x="1957955" y="632331"/>
          <a:ext cx="21102" cy="24236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0.21454</cdr:x>
      <cdr:y>0.13199</cdr:y>
    </cdr:from>
    <cdr:to>
      <cdr:x>0.21601</cdr:x>
      <cdr:y>0.64266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0E61CC6A-F0CD-492E-801F-8F5399D38E72}"/>
            </a:ext>
          </a:extLst>
        </cdr:cNvPr>
        <cdr:cNvCxnSpPr/>
      </cdr:nvCxnSpPr>
      <cdr:spPr>
        <a:xfrm xmlns:a="http://schemas.openxmlformats.org/drawingml/2006/main">
          <a:off x="3836593" y="625444"/>
          <a:ext cx="26287" cy="24199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0.36231</cdr:x>
      <cdr:y>0.12662</cdr:y>
    </cdr:from>
    <cdr:to>
      <cdr:x>0.36338</cdr:x>
      <cdr:y>0.63596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79B3693-2668-4D7C-BD50-970C19E12754}"/>
            </a:ext>
          </a:extLst>
        </cdr:cNvPr>
        <cdr:cNvCxnSpPr/>
      </cdr:nvCxnSpPr>
      <cdr:spPr>
        <a:xfrm xmlns:a="http://schemas.openxmlformats.org/drawingml/2006/main">
          <a:off x="6478983" y="599997"/>
          <a:ext cx="19135" cy="24136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0.65313</cdr:x>
      <cdr:y>0.12248</cdr:y>
    </cdr:from>
    <cdr:to>
      <cdr:x>0.65456</cdr:x>
      <cdr:y>0.63372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06F7A247-83C6-4167-BED0-7AB6044D351B}"/>
            </a:ext>
          </a:extLst>
        </cdr:cNvPr>
        <cdr:cNvCxnSpPr/>
      </cdr:nvCxnSpPr>
      <cdr:spPr>
        <a:xfrm xmlns:a="http://schemas.openxmlformats.org/drawingml/2006/main">
          <a:off x="11679616" y="580394"/>
          <a:ext cx="25572" cy="24226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0.92156</cdr:x>
      <cdr:y>0.13097</cdr:y>
    </cdr:from>
    <cdr:to>
      <cdr:x>0.92265</cdr:x>
      <cdr:y>0.63149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4E4BA7A0-1B42-4C7D-8117-72EBD4114895}"/>
            </a:ext>
          </a:extLst>
        </cdr:cNvPr>
        <cdr:cNvCxnSpPr/>
      </cdr:nvCxnSpPr>
      <cdr:spPr>
        <a:xfrm xmlns:a="http://schemas.openxmlformats.org/drawingml/2006/main">
          <a:off x="16479893" y="620609"/>
          <a:ext cx="19492" cy="23718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0.53199</cdr:x>
      <cdr:y>0.12635</cdr:y>
    </cdr:from>
    <cdr:to>
      <cdr:x>0.53323</cdr:x>
      <cdr:y>0.62702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707AA03B-08BF-452E-A317-A32A1BAA0D6A}"/>
            </a:ext>
          </a:extLst>
        </cdr:cNvPr>
        <cdr:cNvCxnSpPr/>
      </cdr:nvCxnSpPr>
      <cdr:spPr>
        <a:xfrm xmlns:a="http://schemas.openxmlformats.org/drawingml/2006/main">
          <a:off x="9513474" y="598717"/>
          <a:ext cx="22175" cy="23725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0.02896</cdr:x>
      <cdr:y>0.12709</cdr:y>
    </cdr:from>
    <cdr:to>
      <cdr:x>0.029</cdr:x>
      <cdr:y>0.63596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:a16="http://schemas.microsoft.com/office/drawing/2014/main" xmlns="" id="{3D0F3349-7769-42F1-8057-B3E93D34BE09}"/>
            </a:ext>
          </a:extLst>
        </cdr:cNvPr>
        <cdr:cNvCxnSpPr/>
      </cdr:nvCxnSpPr>
      <cdr:spPr>
        <a:xfrm xmlns:a="http://schemas.openxmlformats.org/drawingml/2006/main">
          <a:off x="517882" y="602240"/>
          <a:ext cx="700" cy="24113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0.53094</cdr:x>
      <cdr:y>0.09668</cdr:y>
    </cdr:from>
    <cdr:to>
      <cdr:x>0.53188</cdr:x>
      <cdr:y>0.71881</cdr:y>
    </cdr:to>
    <cdr:cxnSp macro="">
      <cdr:nvCxnSpPr>
        <cdr:cNvPr id="22" name="Прямая соединительная линия 21">
          <a:extLst xmlns:a="http://schemas.openxmlformats.org/drawingml/2006/main">
            <a:ext uri="{FF2B5EF4-FFF2-40B4-BE49-F238E27FC236}">
              <a16:creationId xmlns:a16="http://schemas.microsoft.com/office/drawing/2014/main" xmlns="" id="{E8C55073-3A93-4FE1-AA08-45317375537A}"/>
            </a:ext>
          </a:extLst>
        </cdr:cNvPr>
        <cdr:cNvCxnSpPr/>
      </cdr:nvCxnSpPr>
      <cdr:spPr>
        <a:xfrm xmlns:a="http://schemas.openxmlformats.org/drawingml/2006/main">
          <a:off x="9518702" y="516716"/>
          <a:ext cx="16853" cy="33250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0.02535</cdr:x>
      <cdr:y>0.0939</cdr:y>
    </cdr:from>
    <cdr:to>
      <cdr:x>0.02663</cdr:x>
      <cdr:y>0.71883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:a16="http://schemas.microsoft.com/office/drawing/2014/main" xmlns="" id="{AB1B5452-1015-466C-9C11-0E083DC49754}"/>
            </a:ext>
          </a:extLst>
        </cdr:cNvPr>
        <cdr:cNvCxnSpPr/>
      </cdr:nvCxnSpPr>
      <cdr:spPr>
        <a:xfrm xmlns:a="http://schemas.openxmlformats.org/drawingml/2006/main">
          <a:off x="454393" y="501855"/>
          <a:ext cx="22948" cy="3339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0.10794</cdr:x>
      <cdr:y>0.09402</cdr:y>
    </cdr:from>
    <cdr:to>
      <cdr:x>0.10883</cdr:x>
      <cdr:y>0.71543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:a16="http://schemas.microsoft.com/office/drawing/2014/main" xmlns="" id="{AF4179FE-1AB3-46F6-8882-B15DD00F4D32}"/>
            </a:ext>
          </a:extLst>
        </cdr:cNvPr>
        <cdr:cNvCxnSpPr/>
      </cdr:nvCxnSpPr>
      <cdr:spPr>
        <a:xfrm xmlns:a="http://schemas.openxmlformats.org/drawingml/2006/main">
          <a:off x="1935155" y="502496"/>
          <a:ext cx="15956" cy="33211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0.21293</cdr:x>
      <cdr:y>0.0987</cdr:y>
    </cdr:from>
    <cdr:to>
      <cdr:x>0.21351</cdr:x>
      <cdr:y>0.72363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:a16="http://schemas.microsoft.com/office/drawing/2014/main" xmlns="" id="{0661B1EF-DCDC-412D-98CC-13721C8DDF34}"/>
            </a:ext>
          </a:extLst>
        </cdr:cNvPr>
        <cdr:cNvCxnSpPr/>
      </cdr:nvCxnSpPr>
      <cdr:spPr>
        <a:xfrm xmlns:a="http://schemas.openxmlformats.org/drawingml/2006/main">
          <a:off x="3817416" y="527512"/>
          <a:ext cx="10398" cy="33399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0.36103</cdr:x>
      <cdr:y>0.09514</cdr:y>
    </cdr:from>
    <cdr:to>
      <cdr:x>0.36129</cdr:x>
      <cdr:y>0.72079</cdr:y>
    </cdr:to>
    <cdr:cxnSp macro="">
      <cdr:nvCxnSpPr>
        <cdr:cNvPr id="30" name="Прямая соединительная линия 29">
          <a:extLst xmlns:a="http://schemas.openxmlformats.org/drawingml/2006/main">
            <a:ext uri="{FF2B5EF4-FFF2-40B4-BE49-F238E27FC236}">
              <a16:creationId xmlns:a16="http://schemas.microsoft.com/office/drawing/2014/main" xmlns="" id="{B1A29CB6-877E-48BD-95BC-58B531CD21F7}"/>
            </a:ext>
          </a:extLst>
        </cdr:cNvPr>
        <cdr:cNvCxnSpPr/>
      </cdr:nvCxnSpPr>
      <cdr:spPr>
        <a:xfrm xmlns:a="http://schemas.openxmlformats.org/drawingml/2006/main">
          <a:off x="6472561" y="508481"/>
          <a:ext cx="4662" cy="33438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0.65409</cdr:x>
      <cdr:y>0.09644</cdr:y>
    </cdr:from>
    <cdr:to>
      <cdr:x>0.6548</cdr:x>
      <cdr:y>0.71967</cdr:y>
    </cdr:to>
    <cdr:cxnSp macro="">
      <cdr:nvCxnSpPr>
        <cdr:cNvPr id="31" name="Прямая соединительная линия 30">
          <a:extLst xmlns:a="http://schemas.openxmlformats.org/drawingml/2006/main">
            <a:ext uri="{FF2B5EF4-FFF2-40B4-BE49-F238E27FC236}">
              <a16:creationId xmlns:a16="http://schemas.microsoft.com/office/drawing/2014/main" xmlns="" id="{9C5FAA74-FE98-4A58-ACDE-FCD4FAAD8C3C}"/>
            </a:ext>
          </a:extLst>
        </cdr:cNvPr>
        <cdr:cNvCxnSpPr/>
      </cdr:nvCxnSpPr>
      <cdr:spPr>
        <a:xfrm xmlns:a="http://schemas.openxmlformats.org/drawingml/2006/main" flipH="1">
          <a:off x="11726724" y="515435"/>
          <a:ext cx="12729" cy="33309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0.9209</cdr:x>
      <cdr:y>0.10266</cdr:y>
    </cdr:from>
    <cdr:to>
      <cdr:x>0.92149</cdr:x>
      <cdr:y>0.72277</cdr:y>
    </cdr:to>
    <cdr:cxnSp macro="">
      <cdr:nvCxnSpPr>
        <cdr:cNvPr id="32" name="Прямая соединительная линия 31">
          <a:extLst xmlns:a="http://schemas.openxmlformats.org/drawingml/2006/main">
            <a:ext uri="{FF2B5EF4-FFF2-40B4-BE49-F238E27FC236}">
              <a16:creationId xmlns:a16="http://schemas.microsoft.com/office/drawing/2014/main" xmlns="" id="{EA1CE46B-93E5-40A8-94F9-1A5396FF062A}"/>
            </a:ext>
          </a:extLst>
        </cdr:cNvPr>
        <cdr:cNvCxnSpPr/>
      </cdr:nvCxnSpPr>
      <cdr:spPr>
        <a:xfrm xmlns:a="http://schemas.openxmlformats.org/drawingml/2006/main">
          <a:off x="16510067" y="548676"/>
          <a:ext cx="10578" cy="33142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0.12115</cdr:x>
      <cdr:y>0.11609</cdr:y>
    </cdr:from>
    <cdr:to>
      <cdr:x>0.1995</cdr:x>
      <cdr:y>0.1578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0155" y="753286"/>
          <a:ext cx="1390556" cy="270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0.2576</cdr:x>
      <cdr:y>0.11425</cdr:y>
    </cdr:from>
    <cdr:to>
      <cdr:x>0.33596</cdr:x>
      <cdr:y>0.15278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1956" y="741349"/>
          <a:ext cx="1390734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0.41829</cdr:x>
      <cdr:y>0.11608</cdr:y>
    </cdr:from>
    <cdr:to>
      <cdr:x>0.49664</cdr:x>
      <cdr:y>0.15461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423815" y="753223"/>
          <a:ext cx="1390555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0.569</cdr:x>
      <cdr:y>0.11792</cdr:y>
    </cdr:from>
    <cdr:to>
      <cdr:x>0.64735</cdr:x>
      <cdr:y>0.15645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98658" y="765161"/>
          <a:ext cx="1390555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0.75744</cdr:x>
      <cdr:y>0.11608</cdr:y>
    </cdr:from>
    <cdr:to>
      <cdr:x>0.8358</cdr:x>
      <cdr:y>0.15461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442974" y="753253"/>
          <a:ext cx="1390733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0.92007</cdr:x>
      <cdr:y>0.11791</cdr:y>
    </cdr:from>
    <cdr:to>
      <cdr:x>0.99274</cdr:x>
      <cdr:y>0.15596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29373" y="765126"/>
          <a:ext cx="1289747" cy="246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0.0258</cdr:x>
      <cdr:y>0.11066</cdr:y>
    </cdr:from>
    <cdr:to>
      <cdr:x>0.02809</cdr:x>
      <cdr:y>0.67953</cdr:y>
    </cdr:to>
    <cdr:cxnSp macro="">
      <cdr:nvCxnSpPr>
        <cdr:cNvPr id="26" name="Прямая соединительная линия 25">
          <a:extLst xmlns:a="http://schemas.openxmlformats.org/drawingml/2006/main">
            <a:ext uri="{FF2B5EF4-FFF2-40B4-BE49-F238E27FC236}">
              <a16:creationId xmlns:a16="http://schemas.microsoft.com/office/drawing/2014/main" xmlns="" id="{8B31B336-69B1-4675-B024-0EC5A62E33A9}"/>
            </a:ext>
          </a:extLst>
        </cdr:cNvPr>
        <cdr:cNvCxnSpPr/>
      </cdr:nvCxnSpPr>
      <cdr:spPr>
        <a:xfrm xmlns:a="http://schemas.openxmlformats.org/drawingml/2006/main">
          <a:off x="462461" y="583223"/>
          <a:ext cx="41055" cy="29982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0.1098</cdr:x>
      <cdr:y>0.12071</cdr:y>
    </cdr:from>
    <cdr:to>
      <cdr:x>0.11077</cdr:x>
      <cdr:y>0.68564</cdr:y>
    </cdr:to>
    <cdr:cxnSp macro="">
      <cdr:nvCxnSpPr>
        <cdr:cNvPr id="23" name="Прямая соединительная линия 22">
          <a:extLst xmlns:a="http://schemas.openxmlformats.org/drawingml/2006/main">
            <a:ext uri="{FF2B5EF4-FFF2-40B4-BE49-F238E27FC236}">
              <a16:creationId xmlns:a16="http://schemas.microsoft.com/office/drawing/2014/main" xmlns="" id="{206A126C-0797-4063-9A8E-E75C7D425F29}"/>
            </a:ext>
          </a:extLst>
        </cdr:cNvPr>
        <cdr:cNvCxnSpPr/>
      </cdr:nvCxnSpPr>
      <cdr:spPr>
        <a:xfrm xmlns:a="http://schemas.openxmlformats.org/drawingml/2006/main">
          <a:off x="1968501" y="636182"/>
          <a:ext cx="17390" cy="29774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0.21311</cdr:x>
      <cdr:y>0.1207</cdr:y>
    </cdr:from>
    <cdr:to>
      <cdr:x>0.21447</cdr:x>
      <cdr:y>0.69159</cdr:y>
    </cdr:to>
    <cdr:cxnSp macro="">
      <cdr:nvCxnSpPr>
        <cdr:cNvPr id="24" name="Прямая соединительная линия 23">
          <a:extLst xmlns:a="http://schemas.openxmlformats.org/drawingml/2006/main">
            <a:ext uri="{FF2B5EF4-FFF2-40B4-BE49-F238E27FC236}">
              <a16:creationId xmlns:a16="http://schemas.microsoft.com/office/drawing/2014/main" xmlns="" id="{E73F13E9-2895-4031-A03D-525BE9FF80F3}"/>
            </a:ext>
          </a:extLst>
        </cdr:cNvPr>
        <cdr:cNvCxnSpPr/>
      </cdr:nvCxnSpPr>
      <cdr:spPr>
        <a:xfrm xmlns:a="http://schemas.openxmlformats.org/drawingml/2006/main">
          <a:off x="3820632" y="636160"/>
          <a:ext cx="24382" cy="30088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0.36164</cdr:x>
      <cdr:y>0.11468</cdr:y>
    </cdr:from>
    <cdr:to>
      <cdr:x>0.36188</cdr:x>
      <cdr:y>0.68675</cdr:y>
    </cdr:to>
    <cdr:cxnSp macro="">
      <cdr:nvCxnSpPr>
        <cdr:cNvPr id="25" name="Прямая соединительная линия 24">
          <a:extLst xmlns:a="http://schemas.openxmlformats.org/drawingml/2006/main">
            <a:ext uri="{FF2B5EF4-FFF2-40B4-BE49-F238E27FC236}">
              <a16:creationId xmlns:a16="http://schemas.microsoft.com/office/drawing/2014/main" xmlns="" id="{C303D12E-83AA-4436-8D3A-8AC87118FB18}"/>
            </a:ext>
          </a:extLst>
        </cdr:cNvPr>
        <cdr:cNvCxnSpPr/>
      </cdr:nvCxnSpPr>
      <cdr:spPr>
        <a:xfrm xmlns:a="http://schemas.openxmlformats.org/drawingml/2006/main">
          <a:off x="6483496" y="604401"/>
          <a:ext cx="4303" cy="30150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0.53258</cdr:x>
      <cdr:y>0.11068</cdr:y>
    </cdr:from>
    <cdr:to>
      <cdr:x>0.53279</cdr:x>
      <cdr:y>0.67931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:a16="http://schemas.microsoft.com/office/drawing/2014/main" xmlns="" id="{D536CF2F-70F2-4B94-834D-5BB765171F0D}"/>
            </a:ext>
          </a:extLst>
        </cdr:cNvPr>
        <cdr:cNvCxnSpPr/>
      </cdr:nvCxnSpPr>
      <cdr:spPr>
        <a:xfrm xmlns:a="http://schemas.openxmlformats.org/drawingml/2006/main">
          <a:off x="9548103" y="583360"/>
          <a:ext cx="3765" cy="29969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0.65408</cdr:x>
      <cdr:y>0.11269</cdr:y>
    </cdr:from>
    <cdr:to>
      <cdr:x>0.65409</cdr:x>
      <cdr:y>0.68526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:a16="http://schemas.microsoft.com/office/drawing/2014/main" xmlns="" id="{FCFA2D14-7F70-4217-A307-B995E3DB8D0F}"/>
            </a:ext>
          </a:extLst>
        </cdr:cNvPr>
        <cdr:cNvCxnSpPr/>
      </cdr:nvCxnSpPr>
      <cdr:spPr>
        <a:xfrm xmlns:a="http://schemas.openxmlformats.org/drawingml/2006/main" flipH="1">
          <a:off x="11726532" y="593911"/>
          <a:ext cx="179" cy="301773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</cdr:x>
      <cdr:y>0.1187</cdr:y>
    </cdr:from>
    <cdr:to>
      <cdr:x>0.92215</cdr:x>
      <cdr:y>0.68943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:a16="http://schemas.microsoft.com/office/drawing/2014/main" xmlns="" id="{21C65AFF-C120-4D68-8821-0C465C27B396}"/>
            </a:ext>
          </a:extLst>
        </cdr:cNvPr>
        <cdr:cNvCxnSpPr/>
      </cdr:nvCxnSpPr>
      <cdr:spPr>
        <a:xfrm xmlns:a="http://schemas.openxmlformats.org/drawingml/2006/main">
          <a:off x="16529787" y="625587"/>
          <a:ext cx="2689" cy="300803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0.01424</cdr:x>
      <cdr:y>0.12293</cdr:y>
    </cdr:from>
    <cdr:to>
      <cdr:x>0.09554</cdr:x>
      <cdr:y>0.16147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701" y="797698"/>
          <a:ext cx="1442912" cy="250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0.12115</cdr:x>
      <cdr:y>0.11609</cdr:y>
    </cdr:from>
    <cdr:to>
      <cdr:x>0.1995</cdr:x>
      <cdr:y>0.1578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0155" y="753286"/>
          <a:ext cx="1390556" cy="270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0.2576</cdr:x>
      <cdr:y>0.11425</cdr:y>
    </cdr:from>
    <cdr:to>
      <cdr:x>0.33596</cdr:x>
      <cdr:y>0.15278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1956" y="741349"/>
          <a:ext cx="1390734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0.41829</cdr:x>
      <cdr:y>0.11608</cdr:y>
    </cdr:from>
    <cdr:to>
      <cdr:x>0.49664</cdr:x>
      <cdr:y>0.15461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423815" y="753223"/>
          <a:ext cx="1390555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0.569</cdr:x>
      <cdr:y>0.11792</cdr:y>
    </cdr:from>
    <cdr:to>
      <cdr:x>0.64735</cdr:x>
      <cdr:y>0.15645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98658" y="765161"/>
          <a:ext cx="1390555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0.75744</cdr:x>
      <cdr:y>0.11608</cdr:y>
    </cdr:from>
    <cdr:to>
      <cdr:x>0.8358</cdr:x>
      <cdr:y>0.15461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442974" y="753253"/>
          <a:ext cx="1390733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0.92007</cdr:x>
      <cdr:y>0.11791</cdr:y>
    </cdr:from>
    <cdr:to>
      <cdr:x>0.99274</cdr:x>
      <cdr:y>0.15596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29373" y="765126"/>
          <a:ext cx="1289747" cy="246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0.03379</cdr:x>
      <cdr:y>0.07445</cdr:y>
    </cdr:from>
    <cdr:to>
      <cdr:x>0.03436</cdr:x>
      <cdr:y>0.71222</cdr:y>
    </cdr:to>
    <cdr:cxnSp macro="">
      <cdr:nvCxnSpPr>
        <cdr:cNvPr id="26" name="Прямая соединительная линия 25">
          <a:extLst xmlns:a="http://schemas.openxmlformats.org/drawingml/2006/main">
            <a:ext uri="{FF2B5EF4-FFF2-40B4-BE49-F238E27FC236}">
              <a16:creationId xmlns:a16="http://schemas.microsoft.com/office/drawing/2014/main" xmlns="" id="{BE0102AE-14F9-4E78-B5EE-72DF46B20841}"/>
            </a:ext>
          </a:extLst>
        </cdr:cNvPr>
        <cdr:cNvCxnSpPr/>
      </cdr:nvCxnSpPr>
      <cdr:spPr>
        <a:xfrm xmlns:a="http://schemas.openxmlformats.org/drawingml/2006/main">
          <a:off x="603575" y="490120"/>
          <a:ext cx="10259" cy="41982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0.11552</cdr:x>
      <cdr:y>0.06819</cdr:y>
    </cdr:from>
    <cdr:to>
      <cdr:x>0.11569</cdr:x>
      <cdr:y>0.72026</cdr:y>
    </cdr:to>
    <cdr:cxnSp macro="">
      <cdr:nvCxnSpPr>
        <cdr:cNvPr id="23" name="Прямая соединительная линия 22">
          <a:extLst xmlns:a="http://schemas.openxmlformats.org/drawingml/2006/main">
            <a:ext uri="{FF2B5EF4-FFF2-40B4-BE49-F238E27FC236}">
              <a16:creationId xmlns:a16="http://schemas.microsoft.com/office/drawing/2014/main" xmlns="" id="{514A8D85-2BF0-4722-8FFA-89398E12AFD0}"/>
            </a:ext>
          </a:extLst>
        </cdr:cNvPr>
        <cdr:cNvCxnSpPr/>
      </cdr:nvCxnSpPr>
      <cdr:spPr>
        <a:xfrm xmlns:a="http://schemas.openxmlformats.org/drawingml/2006/main" flipH="1">
          <a:off x="2063750" y="448897"/>
          <a:ext cx="3084" cy="42924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0.21782</cdr:x>
      <cdr:y>0.07854</cdr:y>
    </cdr:from>
    <cdr:to>
      <cdr:x>0.22097</cdr:x>
      <cdr:y>0.72347</cdr:y>
    </cdr:to>
    <cdr:cxnSp macro="">
      <cdr:nvCxnSpPr>
        <cdr:cNvPr id="24" name="Прямая соединительная линия 23">
          <a:extLst xmlns:a="http://schemas.openxmlformats.org/drawingml/2006/main">
            <a:ext uri="{FF2B5EF4-FFF2-40B4-BE49-F238E27FC236}">
              <a16:creationId xmlns:a16="http://schemas.microsoft.com/office/drawing/2014/main" xmlns="" id="{93DE965E-5ACC-4AFD-9C14-D095E47A846F}"/>
            </a:ext>
          </a:extLst>
        </cdr:cNvPr>
        <cdr:cNvCxnSpPr/>
      </cdr:nvCxnSpPr>
      <cdr:spPr>
        <a:xfrm xmlns:a="http://schemas.openxmlformats.org/drawingml/2006/main">
          <a:off x="3891247" y="517036"/>
          <a:ext cx="56337" cy="42454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0.36408</cdr:x>
      <cdr:y>0.07413</cdr:y>
    </cdr:from>
    <cdr:to>
      <cdr:x>0.36671</cdr:x>
      <cdr:y>0.72669</cdr:y>
    </cdr:to>
    <cdr:cxnSp macro="">
      <cdr:nvCxnSpPr>
        <cdr:cNvPr id="25" name="Прямая соединительная линия 24">
          <a:extLst xmlns:a="http://schemas.openxmlformats.org/drawingml/2006/main">
            <a:ext uri="{FF2B5EF4-FFF2-40B4-BE49-F238E27FC236}">
              <a16:creationId xmlns:a16="http://schemas.microsoft.com/office/drawing/2014/main" xmlns="" id="{8D9B1E49-47FA-40EE-8D69-60A45A2D2F6D}"/>
            </a:ext>
          </a:extLst>
        </cdr:cNvPr>
        <cdr:cNvCxnSpPr/>
      </cdr:nvCxnSpPr>
      <cdr:spPr>
        <a:xfrm xmlns:a="http://schemas.openxmlformats.org/drawingml/2006/main">
          <a:off x="6504174" y="488013"/>
          <a:ext cx="46910" cy="42956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0.53555</cdr:x>
      <cdr:y>0.07266</cdr:y>
    </cdr:from>
    <cdr:to>
      <cdr:x>0.53841</cdr:x>
      <cdr:y>0.73633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:a16="http://schemas.microsoft.com/office/drawing/2014/main" xmlns="" id="{811AE7C1-9F23-4F0E-ACD8-06E7B1AC6C6E}"/>
            </a:ext>
          </a:extLst>
        </cdr:cNvPr>
        <cdr:cNvCxnSpPr/>
      </cdr:nvCxnSpPr>
      <cdr:spPr>
        <a:xfrm xmlns:a="http://schemas.openxmlformats.org/drawingml/2006/main" flipH="1">
          <a:off x="9567334" y="478339"/>
          <a:ext cx="51183" cy="4368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0.65621</cdr:x>
      <cdr:y>0.07266</cdr:y>
    </cdr:from>
    <cdr:to>
      <cdr:x>0.6564</cdr:x>
      <cdr:y>0.7299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:a16="http://schemas.microsoft.com/office/drawing/2014/main" xmlns="" id="{42DFB7D3-A6AA-45C0-92B0-1C24F87CB6A8}"/>
            </a:ext>
          </a:extLst>
        </cdr:cNvPr>
        <cdr:cNvCxnSpPr/>
      </cdr:nvCxnSpPr>
      <cdr:spPr>
        <a:xfrm xmlns:a="http://schemas.openxmlformats.org/drawingml/2006/main">
          <a:off x="11722899" y="478339"/>
          <a:ext cx="3435" cy="43264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0.92192</cdr:x>
      <cdr:y>0.07266</cdr:y>
    </cdr:from>
    <cdr:to>
      <cdr:x>0.92239</cdr:x>
      <cdr:y>0.73151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:a16="http://schemas.microsoft.com/office/drawing/2014/main" xmlns="" id="{3CDFC297-2E01-49AD-9C23-D2C864290998}"/>
            </a:ext>
          </a:extLst>
        </cdr:cNvPr>
        <cdr:cNvCxnSpPr/>
      </cdr:nvCxnSpPr>
      <cdr:spPr>
        <a:xfrm xmlns:a="http://schemas.openxmlformats.org/drawingml/2006/main">
          <a:off x="16469716" y="478339"/>
          <a:ext cx="8534" cy="43370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2;&#1086;&#1085;&#1080;&#1090;&#1086;&#1088;&#1080;&#1085;&#1075;_&#1089;&#1072;&#1081;&#1090;&#1086;&#1074;\2015_&#1052;&#1086;&#1085;&#1080;&#1090;&#1086;&#1088;&#1080;&#1085;&#1075;_&#1089;&#1072;&#1081;&#1090;&#1086;&#1074;_&#1054;&#1059;_&#1074;&#1077;&#1089;&#1085;&#1072;\&#1046;&#1077;&#1083;&#1077;&#1079;&#1085;&#1086;&#1076;&#1086;&#1088;&#1086;&#1078;&#1085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иторинг сайтов Гим, Лиц, СОШ"/>
      <sheetName val="Инструкция"/>
    </sheetNames>
    <sheetDataSet>
      <sheetData sheetId="0" refreshError="1"/>
      <sheetData sheetId="1">
        <row r="12">
          <cell r="J12" t="str">
            <v>Соответствует, в структуре</v>
          </cell>
        </row>
        <row r="13">
          <cell r="J13" t="str">
            <v>Соответствует, не в структуре</v>
          </cell>
        </row>
        <row r="14">
          <cell r="J14" t="str">
            <v>Не соответствует, в структуре</v>
          </cell>
        </row>
        <row r="15">
          <cell r="J15" t="str">
            <v>Не соответсвует, не в структуре</v>
          </cell>
        </row>
        <row r="16">
          <cell r="J16" t="str">
            <v>Информация отсутствует</v>
          </cell>
        </row>
        <row r="17">
          <cell r="J17" t="str">
            <v>Неприменимо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gymn-4.gosuslugi.ru/" TargetMode="External"/><Relationship Id="rId117" Type="http://schemas.openxmlformats.org/officeDocument/2006/relationships/hyperlink" Target="https://sch134.gosuslugi.ru/nasha-shkola/pedagogicheskiy-klass/" TargetMode="External"/><Relationship Id="rId21" Type="http://schemas.openxmlformats.org/officeDocument/2006/relationships/hyperlink" Target="https://lic28-krasnoyarsk-r04.gosweb.gosuslugi.ru/" TargetMode="External"/><Relationship Id="rId42" Type="http://schemas.openxmlformats.org/officeDocument/2006/relationships/hyperlink" Target="https://school-44-krasnoyarsk.gosuslugi.ru/" TargetMode="External"/><Relationship Id="rId47" Type="http://schemas.openxmlformats.org/officeDocument/2006/relationships/hyperlink" Target="https://sch79-krsk.gosuslugi.ru/" TargetMode="External"/><Relationship Id="rId63" Type="http://schemas.openxmlformats.org/officeDocument/2006/relationships/hyperlink" Target="https://school73.gosuslugi.ru/" TargetMode="External"/><Relationship Id="rId68" Type="http://schemas.openxmlformats.org/officeDocument/2006/relationships/hyperlink" Target="https://sh99-krasnoyarsk-r04.gosweb.gosuslugi.ru/" TargetMode="External"/><Relationship Id="rId84" Type="http://schemas.openxmlformats.org/officeDocument/2006/relationships/hyperlink" Target="https://sch-62.gosuslugi.ru/" TargetMode="External"/><Relationship Id="rId89" Type="http://schemas.openxmlformats.org/officeDocument/2006/relationships/hyperlink" Target="https://school-137.gosuslugi.ru/nasha-shkola/inklyuzivnoe-obrazovanie/" TargetMode="External"/><Relationship Id="rId112" Type="http://schemas.openxmlformats.org/officeDocument/2006/relationships/hyperlink" Target="https://sh115-krasnoyarsk-r04.gosweb.gosuslugi.ru/glavnoe/vospitatelnaya-rabota/soglasheniya/" TargetMode="External"/><Relationship Id="rId133" Type="http://schemas.openxmlformats.org/officeDocument/2006/relationships/hyperlink" Target="https://sch149-krsk.gosuslugi.ru/" TargetMode="External"/><Relationship Id="rId138" Type="http://schemas.openxmlformats.org/officeDocument/2006/relationships/hyperlink" Target="https://sh156-krasnoyarsk-r04.gosweb.gosuslugi.ru/" TargetMode="External"/><Relationship Id="rId16" Type="http://schemas.openxmlformats.org/officeDocument/2006/relationships/hyperlink" Target="https://sh157-krasnoyarsk-r04.gosweb.gosuslugi.ru/" TargetMode="External"/><Relationship Id="rId107" Type="http://schemas.openxmlformats.org/officeDocument/2006/relationships/hyperlink" Target="https://sch66krsk.gosuslugi.ru/nasha-shkola/shkola-effektivnogo-razvitiya/" TargetMode="External"/><Relationship Id="rId11" Type="http://schemas.openxmlformats.org/officeDocument/2006/relationships/hyperlink" Target="https://sh76-krasnoyarsk-r04.gosweb.gosuslugi.ru/" TargetMode="External"/><Relationship Id="rId32" Type="http://schemas.openxmlformats.org/officeDocument/2006/relationships/hyperlink" Target="https://sh90-krasnoyarsk-r04.gosweb.gosuslugi.ru/" TargetMode="External"/><Relationship Id="rId37" Type="http://schemas.openxmlformats.org/officeDocument/2006/relationships/hyperlink" Target="https://licey3-kras.gosuslugi.ru/" TargetMode="External"/><Relationship Id="rId53" Type="http://schemas.openxmlformats.org/officeDocument/2006/relationships/hyperlink" Target="https://krs-gimnazy13.gosuslugi.ru/nezavisimaya-otsenka-kachestva-obrazovaniya/%D0%A0%D0%B5%D0%B3%D0%B8%D0%BE%D0%BD%D0%B0%D0%BB%D1%8C%D0%BD%D0%B0%D1%8F_%D0%BF%D0%BB%D0%BE%D1%89%D0%B0%D0%B4%D0%BA%D0%B0/" TargetMode="External"/><Relationship Id="rId58" Type="http://schemas.openxmlformats.org/officeDocument/2006/relationships/hyperlink" Target="https://21school.gosuslugi.ru/" TargetMode="External"/><Relationship Id="rId74" Type="http://schemas.openxmlformats.org/officeDocument/2006/relationships/hyperlink" Target="https://liceum9.gosuslugi.ru/" TargetMode="External"/><Relationship Id="rId79" Type="http://schemas.openxmlformats.org/officeDocument/2006/relationships/hyperlink" Target="https://sh23-krasnoyarsk-r04.gosweb.gosuslugi.ru/netcat_files/userfiles/Politseyskiy_klass/Moya_buduschaya_professiya_Politseyskiy.pdf" TargetMode="External"/><Relationship Id="rId102" Type="http://schemas.openxmlformats.org/officeDocument/2006/relationships/hyperlink" Target="https://sh27-krasnoyarsk-r04.gosweb.gosuslugi.ru/" TargetMode="External"/><Relationship Id="rId123" Type="http://schemas.openxmlformats.org/officeDocument/2006/relationships/hyperlink" Target="https://sch144krsk.gosuslugi.ru/glavnoe/psihologo-pedagogicheskiy-klass/" TargetMode="External"/><Relationship Id="rId128" Type="http://schemas.openxmlformats.org/officeDocument/2006/relationships/hyperlink" Target="https://shkola150.gosuslugi.ru/roditelyam-i-uchenikam/psihologo-pedagogicheskie-klassy/" TargetMode="External"/><Relationship Id="rId144" Type="http://schemas.openxmlformats.org/officeDocument/2006/relationships/hyperlink" Target="https://sh157-krasnoyarsk-r04.gosweb.gosuslugi.ru/ofitsialno/dokumenty/dokumenty-all_247.html" TargetMode="External"/><Relationship Id="rId149" Type="http://schemas.openxmlformats.org/officeDocument/2006/relationships/hyperlink" Target="https://sh4-krasnoyarsk-r04.gosweb.gosuslugi.ru/roditelyam-i-uchenikam/vospitatelnaya-rabota/" TargetMode="External"/><Relationship Id="rId5" Type="http://schemas.openxmlformats.org/officeDocument/2006/relationships/hyperlink" Target="http://&#1075;&#1080;&#1084;&#1085;&#1072;&#1079;&#1080;&#1103;14.&#1088;&#1092;/" TargetMode="External"/><Relationship Id="rId90" Type="http://schemas.openxmlformats.org/officeDocument/2006/relationships/hyperlink" Target="https://school158-krsk.gosuslugi.ru/" TargetMode="External"/><Relationship Id="rId95" Type="http://schemas.openxmlformats.org/officeDocument/2006/relationships/hyperlink" Target="https://sch155.gosuslugi.ru/svedeniya-ob-obrazovatelnoy-organizatsii/bazovaya-plaschadka/" TargetMode="External"/><Relationship Id="rId22" Type="http://schemas.openxmlformats.org/officeDocument/2006/relationships/hyperlink" Target="https://sch19krsk.gosuslugi.ru/" TargetMode="External"/><Relationship Id="rId27" Type="http://schemas.openxmlformats.org/officeDocument/2006/relationships/hyperlink" Target="https://gimn10-krasnoyarsk.gosuslugi.ru/" TargetMode="External"/><Relationship Id="rId43" Type="http://schemas.openxmlformats.org/officeDocument/2006/relationships/hyperlink" Target="https://sh50-krasnoyarsk-r04.gosweb.gosuslugi.ru/" TargetMode="External"/><Relationship Id="rId48" Type="http://schemas.openxmlformats.org/officeDocument/2006/relationships/hyperlink" Target="https://sh148-krasnoyarsk-r04.gosweb.gosuslugi.ru/" TargetMode="External"/><Relationship Id="rId64" Type="http://schemas.openxmlformats.org/officeDocument/2006/relationships/hyperlink" Target="https://school82krsk.gosuslugi.ru/" TargetMode="External"/><Relationship Id="rId69" Type="http://schemas.openxmlformats.org/officeDocument/2006/relationships/hyperlink" Target="https://sh159-krasnoyarsk-r04.gosweb.gosuslugi.ru/" TargetMode="External"/><Relationship Id="rId113" Type="http://schemas.openxmlformats.org/officeDocument/2006/relationships/hyperlink" Target="https://sh129-krasnoyarsk-r04.gosweb.gosuslugi.ru/" TargetMode="External"/><Relationship Id="rId118" Type="http://schemas.openxmlformats.org/officeDocument/2006/relationships/hyperlink" Target="https://sh141-krasnoyarsk-r04.gosweb.gosuslugi.ru/pedagogam-i-sotrudnikam/gorodskaya-bazovaya-ploschadka/" TargetMode="External"/><Relationship Id="rId134" Type="http://schemas.openxmlformats.org/officeDocument/2006/relationships/hyperlink" Target="https://sch151krsk.gosuslugi.ru/nasha-shkola/psihologo-pedagogicheskiy-klass/" TargetMode="External"/><Relationship Id="rId139" Type="http://schemas.openxmlformats.org/officeDocument/2006/relationships/hyperlink" Target="https://sh156-krasnoyarsk-r04.gosweb.gosuslugi.ru/netcat_files/userfiles/Dorozhnaya_Karta_Razvitiya/Partnery/muzey.pdf" TargetMode="External"/><Relationship Id="rId80" Type="http://schemas.openxmlformats.org/officeDocument/2006/relationships/hyperlink" Target="https://sh23-krasnoyarsk-r04.gosweb.gosuslugi.ru/svedeniya-ob-obrazovatelnoy-organizatsii/%D0%92%D0%B7%D0%B0%D0%B8%D0%BC%D0%BE%D0%B4%D0%B5%D0%B9%D1%81%D1%82%D0%B2%D0%B8%D0%B5/" TargetMode="External"/><Relationship Id="rId85" Type="http://schemas.openxmlformats.org/officeDocument/2006/relationships/hyperlink" Target="https://sh78-krasnoyarsk-r04.gosweb.gosuslugi.ru/" TargetMode="External"/><Relationship Id="rId150" Type="http://schemas.openxmlformats.org/officeDocument/2006/relationships/hyperlink" Target="https://school81krsk.gosuslugi.ru/" TargetMode="External"/><Relationship Id="rId12" Type="http://schemas.openxmlformats.org/officeDocument/2006/relationships/hyperlink" Target="https://sch66krsk.gosuslugi.ru/" TargetMode="External"/><Relationship Id="rId17" Type="http://schemas.openxmlformats.org/officeDocument/2006/relationships/hyperlink" Target="https://gymnaz8.gosuslugi.ru/" TargetMode="External"/><Relationship Id="rId25" Type="http://schemas.openxmlformats.org/officeDocument/2006/relationships/hyperlink" Target="https://sch32krsk.gosuslugi.ru/" TargetMode="External"/><Relationship Id="rId33" Type="http://schemas.openxmlformats.org/officeDocument/2006/relationships/hyperlink" Target="https://school-135.gosuslugi.ru/" TargetMode="External"/><Relationship Id="rId38" Type="http://schemas.openxmlformats.org/officeDocument/2006/relationships/hyperlink" Target="https://sh13-krasnoyarsk-r04.gosweb.gosuslugi.ru/nasha-shkola/o-shkole/" TargetMode="External"/><Relationship Id="rId46" Type="http://schemas.openxmlformats.org/officeDocument/2006/relationships/hyperlink" Target="https://sh65-krasnoyarsk-r04.gosweb.gosuslugi.ru/nasha-shkola/psihologo-pedagogicheskiy-klass/" TargetMode="External"/><Relationship Id="rId59" Type="http://schemas.openxmlformats.org/officeDocument/2006/relationships/hyperlink" Target="https://sch36-2022.gosuslugi.ru/" TargetMode="External"/><Relationship Id="rId67" Type="http://schemas.openxmlformats.org/officeDocument/2006/relationships/hyperlink" Target="https://sch84-krsk.gosuslugi.ru/ofitsialno/krasnoyarskiy-standart-kachestva-obrazovaniya/" TargetMode="External"/><Relationship Id="rId103" Type="http://schemas.openxmlformats.org/officeDocument/2006/relationships/hyperlink" Target="https://sh27-krasnoyarsk-r04.gosweb.gosuslugi.ru/roditelyam-i-uchenikam/psihologo-pedagogicheskiy-klass/" TargetMode="External"/><Relationship Id="rId108" Type="http://schemas.openxmlformats.org/officeDocument/2006/relationships/hyperlink" Target="https://school98.gosuslugi.ru/nasha-shkola/klass-gufsin/dokumenty_759.html" TargetMode="External"/><Relationship Id="rId116" Type="http://schemas.openxmlformats.org/officeDocument/2006/relationships/hyperlink" Target="https://sch134.gosuslugi.ru/nasha-shkola/shkola-chast-gorodskogo-prostranstva/" TargetMode="External"/><Relationship Id="rId124" Type="http://schemas.openxmlformats.org/officeDocument/2006/relationships/hyperlink" Target="https://sh145-krasnoyarsk-r04.gosweb.gosuslugi.ru/" TargetMode="External"/><Relationship Id="rId129" Type="http://schemas.openxmlformats.org/officeDocument/2006/relationships/hyperlink" Target="https://sh150-krasnoyarsk-r04.gosweb.gosuslugi.ru/ofitsialno/krasnoyarskiy-standart-kachestva-obrazovaniya/partnerskoe-vzaimodeystvie/dogovory-i-soglasheniya/" TargetMode="External"/><Relationship Id="rId137" Type="http://schemas.openxmlformats.org/officeDocument/2006/relationships/hyperlink" Target="https://sh64-krasnoyarsk-r04.gosweb.gosuslugi.ru/glavnoe/krasnoyarskiy-standart-kachestva-obrazovaniya/shkola-chast-gorodskogo-prostranstva/" TargetMode="External"/><Relationship Id="rId20" Type="http://schemas.openxmlformats.org/officeDocument/2006/relationships/hyperlink" Target="https://lic7-krasnoyarsk-r04.gosweb.gosuslugi.ru/pedagogam-i-sotrudnikam/Nastavnichestvo/" TargetMode="External"/><Relationship Id="rId41" Type="http://schemas.openxmlformats.org/officeDocument/2006/relationships/hyperlink" Target="https://sh31-krasnoyarsk-r04.gosweb.gosuslugi.ru/" TargetMode="External"/><Relationship Id="rId54" Type="http://schemas.openxmlformats.org/officeDocument/2006/relationships/hyperlink" Target="https://lyc1krsk.gosuslugi.ru/" TargetMode="External"/><Relationship Id="rId62" Type="http://schemas.openxmlformats.org/officeDocument/2006/relationships/hyperlink" Target="https://sch72krsk.gosuslugi.ru/pedagogam-i-sotrudnikam/bazovye-ploschadki/" TargetMode="External"/><Relationship Id="rId70" Type="http://schemas.openxmlformats.org/officeDocument/2006/relationships/hyperlink" Target="https://sch-int1-krsk.gosuslugi.ru/ofitsialno/nashi-partnery/" TargetMode="External"/><Relationship Id="rId75" Type="http://schemas.openxmlformats.org/officeDocument/2006/relationships/hyperlink" Target="https://sch6krsk.gosuslugi.ru/" TargetMode="External"/><Relationship Id="rId83" Type="http://schemas.openxmlformats.org/officeDocument/2006/relationships/hyperlink" Target="https://sch45krsk.gosuslugi.ru/" TargetMode="External"/><Relationship Id="rId88" Type="http://schemas.openxmlformats.org/officeDocument/2006/relationships/hyperlink" Target="https://school-137.gosuslugi.ru/" TargetMode="External"/><Relationship Id="rId91" Type="http://schemas.openxmlformats.org/officeDocument/2006/relationships/hyperlink" Target="https://sch1-krsk.gosuslugi.ru/" TargetMode="External"/><Relationship Id="rId96" Type="http://schemas.openxmlformats.org/officeDocument/2006/relationships/hyperlink" Target="https://sch155.gosuslugi.ru/" TargetMode="External"/><Relationship Id="rId111" Type="http://schemas.openxmlformats.org/officeDocument/2006/relationships/hyperlink" Target="https://sh115-krasnoyarsk-r04.gosweb.gosuslugi.ru/" TargetMode="External"/><Relationship Id="rId132" Type="http://schemas.openxmlformats.org/officeDocument/2006/relationships/hyperlink" Target="https://sch151krsk.gosuslugi.ru/" TargetMode="External"/><Relationship Id="rId140" Type="http://schemas.openxmlformats.org/officeDocument/2006/relationships/hyperlink" Target="https://sh154-krasnoyarsk-r04.gosweb.gosuslugi.ru/" TargetMode="External"/><Relationship Id="rId145" Type="http://schemas.openxmlformats.org/officeDocument/2006/relationships/hyperlink" Target="https://gymn-2.gosuslugi.ru/nasha-gimnaziya/gbp-vospitanie/" TargetMode="External"/><Relationship Id="rId1" Type="http://schemas.openxmlformats.org/officeDocument/2006/relationships/hyperlink" Target="https://sh86-krasnoyarsk-r04.gosweb.gosuslugi.ru/" TargetMode="External"/><Relationship Id="rId6" Type="http://schemas.openxmlformats.org/officeDocument/2006/relationships/hyperlink" Target="http://www.21sch.ru/index.php?id=partners" TargetMode="External"/><Relationship Id="rId15" Type="http://schemas.openxmlformats.org/officeDocument/2006/relationships/hyperlink" Target="https://sh152-krasnoyarsk-r04.gosuslugi.ru/pedagogam-i-sotrudnikam/bazovye-ploschadki/" TargetMode="External"/><Relationship Id="rId23" Type="http://schemas.openxmlformats.org/officeDocument/2006/relationships/hyperlink" Target="https://sch19krsk.gosuslugi.ru/svedeniya-ob-obrazovatelnoy-organizatsii/vospitanie/politseyskiy-klass/" TargetMode="External"/><Relationship Id="rId28" Type="http://schemas.openxmlformats.org/officeDocument/2006/relationships/hyperlink" Target="https://gimn10-krasnoyarsk.gosuslugi.ru/ofitsialno/sotrudnichestvo/" TargetMode="External"/><Relationship Id="rId36" Type="http://schemas.openxmlformats.org/officeDocument/2006/relationships/hyperlink" Target="https://gimn15-krasnoyarsk-r04.gosweb.gosuslugi.ru/" TargetMode="External"/><Relationship Id="rId49" Type="http://schemas.openxmlformats.org/officeDocument/2006/relationships/hyperlink" Target="https://sh148-krasnoyarsk-r04.gosweb.gosuslugi.ru/nasha-shkola/shkola-skills-proprofessii/" TargetMode="External"/><Relationship Id="rId57" Type="http://schemas.openxmlformats.org/officeDocument/2006/relationships/hyperlink" Target="https://sch3krsk.gosuslugi.ru/" TargetMode="External"/><Relationship Id="rId106" Type="http://schemas.openxmlformats.org/officeDocument/2006/relationships/hyperlink" Target="https://sch56krsk.gosuslugi.ru/nasha-shkola/shkola-chast-gorodskogo-prostranstva/" TargetMode="External"/><Relationship Id="rId114" Type="http://schemas.openxmlformats.org/officeDocument/2006/relationships/hyperlink" Target="https://sh139-krasnoyarsk-r04.gosweb.gosuslugi.ru/" TargetMode="External"/><Relationship Id="rId119" Type="http://schemas.openxmlformats.org/officeDocument/2006/relationships/hyperlink" Target="https://sh141-krasnoyarsk-r04.gosweb.gosuslugi.ru/" TargetMode="External"/><Relationship Id="rId127" Type="http://schemas.openxmlformats.org/officeDocument/2006/relationships/hyperlink" Target="https://sh147-krasnoyarsk-r04.gosweb.gosuslugi.ru/ofitsialno/soglasheniya-o-sotrudnichestve/" TargetMode="External"/><Relationship Id="rId10" Type="http://schemas.openxmlformats.org/officeDocument/2006/relationships/hyperlink" Target="https://school133krsk.gosuslugi.ru/" TargetMode="External"/><Relationship Id="rId31" Type="http://schemas.openxmlformats.org/officeDocument/2006/relationships/hyperlink" Target="https://school63krsk.gosuslugi.ru/" TargetMode="External"/><Relationship Id="rId44" Type="http://schemas.openxmlformats.org/officeDocument/2006/relationships/hyperlink" Target="https://sh53-krasnoyarsk-r04.gosweb.gosuslugi.ru/" TargetMode="External"/><Relationship Id="rId52" Type="http://schemas.openxmlformats.org/officeDocument/2006/relationships/hyperlink" Target="https://krs-gimnazy13.gosuslugi.ru/nezavisimaya-otsenka-kachestva-obrazovaniya/%D0%91%D0%B0%D0%B7%D0%BE%D0%B2%D1%8B%D0%B5_%D0%BF%D0%BB%D0%BE%D1%89%D0%B0%D0%B4%D0%BA%D0%B8/" TargetMode="External"/><Relationship Id="rId60" Type="http://schemas.openxmlformats.org/officeDocument/2006/relationships/hyperlink" Target="https://sch36-2022.gosuslugi.ru/netcat_files/userfiles/junnyj_ehkolog_proekt_mbou_ssh_36.pdf" TargetMode="External"/><Relationship Id="rId65" Type="http://schemas.openxmlformats.org/officeDocument/2006/relationships/hyperlink" Target="https://sch84-krsk.gosuslugi.ru/" TargetMode="External"/><Relationship Id="rId73" Type="http://schemas.openxmlformats.org/officeDocument/2006/relationships/hyperlink" Target="https://gimn14-krasnoyarsk-r04.gosweb.gosuslugi.ru/roditelyam-i-uchenikam/IT_SAMSUNG/" TargetMode="External"/><Relationship Id="rId78" Type="http://schemas.openxmlformats.org/officeDocument/2006/relationships/hyperlink" Target="https://sh23-krasnoyarsk-r04.gosweb.gosuslugi.ru/" TargetMode="External"/><Relationship Id="rId81" Type="http://schemas.openxmlformats.org/officeDocument/2006/relationships/hyperlink" Target="https://sh34-krasnoyarsk-r04.gosweb.gosuslugi.ru/" TargetMode="External"/><Relationship Id="rId86" Type="http://schemas.openxmlformats.org/officeDocument/2006/relationships/hyperlink" Target="https://maou93.gosuslugi.ru/" TargetMode="External"/><Relationship Id="rId94" Type="http://schemas.openxmlformats.org/officeDocument/2006/relationships/hyperlink" Target="https://sh2-krasnoyarsk-r04.gosweb.gosuslugi.ru/" TargetMode="External"/><Relationship Id="rId99" Type="http://schemas.openxmlformats.org/officeDocument/2006/relationships/hyperlink" Target="https://pokrovsky.gosuslugi.ru/nasha-shkola/profilnye-napravleniya/psihologo-pedagogicheskiy/" TargetMode="External"/><Relationship Id="rId101" Type="http://schemas.openxmlformats.org/officeDocument/2006/relationships/hyperlink" Target="https://sh51-krasnoyarsk-r04.gosweb.gosuslugi.ru/" TargetMode="External"/><Relationship Id="rId122" Type="http://schemas.openxmlformats.org/officeDocument/2006/relationships/hyperlink" Target="https://sch144krsk.gosuslugi.ru/svedeniya-ob-obrazovatelnoy-organizatsii/nastavnichestvo/bazovye-ploschadki/" TargetMode="External"/><Relationship Id="rId130" Type="http://schemas.openxmlformats.org/officeDocument/2006/relationships/hyperlink" Target="https://shkola150.gosuslugi.ru/" TargetMode="External"/><Relationship Id="rId135" Type="http://schemas.openxmlformats.org/officeDocument/2006/relationships/hyperlink" Target="https://sh151-krasnoyarsk-r04.gosweb.gosuslugi.ru/bazovye-ploschadki/gibkiy-klass/" TargetMode="External"/><Relationship Id="rId143" Type="http://schemas.openxmlformats.org/officeDocument/2006/relationships/hyperlink" Target="https://sh157-krasnoyarsk-r04.gosweb.gosuslugi.ru/roditelyam-i-uchenikam/psihologo-pedagogicheskiy-klass/" TargetMode="External"/><Relationship Id="rId148" Type="http://schemas.openxmlformats.org/officeDocument/2006/relationships/hyperlink" Target="https://sh4-krasnoyarsk-r04.gosweb.gosuslugi.ru/" TargetMode="External"/><Relationship Id="rId151" Type="http://schemas.openxmlformats.org/officeDocument/2006/relationships/hyperlink" Target="https://sh13-krasnoyarsk-r04.gosweb.gosuslugi.ru/" TargetMode="External"/><Relationship Id="rId4" Type="http://schemas.openxmlformats.org/officeDocument/2006/relationships/hyperlink" Target="http://school89.mmc24421.cross-edu.ru/" TargetMode="External"/><Relationship Id="rId9" Type="http://schemas.openxmlformats.org/officeDocument/2006/relationships/hyperlink" Target="https://gimn3-krasnoyarsk-r04.gosweb.gosuslugi.ru/" TargetMode="External"/><Relationship Id="rId13" Type="http://schemas.openxmlformats.org/officeDocument/2006/relationships/hyperlink" Target="http://mboush139.ucoz.net/" TargetMode="External"/><Relationship Id="rId18" Type="http://schemas.openxmlformats.org/officeDocument/2006/relationships/hyperlink" Target="https://gymnasium9.gosuslugi.ru/" TargetMode="External"/><Relationship Id="rId39" Type="http://schemas.openxmlformats.org/officeDocument/2006/relationships/hyperlink" Target="https://sh16-krasnoyarsk-r04.gosweb.gosuslugi.ru/netcat_files/188/2907/Dogovor_o_prakticheskoy_podgotovke_obuchayuschihs_s_Krasnoyarskim_pedagogicheskim_kolledzhem_1_im._M._Gor_kogo.pdf" TargetMode="External"/><Relationship Id="rId109" Type="http://schemas.openxmlformats.org/officeDocument/2006/relationships/hyperlink" Target="https://sh98-krasnoyarsk-r04.gosweb.gosuslugi.ru/roditelyam-i-uchenikam/poleznaya-informatsiya/volonterskaya-deyatelnost-v-shkole/" TargetMode="External"/><Relationship Id="rId34" Type="http://schemas.openxmlformats.org/officeDocument/2006/relationships/hyperlink" Target="https://gim7krs.gosuslugi.ru/" TargetMode="External"/><Relationship Id="rId50" Type="http://schemas.openxmlformats.org/officeDocument/2006/relationships/hyperlink" Target="https://sh148-krasnoyarsk-r04.gosweb.gosuslugi.ru/nasha-shkola/strukturnoe-podrazdelenie-sok-mchs-resurs/dokumenty_292.html" TargetMode="External"/><Relationship Id="rId55" Type="http://schemas.openxmlformats.org/officeDocument/2006/relationships/hyperlink" Target="https://lyc1krsk.gosuslugi.ru/nasha-shkola/profilnye-napravleniya/estestvennonauchnoe/" TargetMode="External"/><Relationship Id="rId76" Type="http://schemas.openxmlformats.org/officeDocument/2006/relationships/hyperlink" Target="https://sch6krsk.gosuslugi.ru/nasha-shkola/bazovye-ploschadki-mso/" TargetMode="External"/><Relationship Id="rId97" Type="http://schemas.openxmlformats.org/officeDocument/2006/relationships/hyperlink" Target="https://pokrovsky.gosuslugi.ru/?cur_cc=2793" TargetMode="External"/><Relationship Id="rId104" Type="http://schemas.openxmlformats.org/officeDocument/2006/relationships/hyperlink" Target="https://sh18-krasnoyarsk-r04.gosweb.gosuslugi.ru/" TargetMode="External"/><Relationship Id="rId120" Type="http://schemas.openxmlformats.org/officeDocument/2006/relationships/hyperlink" Target="https://sch144krsk.gosuslugi.ru/" TargetMode="External"/><Relationship Id="rId125" Type="http://schemas.openxmlformats.org/officeDocument/2006/relationships/hyperlink" Target="https://sh147-krasnoyarsk-r04.gosweb.gosuslugi.ru/" TargetMode="External"/><Relationship Id="rId141" Type="http://schemas.openxmlformats.org/officeDocument/2006/relationships/hyperlink" Target="https://sh154-krasnoyarsk-r04.gosweb.gosuslugi.ru/glavnoe/poleznaya-informatsiya/bazovye-ploschadki/" TargetMode="External"/><Relationship Id="rId146" Type="http://schemas.openxmlformats.org/officeDocument/2006/relationships/hyperlink" Target="https://licey2.gosuslugi.ru/" TargetMode="External"/><Relationship Id="rId7" Type="http://schemas.openxmlformats.org/officeDocument/2006/relationships/hyperlink" Target="http://krasschool17.ru/assets/files/Proekt-s-KGBOU-SPO.docx" TargetMode="External"/><Relationship Id="rId71" Type="http://schemas.openxmlformats.org/officeDocument/2006/relationships/hyperlink" Target="https://gymn14.gosuslugi.ru/" TargetMode="External"/><Relationship Id="rId92" Type="http://schemas.openxmlformats.org/officeDocument/2006/relationships/hyperlink" Target="https://sch1-krsk.gosuslugi.ru/nasha-shkola/psihologo-pedagogicheskiy-klass/" TargetMode="External"/><Relationship Id="rId2" Type="http://schemas.openxmlformats.org/officeDocument/2006/relationships/hyperlink" Target="http://liceum6.ru/article.asp?id_text=100" TargetMode="External"/><Relationship Id="rId29" Type="http://schemas.openxmlformats.org/officeDocument/2006/relationships/hyperlink" Target="https://sozidanie8.gosuslugi.ru/" TargetMode="External"/><Relationship Id="rId24" Type="http://schemas.openxmlformats.org/officeDocument/2006/relationships/hyperlink" Target="https://sch19krsk.gosuslugi.ru/glavnoe/proforientatsiya/" TargetMode="External"/><Relationship Id="rId40" Type="http://schemas.openxmlformats.org/officeDocument/2006/relationships/hyperlink" Target="https://sh16-krasnoyarsk-r04.gosweb.gosuslugi.ru/nasha-shkola/bazovye-ploschadki/" TargetMode="External"/><Relationship Id="rId45" Type="http://schemas.openxmlformats.org/officeDocument/2006/relationships/hyperlink" Target="https://sh65-krasnoyarsk-r04.gosweb.gosuslugi.ru/" TargetMode="External"/><Relationship Id="rId66" Type="http://schemas.openxmlformats.org/officeDocument/2006/relationships/hyperlink" Target="https://sch84-krsk.gosuslugi.ru/nasha-shkola/bazovaya-ploschadka/" TargetMode="External"/><Relationship Id="rId87" Type="http://schemas.openxmlformats.org/officeDocument/2006/relationships/hyperlink" Target="https://maou93.gosuslugi.ru/nasha-shkola/krasnoyarskiy-standart-kachestva-obrazovaniya/shkola-chast-gorodskogo-prostranstva/" TargetMode="External"/><Relationship Id="rId110" Type="http://schemas.openxmlformats.org/officeDocument/2006/relationships/hyperlink" Target="https://sh108-krasnoyarsk-r04.gosweb.gosuslugi.ru/" TargetMode="External"/><Relationship Id="rId115" Type="http://schemas.openxmlformats.org/officeDocument/2006/relationships/hyperlink" Target="https://sch134.gosuslugi.ru/" TargetMode="External"/><Relationship Id="rId131" Type="http://schemas.openxmlformats.org/officeDocument/2006/relationships/hyperlink" Target="https://sh150-krasnoyarsk-r04.gosweb.gosuslugi.ru/ofitsialno/krasnoyarskiy-standart-kachestva-obrazovaniya/bazovaya-ploschadka/dokumenty/" TargetMode="External"/><Relationship Id="rId136" Type="http://schemas.openxmlformats.org/officeDocument/2006/relationships/hyperlink" Target="https://gimn10-krasnoyarsk-r04.gosweb.gosuslugi.ru/netcat_files/208/4934/Soglashenie_o_sotrudnichestve_KGPU_im.V.P.Astaf_eva.pdf" TargetMode="External"/><Relationship Id="rId61" Type="http://schemas.openxmlformats.org/officeDocument/2006/relationships/hyperlink" Target="https://sh39-krasnoyarsk-r04.gosweb.gosuslugi.ru/" TargetMode="External"/><Relationship Id="rId82" Type="http://schemas.openxmlformats.org/officeDocument/2006/relationships/hyperlink" Target="https://sh42krs.gosuslugi.ru/" TargetMode="External"/><Relationship Id="rId152" Type="http://schemas.openxmlformats.org/officeDocument/2006/relationships/printerSettings" Target="../printerSettings/printerSettings3.bin"/><Relationship Id="rId19" Type="http://schemas.openxmlformats.org/officeDocument/2006/relationships/hyperlink" Target="https://lic7-krasnoyarsk-r04.gosweb.gosuslugi.ru/" TargetMode="External"/><Relationship Id="rId14" Type="http://schemas.openxmlformats.org/officeDocument/2006/relationships/hyperlink" Target="https://sh152-krasnoyarsk-r04.gosuslugi.ru/" TargetMode="External"/><Relationship Id="rId30" Type="http://schemas.openxmlformats.org/officeDocument/2006/relationships/hyperlink" Target="https://sozidanie8.gosuslugi.ru/glavnoe/kontakty/" TargetMode="External"/><Relationship Id="rId35" Type="http://schemas.openxmlformats.org/officeDocument/2006/relationships/hyperlink" Target="https://gim7krs.gosuslugi.ru/roditelyam-i-uchenikam/novosti/novosti_4.html" TargetMode="External"/><Relationship Id="rId56" Type="http://schemas.openxmlformats.org/officeDocument/2006/relationships/hyperlink" Target="https://lyceum10.gosuslugi.ru/nasha-shkola/bazovye-ploschadki/" TargetMode="External"/><Relationship Id="rId77" Type="http://schemas.openxmlformats.org/officeDocument/2006/relationships/hyperlink" Target="https://krasschool17.gosuslugi.ru/" TargetMode="External"/><Relationship Id="rId100" Type="http://schemas.openxmlformats.org/officeDocument/2006/relationships/hyperlink" Target="https://pokrovsky.gosuslugi.ru/nezavisimaya-otsenka-kachestva-obrazovaniya/krasnoyarskiy-standart-kachestva-obrazovaniya/" TargetMode="External"/><Relationship Id="rId105" Type="http://schemas.openxmlformats.org/officeDocument/2006/relationships/hyperlink" Target="https://24schkrsk.gosuslugi.ru/" TargetMode="External"/><Relationship Id="rId126" Type="http://schemas.openxmlformats.org/officeDocument/2006/relationships/hyperlink" Target="https://sh147-krasnoyarsk-r04.gosweb.gosuslugi.ru/roditelyam-i-uchenikam/tsentr-inklyuzivnogo-obrazovanya/" TargetMode="External"/><Relationship Id="rId147" Type="http://schemas.openxmlformats.org/officeDocument/2006/relationships/hyperlink" Target="https://licey2.gosuslugi.ru/nasha-shkola/shsk-yunior/sportivnye-klassy/" TargetMode="External"/><Relationship Id="rId8" Type="http://schemas.openxmlformats.org/officeDocument/2006/relationships/hyperlink" Target="https://school98.gosuslugi.ru/" TargetMode="External"/><Relationship Id="rId51" Type="http://schemas.openxmlformats.org/officeDocument/2006/relationships/hyperlink" Target="https://krs-gimnazy13.gosuslugi.ru/" TargetMode="External"/><Relationship Id="rId72" Type="http://schemas.openxmlformats.org/officeDocument/2006/relationships/hyperlink" Target="https://gymn14.gosuslugi.ru/nasha-shkola/psihologo-pedagogicheskiy-klass/" TargetMode="External"/><Relationship Id="rId93" Type="http://schemas.openxmlformats.org/officeDocument/2006/relationships/hyperlink" Target="https://sh1-krasnoyarsk-r04.gosweb.gosuslugi.ru/nasha-shkola/shkola-chast-gorodskogo-prostranstva/proekt-po-sledam-velikih-zemlyakov/" TargetMode="External"/><Relationship Id="rId98" Type="http://schemas.openxmlformats.org/officeDocument/2006/relationships/hyperlink" Target="https://pokrovsky.gosuslugi.ru/nasha-shkola/profilnye-napravleniya/" TargetMode="External"/><Relationship Id="rId121" Type="http://schemas.openxmlformats.org/officeDocument/2006/relationships/hyperlink" Target="https://sch144krsk.gosuslugi.ru/nasha-shkola/federalnyy-innovatsionnyy-proekt/" TargetMode="External"/><Relationship Id="rId142" Type="http://schemas.openxmlformats.org/officeDocument/2006/relationships/hyperlink" Target="https://sh157-krasnoyarsk-r04.gosweb.gosuslugi.ru/nasha-shkola/litsa-druzhby/" TargetMode="External"/><Relationship Id="rId3" Type="http://schemas.openxmlformats.org/officeDocument/2006/relationships/hyperlink" Target="http://www.school64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" customWidth="1"/>
    <col min="3" max="3" width="32.85546875" customWidth="1"/>
    <col min="4" max="4" width="12.7109375" style="1" customWidth="1"/>
    <col min="5" max="5" width="9.42578125" style="1" customWidth="1"/>
    <col min="6" max="6" width="11.7109375" style="1" customWidth="1"/>
    <col min="7" max="7" width="18.7109375" style="1" customWidth="1"/>
    <col min="8" max="8" width="9.5703125" style="1" customWidth="1"/>
    <col min="9" max="9" width="18.7109375" style="1" customWidth="1"/>
    <col min="10" max="10" width="12.7109375" customWidth="1"/>
    <col min="11" max="11" width="9.7109375" style="1" customWidth="1"/>
    <col min="12" max="12" width="11.7109375" customWidth="1"/>
    <col min="13" max="13" width="15.7109375" customWidth="1"/>
    <col min="14" max="14" width="9.140625" style="1" customWidth="1"/>
    <col min="15" max="15" width="15.5703125" customWidth="1"/>
    <col min="16" max="16" width="14.28515625" customWidth="1"/>
    <col min="17" max="17" width="9.140625" style="1" customWidth="1"/>
    <col min="18" max="18" width="14.28515625" customWidth="1"/>
    <col min="19" max="19" width="10.5703125" customWidth="1"/>
    <col min="20" max="20" width="4.7109375" customWidth="1"/>
    <col min="21" max="21" width="4.7109375" style="1" customWidth="1"/>
    <col min="22" max="25" width="4.7109375" customWidth="1"/>
  </cols>
  <sheetData>
    <row r="1" spans="1:25" ht="15" customHeight="1" x14ac:dyDescent="0.25">
      <c r="A1" s="149" t="s">
        <v>270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5" s="1" customFormat="1" ht="15" customHeight="1" x14ac:dyDescent="0.25">
      <c r="C2" s="274" t="s">
        <v>1249</v>
      </c>
      <c r="D2" s="112" t="s">
        <v>213</v>
      </c>
      <c r="E2" s="113" t="s">
        <v>220</v>
      </c>
      <c r="F2" s="150"/>
      <c r="G2" s="150"/>
      <c r="H2" s="150"/>
      <c r="I2" s="150"/>
      <c r="J2" s="114" t="s">
        <v>214</v>
      </c>
      <c r="K2" s="113" t="s">
        <v>215</v>
      </c>
      <c r="L2" s="107"/>
      <c r="M2" s="107"/>
      <c r="N2" s="107"/>
      <c r="O2" s="107"/>
    </row>
    <row r="3" spans="1:25" s="1" customFormat="1" ht="15" customHeight="1" thickBot="1" x14ac:dyDescent="0.3">
      <c r="D3" s="259" t="s">
        <v>216</v>
      </c>
      <c r="E3" s="113" t="s">
        <v>217</v>
      </c>
      <c r="F3" s="150"/>
      <c r="G3" s="150"/>
      <c r="H3" s="150"/>
      <c r="I3" s="150"/>
      <c r="J3" s="115" t="s">
        <v>218</v>
      </c>
      <c r="K3" s="113" t="s">
        <v>219</v>
      </c>
      <c r="L3" s="107"/>
      <c r="M3" s="107"/>
      <c r="N3" s="107"/>
      <c r="O3" s="107"/>
    </row>
    <row r="4" spans="1:25" ht="20.100000000000001" customHeight="1" x14ac:dyDescent="0.25">
      <c r="A4" s="1883" t="s">
        <v>136</v>
      </c>
      <c r="B4" s="1899" t="s">
        <v>137</v>
      </c>
      <c r="C4" s="1903" t="s">
        <v>1248</v>
      </c>
      <c r="D4" s="1883" t="s">
        <v>228</v>
      </c>
      <c r="E4" s="1893" t="s">
        <v>230</v>
      </c>
      <c r="F4" s="1895" t="s">
        <v>231</v>
      </c>
      <c r="G4" s="1891" t="s">
        <v>362</v>
      </c>
      <c r="H4" s="1893" t="s">
        <v>363</v>
      </c>
      <c r="I4" s="1895" t="s">
        <v>364</v>
      </c>
      <c r="J4" s="1887" t="s">
        <v>232</v>
      </c>
      <c r="K4" s="1877" t="s">
        <v>233</v>
      </c>
      <c r="L4" s="1877" t="s">
        <v>234</v>
      </c>
      <c r="M4" s="1885" t="s">
        <v>235</v>
      </c>
      <c r="N4" s="1879" t="s">
        <v>236</v>
      </c>
      <c r="O4" s="1881" t="s">
        <v>237</v>
      </c>
      <c r="P4" s="1889" t="s">
        <v>239</v>
      </c>
      <c r="Q4" s="1879" t="s">
        <v>225</v>
      </c>
      <c r="R4" s="1881" t="s">
        <v>240</v>
      </c>
      <c r="S4" s="1873" t="s">
        <v>221</v>
      </c>
      <c r="T4" s="1875" t="s">
        <v>246</v>
      </c>
      <c r="U4" s="1875"/>
      <c r="V4" s="1875"/>
      <c r="W4" s="1875"/>
      <c r="X4" s="1875"/>
      <c r="Y4" s="1876"/>
    </row>
    <row r="5" spans="1:25" ht="50.1" customHeight="1" thickBot="1" x14ac:dyDescent="0.3">
      <c r="A5" s="1884"/>
      <c r="B5" s="1900"/>
      <c r="C5" s="1904"/>
      <c r="D5" s="1884"/>
      <c r="E5" s="1901"/>
      <c r="F5" s="1902"/>
      <c r="G5" s="1892"/>
      <c r="H5" s="1894"/>
      <c r="I5" s="1896"/>
      <c r="J5" s="1888"/>
      <c r="K5" s="1878"/>
      <c r="L5" s="1878"/>
      <c r="M5" s="1886"/>
      <c r="N5" s="1880"/>
      <c r="O5" s="1882"/>
      <c r="P5" s="1890"/>
      <c r="Q5" s="1880"/>
      <c r="R5" s="1882"/>
      <c r="S5" s="1874"/>
      <c r="T5" s="279" t="s">
        <v>242</v>
      </c>
      <c r="U5" s="280" t="s">
        <v>243</v>
      </c>
      <c r="V5" s="280" t="s">
        <v>244</v>
      </c>
      <c r="W5" s="280" t="s">
        <v>245</v>
      </c>
      <c r="X5" s="280" t="s">
        <v>365</v>
      </c>
      <c r="Y5" s="281" t="s">
        <v>210</v>
      </c>
    </row>
    <row r="6" spans="1:25" s="1" customFormat="1" ht="15" customHeight="1" thickBot="1" x14ac:dyDescent="0.3">
      <c r="A6" s="282"/>
      <c r="B6" s="283"/>
      <c r="C6" s="414" t="s">
        <v>271</v>
      </c>
      <c r="D6" s="421">
        <f>AVERAGE(D8:D16,D18:D29,D31:D47,D49:D68,D70:D83,D85:D116,D118:D126)</f>
        <v>0.78613569321533916</v>
      </c>
      <c r="E6" s="428">
        <f>$D$127</f>
        <v>0.78613569321533916</v>
      </c>
      <c r="F6" s="422" t="str">
        <f t="shared" ref="F6:F37" si="0">IF(D6&gt;=$D$128,"A",IF(D6&gt;=$D$129,"B",IF(D6&gt;=$D$130,"C","D")))</f>
        <v>B</v>
      </c>
      <c r="G6" s="429">
        <f>AVERAGE(G8:G16,G18:G29,G31:G47,G49:G68,G70:G83,G85:G116,G118:G126)</f>
        <v>0.50737463126843663</v>
      </c>
      <c r="H6" s="430">
        <f>$G$127</f>
        <v>0.50737463126843663</v>
      </c>
      <c r="I6" s="423" t="str">
        <f t="shared" ref="I6:I37" si="1">IF(G6&gt;=$D$128,"A",IF(G6&gt;=$D$129,"B",IF(G6&gt;=$D$130,"C","D")))</f>
        <v>C</v>
      </c>
      <c r="J6" s="424">
        <f>AVERAGE(J8:J16,J18:J29,J31:J47,J49:J68,J70:J83,J85:J116,J118:J126)</f>
        <v>6.4896755162241873E-2</v>
      </c>
      <c r="K6" s="428">
        <f>$J$127</f>
        <v>6.4896755162241873E-2</v>
      </c>
      <c r="L6" s="425" t="str">
        <f t="shared" ref="L6:L37" si="2">IF(J6&gt;=$J$128,"A",IF(J6&gt;=$J$129,"B",IF(J6&gt;=$J$130,"C","D")))</f>
        <v>D</v>
      </c>
      <c r="M6" s="421">
        <f>AVERAGE(M8:M16,M18:M29,M31:M47,M49:M68,M70:M83,M85:M116,M118:M126)</f>
        <v>0.11693419658021426</v>
      </c>
      <c r="N6" s="428">
        <f>$M$127</f>
        <v>0.11693419658021426</v>
      </c>
      <c r="O6" s="422" t="str">
        <f t="shared" ref="O6:O37" si="3">IF(M6&gt;=$M$128,"A",IF(M6&gt;=$M$129,"B",IF(M6&gt;=$M$130,"C","D")))</f>
        <v>D</v>
      </c>
      <c r="P6" s="442">
        <f>AVERAGE(P8:P16,P18:P29,P31:P47,P49:P68,P70:P83,P85:P116,P118:P126)</f>
        <v>2.1193834823098833E-3</v>
      </c>
      <c r="Q6" s="1147">
        <f>$P$127</f>
        <v>2.1193834823098833E-3</v>
      </c>
      <c r="R6" s="422" t="str">
        <f t="shared" ref="R6:R37" si="4">IF(P6&gt;=$P$128,"A",IF(P6&gt;=$P$129,"B",IF(P6&gt;=$P$130,"C","D")))</f>
        <v>D</v>
      </c>
      <c r="S6" s="1359" t="str">
        <f t="shared" ref="S6:S12" si="5">IF(Y6&gt;=3.5,"A",IF(Y6&gt;=2.5,"B",IF(Y6&gt;=1.5,"C","D")))</f>
        <v>C</v>
      </c>
      <c r="T6" s="426">
        <f t="shared" ref="T6:T12" si="6">IF(F6="A",4.2,IF(F6="B",2.5,IF(F6="C",2,1)))</f>
        <v>2.5</v>
      </c>
      <c r="U6" s="426">
        <f>IF(I6="A",4.2,IF(I6="B",2.5,IF(I6="C",2,1)))</f>
        <v>2</v>
      </c>
      <c r="V6" s="426">
        <f t="shared" ref="V6:V12" si="7">IF(L6="A",4.2,IF(L6="B",2.5,IF(L6="C",2,1)))</f>
        <v>1</v>
      </c>
      <c r="W6" s="426">
        <f t="shared" ref="W6:W12" si="8">IF(O6="A",4.2,IF(O6="B",2.5,IF(O6="C",2,1)))</f>
        <v>1</v>
      </c>
      <c r="X6" s="426">
        <f t="shared" ref="X6:X12" si="9">IF(R6="A",4.2,IF(R6="B",2.5,IF(R6="C",2,1)))</f>
        <v>1</v>
      </c>
      <c r="Y6" s="427">
        <f t="shared" ref="Y6:Y12" si="10">AVERAGE(T6:X6)</f>
        <v>1.5</v>
      </c>
    </row>
    <row r="7" spans="1:25" ht="15" customHeight="1" thickBot="1" x14ac:dyDescent="0.3">
      <c r="A7" s="91"/>
      <c r="B7" s="214"/>
      <c r="C7" s="271" t="s">
        <v>143</v>
      </c>
      <c r="D7" s="433">
        <f>AVERAGE(D8:D16)</f>
        <v>0.83333333333333348</v>
      </c>
      <c r="E7" s="143"/>
      <c r="F7" s="146" t="str">
        <f t="shared" si="0"/>
        <v>B</v>
      </c>
      <c r="G7" s="433">
        <f>AVERAGE(G8:G16)</f>
        <v>0.51851851851851849</v>
      </c>
      <c r="H7" s="434"/>
      <c r="I7" s="417" t="str">
        <f t="shared" si="1"/>
        <v>C</v>
      </c>
      <c r="J7" s="211">
        <f>AVERAGE(J8:J16)</f>
        <v>3.7037037037037035E-2</v>
      </c>
      <c r="K7" s="143"/>
      <c r="L7" s="157" t="str">
        <f t="shared" si="2"/>
        <v>D</v>
      </c>
      <c r="M7" s="117">
        <f>AVERAGE(M8:M16)</f>
        <v>9.6296296296296297E-2</v>
      </c>
      <c r="N7" s="118"/>
      <c r="O7" s="146" t="str">
        <f t="shared" si="3"/>
        <v>D</v>
      </c>
      <c r="P7" s="443">
        <f>AVERAGE(P8:P16)</f>
        <v>9.7729468599033822E-3</v>
      </c>
      <c r="Q7" s="1148"/>
      <c r="R7" s="146" t="str">
        <f t="shared" si="4"/>
        <v>D</v>
      </c>
      <c r="S7" s="1359" t="str">
        <f t="shared" si="5"/>
        <v>C</v>
      </c>
      <c r="T7" s="263">
        <f t="shared" si="6"/>
        <v>2.5</v>
      </c>
      <c r="U7" s="263">
        <f t="shared" ref="U7:U66" si="11">IF(I7="A",4.2,IF(I7="B",2.5,IF(I7="C",2,1)))</f>
        <v>2</v>
      </c>
      <c r="V7" s="263">
        <f t="shared" si="7"/>
        <v>1</v>
      </c>
      <c r="W7" s="263">
        <f t="shared" si="8"/>
        <v>1</v>
      </c>
      <c r="X7" s="263">
        <f t="shared" si="9"/>
        <v>1</v>
      </c>
      <c r="Y7" s="267">
        <f t="shared" si="10"/>
        <v>1.5</v>
      </c>
    </row>
    <row r="8" spans="1:25" s="1" customFormat="1" ht="15" customHeight="1" x14ac:dyDescent="0.25">
      <c r="A8" s="205">
        <v>1</v>
      </c>
      <c r="B8" s="50">
        <v>10003</v>
      </c>
      <c r="C8" s="1042" t="s">
        <v>158</v>
      </c>
      <c r="D8" s="215">
        <f>'2024-2025 исходные'!$G$7</f>
        <v>1</v>
      </c>
      <c r="E8" s="240">
        <f t="shared" ref="E8:E16" si="12">$D$127</f>
        <v>0.78613569321533916</v>
      </c>
      <c r="F8" s="227" t="str">
        <f t="shared" si="0"/>
        <v>A</v>
      </c>
      <c r="G8" s="431">
        <f>'2024-2025 исходные'!$J$7</f>
        <v>0.33333333333333331</v>
      </c>
      <c r="H8" s="432">
        <f t="shared" ref="H8:H16" si="13">$G$127</f>
        <v>0.50737463126843663</v>
      </c>
      <c r="I8" s="416" t="str">
        <f t="shared" si="1"/>
        <v>C</v>
      </c>
      <c r="J8" s="223">
        <f>'2024-2025 исходные'!$L$7</f>
        <v>0.33333333333333331</v>
      </c>
      <c r="K8" s="240">
        <f t="shared" ref="K8:K16" si="14">$J$127</f>
        <v>6.4896755162241873E-2</v>
      </c>
      <c r="L8" s="230" t="str">
        <f t="shared" si="2"/>
        <v>C</v>
      </c>
      <c r="M8" s="215">
        <f>'2024-2025 исходные'!$N$7</f>
        <v>0</v>
      </c>
      <c r="N8" s="240">
        <f t="shared" ref="N8:N16" si="15">$M$127</f>
        <v>0.11693419658021426</v>
      </c>
      <c r="O8" s="227" t="str">
        <f t="shared" si="3"/>
        <v>D</v>
      </c>
      <c r="P8" s="215">
        <f>'2024-2025 исходные'!$T$7</f>
        <v>0</v>
      </c>
      <c r="Q8" s="1149">
        <f t="shared" ref="Q8:Q16" si="16">$P$127</f>
        <v>2.1193834823098833E-3</v>
      </c>
      <c r="R8" s="227" t="str">
        <f t="shared" si="4"/>
        <v>D</v>
      </c>
      <c r="S8" s="1360" t="str">
        <f t="shared" si="5"/>
        <v>C</v>
      </c>
      <c r="T8" s="264">
        <f t="shared" si="6"/>
        <v>4.2</v>
      </c>
      <c r="U8" s="264">
        <f t="shared" si="11"/>
        <v>2</v>
      </c>
      <c r="V8" s="264">
        <f t="shared" si="7"/>
        <v>2</v>
      </c>
      <c r="W8" s="264">
        <f t="shared" si="8"/>
        <v>1</v>
      </c>
      <c r="X8" s="264">
        <f t="shared" si="9"/>
        <v>1</v>
      </c>
      <c r="Y8" s="268">
        <f t="shared" si="10"/>
        <v>2.04</v>
      </c>
    </row>
    <row r="9" spans="1:25" s="1" customFormat="1" ht="15" customHeight="1" x14ac:dyDescent="0.25">
      <c r="A9" s="207">
        <v>2</v>
      </c>
      <c r="B9" s="47">
        <v>10002</v>
      </c>
      <c r="C9" s="1042" t="s">
        <v>777</v>
      </c>
      <c r="D9" s="216">
        <f>'2024-2025 исходные'!$G$13</f>
        <v>0.5</v>
      </c>
      <c r="E9" s="241">
        <f t="shared" si="12"/>
        <v>0.78613569321533916</v>
      </c>
      <c r="F9" s="228" t="str">
        <f t="shared" si="0"/>
        <v>C</v>
      </c>
      <c r="G9" s="435">
        <f>'2024-2025 исходные'!$J$13</f>
        <v>0</v>
      </c>
      <c r="H9" s="436">
        <f t="shared" si="13"/>
        <v>0.50737463126843663</v>
      </c>
      <c r="I9" s="418" t="str">
        <f t="shared" si="1"/>
        <v>D</v>
      </c>
      <c r="J9" s="224">
        <f>'2024-2025 исходные'!L13</f>
        <v>0</v>
      </c>
      <c r="K9" s="241">
        <f t="shared" si="14"/>
        <v>6.4896755162241873E-2</v>
      </c>
      <c r="L9" s="231" t="str">
        <f t="shared" si="2"/>
        <v>D</v>
      </c>
      <c r="M9" s="216">
        <f>'2024-2025 исходные'!N13</f>
        <v>0</v>
      </c>
      <c r="N9" s="241">
        <f t="shared" si="15"/>
        <v>0.11693419658021426</v>
      </c>
      <c r="O9" s="228" t="str">
        <f t="shared" si="3"/>
        <v>D</v>
      </c>
      <c r="P9" s="216">
        <f>'2024-2025 исходные'!T13</f>
        <v>0</v>
      </c>
      <c r="Q9" s="1150">
        <f t="shared" si="16"/>
        <v>2.1193834823098833E-3</v>
      </c>
      <c r="R9" s="228" t="str">
        <f t="shared" si="4"/>
        <v>D</v>
      </c>
      <c r="S9" s="1361" t="str">
        <f t="shared" si="5"/>
        <v>D</v>
      </c>
      <c r="T9" s="265">
        <f t="shared" si="6"/>
        <v>2</v>
      </c>
      <c r="U9" s="265">
        <f t="shared" si="11"/>
        <v>1</v>
      </c>
      <c r="V9" s="265">
        <f t="shared" si="7"/>
        <v>1</v>
      </c>
      <c r="W9" s="265">
        <f t="shared" si="8"/>
        <v>1</v>
      </c>
      <c r="X9" s="265">
        <f t="shared" si="9"/>
        <v>1</v>
      </c>
      <c r="Y9" s="269">
        <f t="shared" si="10"/>
        <v>1.2</v>
      </c>
    </row>
    <row r="10" spans="1:25" s="1" customFormat="1" ht="15" customHeight="1" x14ac:dyDescent="0.25">
      <c r="A10" s="207">
        <v>3</v>
      </c>
      <c r="B10" s="47">
        <v>10090</v>
      </c>
      <c r="C10" s="1042" t="s">
        <v>159</v>
      </c>
      <c r="D10" s="216">
        <f>'2024-2025 исходные'!$G$16</f>
        <v>0.5</v>
      </c>
      <c r="E10" s="241">
        <f t="shared" si="12"/>
        <v>0.78613569321533916</v>
      </c>
      <c r="F10" s="228" t="str">
        <f t="shared" si="0"/>
        <v>C</v>
      </c>
      <c r="G10" s="435">
        <f>'2024-2025 исходные'!$J$16</f>
        <v>0.33333333333333331</v>
      </c>
      <c r="H10" s="436">
        <f t="shared" si="13"/>
        <v>0.50737463126843663</v>
      </c>
      <c r="I10" s="418" t="str">
        <f t="shared" si="1"/>
        <v>C</v>
      </c>
      <c r="J10" s="224">
        <f>'2024-2025 исходные'!$L$16</f>
        <v>0</v>
      </c>
      <c r="K10" s="241">
        <f t="shared" si="14"/>
        <v>6.4896755162241873E-2</v>
      </c>
      <c r="L10" s="231" t="str">
        <f t="shared" si="2"/>
        <v>D</v>
      </c>
      <c r="M10" s="216">
        <f>'2024-2025 исходные'!N16</f>
        <v>0.33333333333333331</v>
      </c>
      <c r="N10" s="241">
        <f t="shared" si="15"/>
        <v>0.11693419658021426</v>
      </c>
      <c r="O10" s="228" t="str">
        <f t="shared" si="3"/>
        <v>C</v>
      </c>
      <c r="P10" s="216">
        <f>'2024-2025 исходные'!T16</f>
        <v>0</v>
      </c>
      <c r="Q10" s="1150">
        <f t="shared" si="16"/>
        <v>2.1193834823098833E-3</v>
      </c>
      <c r="R10" s="228" t="str">
        <f t="shared" si="4"/>
        <v>D</v>
      </c>
      <c r="S10" s="1361" t="str">
        <f t="shared" si="5"/>
        <v>C</v>
      </c>
      <c r="T10" s="265">
        <f t="shared" si="6"/>
        <v>2</v>
      </c>
      <c r="U10" s="265">
        <f t="shared" si="11"/>
        <v>2</v>
      </c>
      <c r="V10" s="265">
        <f t="shared" si="7"/>
        <v>1</v>
      </c>
      <c r="W10" s="265">
        <f t="shared" si="8"/>
        <v>2</v>
      </c>
      <c r="X10" s="265">
        <f t="shared" si="9"/>
        <v>1</v>
      </c>
      <c r="Y10" s="269">
        <f t="shared" si="10"/>
        <v>1.6</v>
      </c>
    </row>
    <row r="11" spans="1:25" s="1" customFormat="1" ht="15" customHeight="1" x14ac:dyDescent="0.25">
      <c r="A11" s="207">
        <v>4</v>
      </c>
      <c r="B11" s="47">
        <v>10004</v>
      </c>
      <c r="C11" s="1043" t="s">
        <v>140</v>
      </c>
      <c r="D11" s="216">
        <f>'2024-2025 исходные'!$G$19</f>
        <v>0.5</v>
      </c>
      <c r="E11" s="241">
        <f t="shared" si="12"/>
        <v>0.78613569321533916</v>
      </c>
      <c r="F11" s="228" t="str">
        <f t="shared" si="0"/>
        <v>C</v>
      </c>
      <c r="G11" s="435">
        <f>'2024-2025 исходные'!$J$19</f>
        <v>0.66666666666666663</v>
      </c>
      <c r="H11" s="436">
        <f t="shared" si="13"/>
        <v>0.50737463126843663</v>
      </c>
      <c r="I11" s="418" t="str">
        <f t="shared" si="1"/>
        <v>B</v>
      </c>
      <c r="J11" s="224">
        <f>'2024-2025 исходные'!L19</f>
        <v>0</v>
      </c>
      <c r="K11" s="241">
        <f t="shared" si="14"/>
        <v>6.4896755162241873E-2</v>
      </c>
      <c r="L11" s="231" t="str">
        <f t="shared" si="2"/>
        <v>D</v>
      </c>
      <c r="M11" s="216">
        <f>'2024-2025 исходные'!N19</f>
        <v>0.33333333333333331</v>
      </c>
      <c r="N11" s="241">
        <f t="shared" si="15"/>
        <v>0.11693419658021426</v>
      </c>
      <c r="O11" s="228" t="str">
        <f t="shared" si="3"/>
        <v>C</v>
      </c>
      <c r="P11" s="216">
        <f>'2024-2025 исходные'!T19+0.001+'2024-2025 исходные'!T20</f>
        <v>8.7956521739130433E-2</v>
      </c>
      <c r="Q11" s="1150">
        <f t="shared" si="16"/>
        <v>2.1193834823098833E-3</v>
      </c>
      <c r="R11" s="228" t="str">
        <f t="shared" si="4"/>
        <v>B</v>
      </c>
      <c r="S11" s="1361" t="str">
        <f t="shared" si="5"/>
        <v>C</v>
      </c>
      <c r="T11" s="265">
        <f t="shared" si="6"/>
        <v>2</v>
      </c>
      <c r="U11" s="265">
        <f t="shared" si="11"/>
        <v>2.5</v>
      </c>
      <c r="V11" s="265">
        <f t="shared" si="7"/>
        <v>1</v>
      </c>
      <c r="W11" s="265">
        <f t="shared" si="8"/>
        <v>2</v>
      </c>
      <c r="X11" s="265">
        <f t="shared" si="9"/>
        <v>2.5</v>
      </c>
      <c r="Y11" s="269">
        <f t="shared" si="10"/>
        <v>2</v>
      </c>
    </row>
    <row r="12" spans="1:25" s="1" customFormat="1" ht="15" customHeight="1" x14ac:dyDescent="0.25">
      <c r="A12" s="207">
        <v>5</v>
      </c>
      <c r="B12" s="47">
        <v>10001</v>
      </c>
      <c r="C12" s="1042" t="s">
        <v>141</v>
      </c>
      <c r="D12" s="216">
        <f>'2024-2025 исходные'!$G$22</f>
        <v>1.1666666666666667</v>
      </c>
      <c r="E12" s="241">
        <f t="shared" si="12"/>
        <v>0.78613569321533916</v>
      </c>
      <c r="F12" s="228" t="str">
        <f t="shared" si="0"/>
        <v>A</v>
      </c>
      <c r="G12" s="435">
        <f>'2024-2025 исходные'!$J$22</f>
        <v>1</v>
      </c>
      <c r="H12" s="436">
        <f t="shared" si="13"/>
        <v>0.50737463126843663</v>
      </c>
      <c r="I12" s="418" t="str">
        <f t="shared" si="1"/>
        <v>A</v>
      </c>
      <c r="J12" s="224">
        <f>'2024-2025 исходные'!L22</f>
        <v>0</v>
      </c>
      <c r="K12" s="241">
        <f t="shared" si="14"/>
        <v>6.4896755162241873E-2</v>
      </c>
      <c r="L12" s="231" t="str">
        <f t="shared" si="2"/>
        <v>D</v>
      </c>
      <c r="M12" s="216">
        <f>'2024-2025 исходные'!N22</f>
        <v>0</v>
      </c>
      <c r="N12" s="241">
        <f t="shared" si="15"/>
        <v>0.11693419658021426</v>
      </c>
      <c r="O12" s="228" t="str">
        <f t="shared" si="3"/>
        <v>D</v>
      </c>
      <c r="P12" s="216">
        <f>'2024-2025 исходные'!T22</f>
        <v>0</v>
      </c>
      <c r="Q12" s="1150">
        <f t="shared" si="16"/>
        <v>2.1193834823098833E-3</v>
      </c>
      <c r="R12" s="228" t="str">
        <f t="shared" si="4"/>
        <v>D</v>
      </c>
      <c r="S12" s="1361" t="str">
        <f t="shared" si="5"/>
        <v>C</v>
      </c>
      <c r="T12" s="265">
        <f t="shared" si="6"/>
        <v>4.2</v>
      </c>
      <c r="U12" s="265">
        <f t="shared" si="11"/>
        <v>4.2</v>
      </c>
      <c r="V12" s="265">
        <f t="shared" si="7"/>
        <v>1</v>
      </c>
      <c r="W12" s="265">
        <f t="shared" si="8"/>
        <v>1</v>
      </c>
      <c r="X12" s="265">
        <f t="shared" si="9"/>
        <v>1</v>
      </c>
      <c r="Y12" s="269">
        <f t="shared" si="10"/>
        <v>2.2800000000000002</v>
      </c>
    </row>
    <row r="13" spans="1:25" ht="15" customHeight="1" x14ac:dyDescent="0.25">
      <c r="A13" s="55">
        <v>6</v>
      </c>
      <c r="B13" s="50">
        <v>10120</v>
      </c>
      <c r="C13" s="1042" t="s">
        <v>778</v>
      </c>
      <c r="D13" s="217">
        <f>'2024-2025 исходные'!$G$29</f>
        <v>1</v>
      </c>
      <c r="E13" s="242">
        <f t="shared" si="12"/>
        <v>0.78613569321533916</v>
      </c>
      <c r="F13" s="227" t="str">
        <f t="shared" si="0"/>
        <v>A</v>
      </c>
      <c r="G13" s="431">
        <f>'2024-2025 исходные'!$J$29</f>
        <v>0.66666666666666663</v>
      </c>
      <c r="H13" s="432">
        <f t="shared" si="13"/>
        <v>0.50737463126843663</v>
      </c>
      <c r="I13" s="416" t="str">
        <f t="shared" si="1"/>
        <v>B</v>
      </c>
      <c r="J13" s="223">
        <f>'2024-2025 исходные'!L29</f>
        <v>0</v>
      </c>
      <c r="K13" s="144">
        <f t="shared" si="14"/>
        <v>6.4896755162241873E-2</v>
      </c>
      <c r="L13" s="230" t="str">
        <f t="shared" si="2"/>
        <v>D</v>
      </c>
      <c r="M13" s="215">
        <f>'2024-2025 исходные'!N29</f>
        <v>0</v>
      </c>
      <c r="N13" s="109">
        <f t="shared" si="15"/>
        <v>0.11693419658021426</v>
      </c>
      <c r="O13" s="227" t="str">
        <f t="shared" si="3"/>
        <v>D</v>
      </c>
      <c r="P13" s="215">
        <f>'2024-2025 исходные'!T29</f>
        <v>0</v>
      </c>
      <c r="Q13" s="1151">
        <f t="shared" si="16"/>
        <v>2.1193834823098833E-3</v>
      </c>
      <c r="R13" s="227" t="str">
        <f t="shared" si="4"/>
        <v>D</v>
      </c>
      <c r="S13" s="1360" t="str">
        <f t="shared" ref="S13:S66" si="17">IF(Y13&gt;=3.5,"A",IF(Y13&gt;=2.5,"B",IF(Y13&gt;=1.5,"C","D")))</f>
        <v>C</v>
      </c>
      <c r="T13" s="265">
        <f t="shared" ref="T13:T66" si="18">IF(F13="A",4.2,IF(F13="B",2.5,IF(F13="C",2,1)))</f>
        <v>4.2</v>
      </c>
      <c r="U13" s="265">
        <f t="shared" si="11"/>
        <v>2.5</v>
      </c>
      <c r="V13" s="265">
        <f t="shared" ref="V13:V66" si="19">IF(L13="A",4.2,IF(L13="B",2.5,IF(L13="C",2,1)))</f>
        <v>1</v>
      </c>
      <c r="W13" s="265">
        <f t="shared" ref="W13:W66" si="20">IF(O13="A",4.2,IF(O13="B",2.5,IF(O13="C",2,1)))</f>
        <v>1</v>
      </c>
      <c r="X13" s="265">
        <f t="shared" ref="X13:X66" si="21">IF(R13="A",4.2,IF(R13="B",2.5,IF(R13="C",2,1)))</f>
        <v>1</v>
      </c>
      <c r="Y13" s="269">
        <f t="shared" ref="Y13:Y66" si="22">AVERAGE(T13:X13)</f>
        <v>1.94</v>
      </c>
    </row>
    <row r="14" spans="1:25" ht="15" customHeight="1" x14ac:dyDescent="0.25">
      <c r="A14" s="46">
        <v>7</v>
      </c>
      <c r="B14" s="47">
        <v>10190</v>
      </c>
      <c r="C14" s="1042" t="s">
        <v>779</v>
      </c>
      <c r="D14" s="218">
        <f>'2024-2025 исходные'!$G$36</f>
        <v>1.6666666666666667</v>
      </c>
      <c r="E14" s="242">
        <f t="shared" si="12"/>
        <v>0.78613569321533916</v>
      </c>
      <c r="F14" s="228" t="str">
        <f t="shared" si="0"/>
        <v>A</v>
      </c>
      <c r="G14" s="435">
        <f>'2024-2025 исходные'!$J$36</f>
        <v>1</v>
      </c>
      <c r="H14" s="436">
        <f t="shared" si="13"/>
        <v>0.50737463126843663</v>
      </c>
      <c r="I14" s="418" t="str">
        <f t="shared" si="1"/>
        <v>A</v>
      </c>
      <c r="J14" s="224">
        <f>'2024-2025 исходные'!L36</f>
        <v>0</v>
      </c>
      <c r="K14" s="120">
        <f t="shared" si="14"/>
        <v>6.4896755162241873E-2</v>
      </c>
      <c r="L14" s="231" t="str">
        <f t="shared" si="2"/>
        <v>D</v>
      </c>
      <c r="M14" s="216">
        <f>'2024-2025 исходные'!N36</f>
        <v>0.2</v>
      </c>
      <c r="N14" s="110">
        <f t="shared" si="15"/>
        <v>0.11693419658021426</v>
      </c>
      <c r="O14" s="228" t="str">
        <f t="shared" si="3"/>
        <v>C</v>
      </c>
      <c r="P14" s="216">
        <f>'2024-2025 исходные'!T36</f>
        <v>0</v>
      </c>
      <c r="Q14" s="1152">
        <f t="shared" si="16"/>
        <v>2.1193834823098833E-3</v>
      </c>
      <c r="R14" s="228" t="str">
        <f t="shared" si="4"/>
        <v>D</v>
      </c>
      <c r="S14" s="1361" t="str">
        <f t="shared" si="17"/>
        <v>C</v>
      </c>
      <c r="T14" s="265">
        <f t="shared" si="18"/>
        <v>4.2</v>
      </c>
      <c r="U14" s="265">
        <f t="shared" si="11"/>
        <v>4.2</v>
      </c>
      <c r="V14" s="265">
        <f t="shared" si="19"/>
        <v>1</v>
      </c>
      <c r="W14" s="265">
        <f t="shared" si="20"/>
        <v>2</v>
      </c>
      <c r="X14" s="265">
        <f t="shared" si="21"/>
        <v>1</v>
      </c>
      <c r="Y14" s="269">
        <f t="shared" si="22"/>
        <v>2.48</v>
      </c>
    </row>
    <row r="15" spans="1:25" s="1" customFormat="1" ht="15" customHeight="1" x14ac:dyDescent="0.25">
      <c r="A15" s="46">
        <v>8</v>
      </c>
      <c r="B15" s="47">
        <v>10320</v>
      </c>
      <c r="C15" s="1042" t="s">
        <v>138</v>
      </c>
      <c r="D15" s="218">
        <f>'2024-2025 исходные'!$G$46</f>
        <v>0.5</v>
      </c>
      <c r="E15" s="242">
        <f t="shared" si="12"/>
        <v>0.78613569321533916</v>
      </c>
      <c r="F15" s="228" t="str">
        <f t="shared" si="0"/>
        <v>C</v>
      </c>
      <c r="G15" s="435">
        <f>'2024-2025 исходные'!$J$46</f>
        <v>0.33333333333333331</v>
      </c>
      <c r="H15" s="436">
        <f t="shared" si="13"/>
        <v>0.50737463126843663</v>
      </c>
      <c r="I15" s="418" t="str">
        <f t="shared" si="1"/>
        <v>C</v>
      </c>
      <c r="J15" s="224">
        <f>'2024-2025 исходные'!L46</f>
        <v>0</v>
      </c>
      <c r="K15" s="120">
        <f t="shared" si="14"/>
        <v>6.4896755162241873E-2</v>
      </c>
      <c r="L15" s="231" t="str">
        <f t="shared" si="2"/>
        <v>D</v>
      </c>
      <c r="M15" s="216">
        <f>'2024-2025 исходные'!N46</f>
        <v>0</v>
      </c>
      <c r="N15" s="110">
        <f t="shared" si="15"/>
        <v>0.11693419658021426</v>
      </c>
      <c r="O15" s="228" t="str">
        <f t="shared" si="3"/>
        <v>D</v>
      </c>
      <c r="P15" s="216">
        <f>'2024-2025 исходные'!T46</f>
        <v>0</v>
      </c>
      <c r="Q15" s="1152">
        <f t="shared" si="16"/>
        <v>2.1193834823098833E-3</v>
      </c>
      <c r="R15" s="228" t="str">
        <f t="shared" si="4"/>
        <v>D</v>
      </c>
      <c r="S15" s="1361" t="str">
        <f t="shared" si="17"/>
        <v>D</v>
      </c>
      <c r="T15" s="265">
        <f t="shared" si="18"/>
        <v>2</v>
      </c>
      <c r="U15" s="265">
        <f t="shared" si="11"/>
        <v>2</v>
      </c>
      <c r="V15" s="265">
        <f t="shared" si="19"/>
        <v>1</v>
      </c>
      <c r="W15" s="265">
        <f t="shared" si="20"/>
        <v>1</v>
      </c>
      <c r="X15" s="265">
        <f t="shared" si="21"/>
        <v>1</v>
      </c>
      <c r="Y15" s="269">
        <f t="shared" si="22"/>
        <v>1.4</v>
      </c>
    </row>
    <row r="16" spans="1:25" ht="15" customHeight="1" thickBot="1" x14ac:dyDescent="0.3">
      <c r="A16" s="48">
        <v>9</v>
      </c>
      <c r="B16" s="49">
        <v>10860</v>
      </c>
      <c r="C16" s="1043" t="s">
        <v>780</v>
      </c>
      <c r="D16" s="219">
        <f>'2024-2025 исходные'!G49</f>
        <v>0.66666666666666663</v>
      </c>
      <c r="E16" s="243">
        <f t="shared" si="12"/>
        <v>0.78613569321533916</v>
      </c>
      <c r="F16" s="229" t="str">
        <f t="shared" si="0"/>
        <v>B</v>
      </c>
      <c r="G16" s="437">
        <f>'2024-2025 исходные'!J49</f>
        <v>0.33333333333333331</v>
      </c>
      <c r="H16" s="438">
        <f t="shared" si="13"/>
        <v>0.50737463126843663</v>
      </c>
      <c r="I16" s="419" t="str">
        <f t="shared" si="1"/>
        <v>C</v>
      </c>
      <c r="J16" s="225">
        <f>'2024-2025 исходные'!L49</f>
        <v>0</v>
      </c>
      <c r="K16" s="145">
        <f t="shared" si="14"/>
        <v>6.4896755162241873E-2</v>
      </c>
      <c r="L16" s="232" t="str">
        <f t="shared" si="2"/>
        <v>D</v>
      </c>
      <c r="M16" s="226">
        <f>'2024-2025 исходные'!N49</f>
        <v>0</v>
      </c>
      <c r="N16" s="111">
        <f t="shared" si="15"/>
        <v>0.11693419658021426</v>
      </c>
      <c r="O16" s="229" t="str">
        <f t="shared" si="3"/>
        <v>D</v>
      </c>
      <c r="P16" s="226">
        <f>'2024-2025 исходные'!T49</f>
        <v>0</v>
      </c>
      <c r="Q16" s="1153">
        <f t="shared" si="16"/>
        <v>2.1193834823098833E-3</v>
      </c>
      <c r="R16" s="229" t="str">
        <f t="shared" si="4"/>
        <v>D</v>
      </c>
      <c r="S16" s="1362" t="str">
        <f t="shared" si="17"/>
        <v>C</v>
      </c>
      <c r="T16" s="266">
        <f t="shared" si="18"/>
        <v>2.5</v>
      </c>
      <c r="U16" s="266">
        <f t="shared" si="11"/>
        <v>2</v>
      </c>
      <c r="V16" s="266">
        <f t="shared" si="19"/>
        <v>1</v>
      </c>
      <c r="W16" s="266">
        <f t="shared" si="20"/>
        <v>1</v>
      </c>
      <c r="X16" s="266">
        <f t="shared" si="21"/>
        <v>1</v>
      </c>
      <c r="Y16" s="270">
        <f t="shared" si="22"/>
        <v>1.5</v>
      </c>
    </row>
    <row r="17" spans="1:25" ht="15" customHeight="1" thickBot="1" x14ac:dyDescent="0.3">
      <c r="A17" s="91"/>
      <c r="B17" s="118"/>
      <c r="C17" s="272" t="s">
        <v>150</v>
      </c>
      <c r="D17" s="142">
        <f>AVERAGE(D18:D29)</f>
        <v>0.83333333333333348</v>
      </c>
      <c r="E17" s="244"/>
      <c r="F17" s="146" t="str">
        <f t="shared" si="0"/>
        <v>B</v>
      </c>
      <c r="G17" s="433">
        <f>AVERAGE(G18:G29)</f>
        <v>0.44444444444444442</v>
      </c>
      <c r="H17" s="434"/>
      <c r="I17" s="417" t="str">
        <f t="shared" si="1"/>
        <v>C</v>
      </c>
      <c r="J17" s="211">
        <f>AVERAGE(J18:J29)</f>
        <v>0.1388888888888889</v>
      </c>
      <c r="K17" s="143"/>
      <c r="L17" s="157" t="str">
        <f t="shared" si="2"/>
        <v>D</v>
      </c>
      <c r="M17" s="117">
        <f>AVERAGE(M18:M29)</f>
        <v>0.15625</v>
      </c>
      <c r="N17" s="119"/>
      <c r="O17" s="146" t="str">
        <f t="shared" si="3"/>
        <v>C</v>
      </c>
      <c r="P17" s="117">
        <f>AVERAGE(P18:P29)</f>
        <v>0</v>
      </c>
      <c r="Q17" s="1148"/>
      <c r="R17" s="146" t="str">
        <f t="shared" si="4"/>
        <v>D</v>
      </c>
      <c r="S17" s="1359" t="str">
        <f t="shared" si="17"/>
        <v>C</v>
      </c>
      <c r="T17" s="263">
        <f t="shared" si="18"/>
        <v>2.5</v>
      </c>
      <c r="U17" s="263">
        <f t="shared" si="11"/>
        <v>2</v>
      </c>
      <c r="V17" s="263">
        <f t="shared" si="19"/>
        <v>1</v>
      </c>
      <c r="W17" s="263">
        <f t="shared" si="20"/>
        <v>2</v>
      </c>
      <c r="X17" s="263">
        <f t="shared" si="21"/>
        <v>1</v>
      </c>
      <c r="Y17" s="267">
        <f t="shared" si="22"/>
        <v>1.7</v>
      </c>
    </row>
    <row r="18" spans="1:25" s="1" customFormat="1" ht="15" customHeight="1" x14ac:dyDescent="0.25">
      <c r="A18" s="233">
        <v>1</v>
      </c>
      <c r="B18" s="50">
        <v>20040</v>
      </c>
      <c r="C18" s="1045" t="s">
        <v>152</v>
      </c>
      <c r="D18" s="215">
        <f>'2024-2025 исходные'!G54</f>
        <v>0.33333333333333331</v>
      </c>
      <c r="E18" s="240">
        <f t="shared" ref="E18:E29" si="23">$D$127</f>
        <v>0.78613569321533916</v>
      </c>
      <c r="F18" s="227" t="str">
        <f t="shared" si="0"/>
        <v>C</v>
      </c>
      <c r="G18" s="431">
        <f>'2024-2025 исходные'!J54</f>
        <v>0.33333333333333331</v>
      </c>
      <c r="H18" s="432">
        <f t="shared" ref="H18:H29" si="24">$G$127</f>
        <v>0.50737463126843663</v>
      </c>
      <c r="I18" s="416" t="str">
        <f t="shared" si="1"/>
        <v>C</v>
      </c>
      <c r="J18" s="223">
        <f>'2024-2025 исходные'!L54</f>
        <v>0</v>
      </c>
      <c r="K18" s="240">
        <f t="shared" ref="K18:K29" si="25">$J$127</f>
        <v>6.4896755162241873E-2</v>
      </c>
      <c r="L18" s="230" t="str">
        <f t="shared" si="2"/>
        <v>D</v>
      </c>
      <c r="M18" s="215">
        <f>'2024-2025 исходные'!N54</f>
        <v>0.5</v>
      </c>
      <c r="N18" s="240">
        <f t="shared" ref="N18:N29" si="26">$M$127</f>
        <v>0.11693419658021426</v>
      </c>
      <c r="O18" s="227" t="str">
        <f t="shared" si="3"/>
        <v>B</v>
      </c>
      <c r="P18" s="215">
        <f>'2024-2025 исходные'!T54</f>
        <v>0</v>
      </c>
      <c r="Q18" s="1149">
        <f t="shared" ref="Q18:Q29" si="27">$P$127</f>
        <v>2.1193834823098833E-3</v>
      </c>
      <c r="R18" s="227" t="str">
        <f t="shared" si="4"/>
        <v>D</v>
      </c>
      <c r="S18" s="1360" t="str">
        <f t="shared" si="17"/>
        <v>C</v>
      </c>
      <c r="T18" s="264">
        <f>IF(F18="A",4.2,IF(F18="B",2.5,IF(F18="C",2,1)))</f>
        <v>2</v>
      </c>
      <c r="U18" s="264">
        <f t="shared" si="11"/>
        <v>2</v>
      </c>
      <c r="V18" s="264">
        <f>IF(L18="A",4.2,IF(L18="B",2.5,IF(L18="C",2,1)))</f>
        <v>1</v>
      </c>
      <c r="W18" s="264">
        <f>IF(O18="A",4.2,IF(O18="B",2.5,IF(O18="C",2,1)))</f>
        <v>2.5</v>
      </c>
      <c r="X18" s="264">
        <f>IF(R18="A",4.2,IF(R18="B",2.5,IF(R18="C",2,1)))</f>
        <v>1</v>
      </c>
      <c r="Y18" s="268">
        <f>AVERAGE(T18:X18)</f>
        <v>1.7</v>
      </c>
    </row>
    <row r="19" spans="1:25" s="1" customFormat="1" ht="15" customHeight="1" x14ac:dyDescent="0.25">
      <c r="A19" s="234">
        <v>2</v>
      </c>
      <c r="B19" s="47">
        <v>20061</v>
      </c>
      <c r="C19" s="1044" t="s">
        <v>153</v>
      </c>
      <c r="D19" s="216">
        <f>'2024-2025 исходные'!G56</f>
        <v>1.3333333333333333</v>
      </c>
      <c r="E19" s="241">
        <f t="shared" si="23"/>
        <v>0.78613569321533916</v>
      </c>
      <c r="F19" s="228" t="str">
        <f t="shared" si="0"/>
        <v>A</v>
      </c>
      <c r="G19" s="435">
        <f>'2024-2025 исходные'!J56</f>
        <v>0.33333333333333331</v>
      </c>
      <c r="H19" s="436">
        <f t="shared" si="24"/>
        <v>0.50737463126843663</v>
      </c>
      <c r="I19" s="418" t="str">
        <f t="shared" si="1"/>
        <v>C</v>
      </c>
      <c r="J19" s="224">
        <f>'2024-2025 исходные'!L56</f>
        <v>0</v>
      </c>
      <c r="K19" s="241">
        <f t="shared" si="25"/>
        <v>6.4896755162241873E-2</v>
      </c>
      <c r="L19" s="231" t="str">
        <f t="shared" si="2"/>
        <v>D</v>
      </c>
      <c r="M19" s="216">
        <f>'2024-2025 исходные'!N56</f>
        <v>0.125</v>
      </c>
      <c r="N19" s="241">
        <f t="shared" si="26"/>
        <v>0.11693419658021426</v>
      </c>
      <c r="O19" s="228" t="str">
        <f t="shared" si="3"/>
        <v>D</v>
      </c>
      <c r="P19" s="216">
        <f>'2024-2025 исходные'!T56</f>
        <v>0</v>
      </c>
      <c r="Q19" s="1150">
        <f t="shared" si="27"/>
        <v>2.1193834823098833E-3</v>
      </c>
      <c r="R19" s="228" t="str">
        <f t="shared" si="4"/>
        <v>D</v>
      </c>
      <c r="S19" s="1361" t="str">
        <f t="shared" si="17"/>
        <v>C</v>
      </c>
      <c r="T19" s="265">
        <f>IF(F19="A",4.2,IF(F19="B",2.5,IF(F19="C",2,1)))</f>
        <v>4.2</v>
      </c>
      <c r="U19" s="265">
        <f t="shared" si="11"/>
        <v>2</v>
      </c>
      <c r="V19" s="265">
        <f>IF(L19="A",4.2,IF(L19="B",2.5,IF(L19="C",2,1)))</f>
        <v>1</v>
      </c>
      <c r="W19" s="265">
        <f>IF(O19="A",4.2,IF(O19="B",2.5,IF(O19="C",2,1)))</f>
        <v>1</v>
      </c>
      <c r="X19" s="265">
        <f>IF(R19="A",4.2,IF(R19="B",2.5,IF(R19="C",2,1)))</f>
        <v>1</v>
      </c>
      <c r="Y19" s="269">
        <f>AVERAGE(T19:X19)</f>
        <v>1.8399999999999999</v>
      </c>
    </row>
    <row r="20" spans="1:25" s="1" customFormat="1" ht="15" customHeight="1" x14ac:dyDescent="0.25">
      <c r="A20" s="234">
        <v>3</v>
      </c>
      <c r="B20" s="47">
        <v>21020</v>
      </c>
      <c r="C20" s="1044" t="s">
        <v>154</v>
      </c>
      <c r="D20" s="216">
        <f>'2024-2025 исходные'!G64</f>
        <v>2.1666666666666665</v>
      </c>
      <c r="E20" s="241">
        <f t="shared" si="23"/>
        <v>0.78613569321533916</v>
      </c>
      <c r="F20" s="228" t="str">
        <f t="shared" si="0"/>
        <v>A</v>
      </c>
      <c r="G20" s="435">
        <f>'2024-2025 исходные'!J64</f>
        <v>1</v>
      </c>
      <c r="H20" s="436">
        <f t="shared" si="24"/>
        <v>0.50737463126843663</v>
      </c>
      <c r="I20" s="418" t="str">
        <f t="shared" si="1"/>
        <v>A</v>
      </c>
      <c r="J20" s="224">
        <f>'2024-2025 исходные'!L64</f>
        <v>1.6666666666666667</v>
      </c>
      <c r="K20" s="241">
        <f t="shared" si="25"/>
        <v>6.4896755162241873E-2</v>
      </c>
      <c r="L20" s="231" t="str">
        <f t="shared" si="2"/>
        <v>A</v>
      </c>
      <c r="M20" s="216">
        <f>'2024-2025 исходные'!N64</f>
        <v>0</v>
      </c>
      <c r="N20" s="241">
        <f t="shared" si="26"/>
        <v>0.11693419658021426</v>
      </c>
      <c r="O20" s="228" t="str">
        <f t="shared" si="3"/>
        <v>D</v>
      </c>
      <c r="P20" s="216">
        <f>'2024-2025 исходные'!T64</f>
        <v>0</v>
      </c>
      <c r="Q20" s="1150">
        <f t="shared" si="27"/>
        <v>2.1193834823098833E-3</v>
      </c>
      <c r="R20" s="228" t="str">
        <f t="shared" si="4"/>
        <v>D</v>
      </c>
      <c r="S20" s="1361" t="str">
        <f t="shared" si="17"/>
        <v>B</v>
      </c>
      <c r="T20" s="265">
        <f>IF(F20="A",4.2,IF(F20="B",2.5,IF(F20="C",2,1)))</f>
        <v>4.2</v>
      </c>
      <c r="U20" s="265">
        <f t="shared" si="11"/>
        <v>4.2</v>
      </c>
      <c r="V20" s="265">
        <f>IF(L20="A",4.2,IF(L20="B",2.5,IF(L20="C",2,1)))</f>
        <v>4.2</v>
      </c>
      <c r="W20" s="265">
        <f>IF(O20="A",4.2,IF(O20="B",2.5,IF(O20="C",2,1)))</f>
        <v>1</v>
      </c>
      <c r="X20" s="265">
        <f>IF(R20="A",4.2,IF(R20="B",2.5,IF(R20="C",2,1)))</f>
        <v>1</v>
      </c>
      <c r="Y20" s="269">
        <f>AVERAGE(T20:X20)</f>
        <v>2.9200000000000004</v>
      </c>
    </row>
    <row r="21" spans="1:25" s="1" customFormat="1" ht="15" customHeight="1" x14ac:dyDescent="0.25">
      <c r="A21" s="234">
        <v>4</v>
      </c>
      <c r="B21" s="47">
        <v>20060</v>
      </c>
      <c r="C21" s="1044" t="s">
        <v>155</v>
      </c>
      <c r="D21" s="216">
        <f>'2024-2025 исходные'!G77</f>
        <v>1</v>
      </c>
      <c r="E21" s="241">
        <f t="shared" si="23"/>
        <v>0.78613569321533916</v>
      </c>
      <c r="F21" s="228" t="str">
        <f t="shared" si="0"/>
        <v>A</v>
      </c>
      <c r="G21" s="435">
        <f>'2024-2025 исходные'!J77</f>
        <v>1</v>
      </c>
      <c r="H21" s="436">
        <f t="shared" si="24"/>
        <v>0.50737463126843663</v>
      </c>
      <c r="I21" s="418" t="str">
        <f t="shared" si="1"/>
        <v>A</v>
      </c>
      <c r="J21" s="224">
        <f>'2024-2025 исходные'!L77</f>
        <v>0</v>
      </c>
      <c r="K21" s="241">
        <f t="shared" si="25"/>
        <v>6.4896755162241873E-2</v>
      </c>
      <c r="L21" s="231" t="str">
        <f t="shared" si="2"/>
        <v>D</v>
      </c>
      <c r="M21" s="216">
        <f>'2024-2025 исходные'!N77</f>
        <v>0.33333333333333331</v>
      </c>
      <c r="N21" s="241">
        <f t="shared" si="26"/>
        <v>0.11693419658021426</v>
      </c>
      <c r="O21" s="228" t="str">
        <f t="shared" si="3"/>
        <v>C</v>
      </c>
      <c r="P21" s="216">
        <f>'2024-2025 исходные'!T77</f>
        <v>0</v>
      </c>
      <c r="Q21" s="1150">
        <f t="shared" si="27"/>
        <v>2.1193834823098833E-3</v>
      </c>
      <c r="R21" s="228" t="str">
        <f t="shared" si="4"/>
        <v>D</v>
      </c>
      <c r="S21" s="1361" t="str">
        <f t="shared" si="17"/>
        <v>C</v>
      </c>
      <c r="T21" s="265">
        <f>IF(F21="A",4.2,IF(F21="B",2.5,IF(F21="C",2,1)))</f>
        <v>4.2</v>
      </c>
      <c r="U21" s="265">
        <f t="shared" si="11"/>
        <v>4.2</v>
      </c>
      <c r="V21" s="265">
        <f>IF(L21="A",4.2,IF(L21="B",2.5,IF(L21="C",2,1)))</f>
        <v>1</v>
      </c>
      <c r="W21" s="265">
        <f>IF(O21="A",4.2,IF(O21="B",2.5,IF(O21="C",2,1)))</f>
        <v>2</v>
      </c>
      <c r="X21" s="265">
        <f>IF(R21="A",4.2,IF(R21="B",2.5,IF(R21="C",2,1)))</f>
        <v>1</v>
      </c>
      <c r="Y21" s="269">
        <f>AVERAGE(T21:X21)</f>
        <v>2.48</v>
      </c>
    </row>
    <row r="22" spans="1:25" s="1" customFormat="1" ht="15" customHeight="1" x14ac:dyDescent="0.25">
      <c r="A22" s="234">
        <v>5</v>
      </c>
      <c r="B22" s="47">
        <v>20400</v>
      </c>
      <c r="C22" s="1044" t="s">
        <v>156</v>
      </c>
      <c r="D22" s="216">
        <f>'2024-2025 исходные'!G83</f>
        <v>0.66666666666666663</v>
      </c>
      <c r="E22" s="241">
        <f t="shared" si="23"/>
        <v>0.78613569321533916</v>
      </c>
      <c r="F22" s="228" t="str">
        <f t="shared" si="0"/>
        <v>B</v>
      </c>
      <c r="G22" s="435">
        <f>'2024-2025 исходные'!J83</f>
        <v>0.33333333333333331</v>
      </c>
      <c r="H22" s="436">
        <f t="shared" si="24"/>
        <v>0.50737463126843663</v>
      </c>
      <c r="I22" s="418" t="str">
        <f t="shared" si="1"/>
        <v>C</v>
      </c>
      <c r="J22" s="224">
        <f>'2024-2025 исходные'!L83</f>
        <v>0</v>
      </c>
      <c r="K22" s="241">
        <f t="shared" si="25"/>
        <v>6.4896755162241873E-2</v>
      </c>
      <c r="L22" s="231" t="str">
        <f t="shared" si="2"/>
        <v>D</v>
      </c>
      <c r="M22" s="216">
        <f>'2024-2025 исходные'!N83</f>
        <v>0.25</v>
      </c>
      <c r="N22" s="241">
        <f t="shared" si="26"/>
        <v>0.11693419658021426</v>
      </c>
      <c r="O22" s="228" t="str">
        <f t="shared" si="3"/>
        <v>C</v>
      </c>
      <c r="P22" s="216">
        <f>'2024-2025 исходные'!T83</f>
        <v>0</v>
      </c>
      <c r="Q22" s="1150">
        <f t="shared" si="27"/>
        <v>2.1193834823098833E-3</v>
      </c>
      <c r="R22" s="228" t="str">
        <f t="shared" si="4"/>
        <v>D</v>
      </c>
      <c r="S22" s="1361" t="str">
        <f t="shared" si="17"/>
        <v>C</v>
      </c>
      <c r="T22" s="265">
        <f>IF(F22="A",4.2,IF(F22="B",2.5,IF(F22="C",2,1)))</f>
        <v>2.5</v>
      </c>
      <c r="U22" s="265">
        <f t="shared" si="11"/>
        <v>2</v>
      </c>
      <c r="V22" s="265">
        <f>IF(L22="A",4.2,IF(L22="B",2.5,IF(L22="C",2,1)))</f>
        <v>1</v>
      </c>
      <c r="W22" s="265">
        <f>IF(O22="A",4.2,IF(O22="B",2.5,IF(O22="C",2,1)))</f>
        <v>2</v>
      </c>
      <c r="X22" s="265">
        <f>IF(R22="A",4.2,IF(R22="B",2.5,IF(R22="C",2,1)))</f>
        <v>1</v>
      </c>
      <c r="Y22" s="269">
        <f>AVERAGE(T22:X22)</f>
        <v>1.7</v>
      </c>
    </row>
    <row r="23" spans="1:25" ht="15" customHeight="1" x14ac:dyDescent="0.25">
      <c r="A23" s="46">
        <v>6</v>
      </c>
      <c r="B23" s="47">
        <v>20080</v>
      </c>
      <c r="C23" s="1044" t="s">
        <v>781</v>
      </c>
      <c r="D23" s="216">
        <f>'2024-2025 исходные'!G88</f>
        <v>0.33333333333333331</v>
      </c>
      <c r="E23" s="241">
        <f t="shared" si="23"/>
        <v>0.78613569321533916</v>
      </c>
      <c r="F23" s="228" t="str">
        <f t="shared" si="0"/>
        <v>C</v>
      </c>
      <c r="G23" s="435">
        <f>'2024-2025 исходные'!J88</f>
        <v>0.33333333333333331</v>
      </c>
      <c r="H23" s="436">
        <f t="shared" si="24"/>
        <v>0.50737463126843663</v>
      </c>
      <c r="I23" s="418" t="str">
        <f t="shared" si="1"/>
        <v>C</v>
      </c>
      <c r="J23" s="224">
        <f>'2024-2025 исходные'!L88</f>
        <v>0</v>
      </c>
      <c r="K23" s="206">
        <f t="shared" si="25"/>
        <v>6.4896755162241873E-2</v>
      </c>
      <c r="L23" s="231" t="str">
        <f t="shared" si="2"/>
        <v>D</v>
      </c>
      <c r="M23" s="216">
        <f>'2024-2025 исходные'!N88</f>
        <v>0.5</v>
      </c>
      <c r="N23" s="206">
        <f t="shared" si="26"/>
        <v>0.11693419658021426</v>
      </c>
      <c r="O23" s="228" t="str">
        <f t="shared" si="3"/>
        <v>B</v>
      </c>
      <c r="P23" s="216">
        <f>'2024-2025 исходные'!T88</f>
        <v>0</v>
      </c>
      <c r="Q23" s="1154">
        <f t="shared" si="27"/>
        <v>2.1193834823098833E-3</v>
      </c>
      <c r="R23" s="228" t="str">
        <f t="shared" si="4"/>
        <v>D</v>
      </c>
      <c r="S23" s="1361" t="str">
        <f t="shared" si="17"/>
        <v>C</v>
      </c>
      <c r="T23" s="265">
        <f t="shared" si="18"/>
        <v>2</v>
      </c>
      <c r="U23" s="265">
        <f t="shared" si="11"/>
        <v>2</v>
      </c>
      <c r="V23" s="265">
        <f t="shared" si="19"/>
        <v>1</v>
      </c>
      <c r="W23" s="265">
        <f t="shared" si="20"/>
        <v>2.5</v>
      </c>
      <c r="X23" s="265">
        <f t="shared" si="21"/>
        <v>1</v>
      </c>
      <c r="Y23" s="269">
        <f t="shared" si="22"/>
        <v>1.7</v>
      </c>
    </row>
    <row r="24" spans="1:25" ht="15" customHeight="1" x14ac:dyDescent="0.25">
      <c r="A24" s="46">
        <v>7</v>
      </c>
      <c r="B24" s="47">
        <v>20460</v>
      </c>
      <c r="C24" s="1044" t="s">
        <v>782</v>
      </c>
      <c r="D24" s="218">
        <f>'2024-2025 исходные'!G90</f>
        <v>0.66666666666666663</v>
      </c>
      <c r="E24" s="242">
        <f t="shared" si="23"/>
        <v>0.78613569321533916</v>
      </c>
      <c r="F24" s="228" t="str">
        <f t="shared" si="0"/>
        <v>B</v>
      </c>
      <c r="G24" s="435">
        <f>'2024-2025 исходные'!J90</f>
        <v>0.33333333333333331</v>
      </c>
      <c r="H24" s="436">
        <f t="shared" si="24"/>
        <v>0.50737463126843663</v>
      </c>
      <c r="I24" s="418" t="str">
        <f t="shared" si="1"/>
        <v>C</v>
      </c>
      <c r="J24" s="224">
        <f>'2024-2025 исходные'!L90</f>
        <v>0</v>
      </c>
      <c r="K24" s="120">
        <f t="shared" si="25"/>
        <v>6.4896755162241873E-2</v>
      </c>
      <c r="L24" s="231" t="str">
        <f t="shared" si="2"/>
        <v>D</v>
      </c>
      <c r="M24" s="216">
        <f>'2024-2025 исходные'!N90</f>
        <v>0</v>
      </c>
      <c r="N24" s="110">
        <f t="shared" si="26"/>
        <v>0.11693419658021426</v>
      </c>
      <c r="O24" s="228" t="str">
        <f t="shared" si="3"/>
        <v>D</v>
      </c>
      <c r="P24" s="216">
        <f>'2024-2025 исходные'!T90</f>
        <v>0</v>
      </c>
      <c r="Q24" s="1152">
        <f t="shared" si="27"/>
        <v>2.1193834823098833E-3</v>
      </c>
      <c r="R24" s="228" t="str">
        <f t="shared" si="4"/>
        <v>D</v>
      </c>
      <c r="S24" s="1361" t="str">
        <f t="shared" si="17"/>
        <v>C</v>
      </c>
      <c r="T24" s="265">
        <f t="shared" si="18"/>
        <v>2.5</v>
      </c>
      <c r="U24" s="265">
        <f t="shared" si="11"/>
        <v>2</v>
      </c>
      <c r="V24" s="265">
        <f t="shared" si="19"/>
        <v>1</v>
      </c>
      <c r="W24" s="265">
        <f t="shared" si="20"/>
        <v>1</v>
      </c>
      <c r="X24" s="265">
        <f t="shared" si="21"/>
        <v>1</v>
      </c>
      <c r="Y24" s="269">
        <f t="shared" si="22"/>
        <v>1.5</v>
      </c>
    </row>
    <row r="25" spans="1:25" ht="15" customHeight="1" x14ac:dyDescent="0.25">
      <c r="A25" s="46">
        <v>8</v>
      </c>
      <c r="B25" s="47">
        <v>20550</v>
      </c>
      <c r="C25" s="1044" t="s">
        <v>151</v>
      </c>
      <c r="D25" s="218">
        <f>'2024-2025 исходные'!G94</f>
        <v>1.1666666666666667</v>
      </c>
      <c r="E25" s="242">
        <f t="shared" si="23"/>
        <v>0.78613569321533916</v>
      </c>
      <c r="F25" s="228" t="str">
        <f t="shared" si="0"/>
        <v>A</v>
      </c>
      <c r="G25" s="435">
        <f>'2024-2025 исходные'!J94</f>
        <v>0.33333333333333331</v>
      </c>
      <c r="H25" s="436">
        <f t="shared" si="24"/>
        <v>0.50737463126843663</v>
      </c>
      <c r="I25" s="418" t="str">
        <f t="shared" si="1"/>
        <v>C</v>
      </c>
      <c r="J25" s="224">
        <f>'2024-2025 исходные'!L94</f>
        <v>0</v>
      </c>
      <c r="K25" s="120">
        <f t="shared" si="25"/>
        <v>6.4896755162241873E-2</v>
      </c>
      <c r="L25" s="231" t="str">
        <f t="shared" si="2"/>
        <v>D</v>
      </c>
      <c r="M25" s="216">
        <f>'2024-2025 исходные'!N94</f>
        <v>0</v>
      </c>
      <c r="N25" s="110">
        <f t="shared" si="26"/>
        <v>0.11693419658021426</v>
      </c>
      <c r="O25" s="228" t="str">
        <f t="shared" si="3"/>
        <v>D</v>
      </c>
      <c r="P25" s="216">
        <f>'2024-2025 исходные'!T94</f>
        <v>0</v>
      </c>
      <c r="Q25" s="1152">
        <f t="shared" si="27"/>
        <v>2.1193834823098833E-3</v>
      </c>
      <c r="R25" s="228" t="str">
        <f t="shared" si="4"/>
        <v>D</v>
      </c>
      <c r="S25" s="1361" t="str">
        <f t="shared" si="17"/>
        <v>C</v>
      </c>
      <c r="T25" s="265">
        <f t="shared" si="18"/>
        <v>4.2</v>
      </c>
      <c r="U25" s="265">
        <f t="shared" si="11"/>
        <v>2</v>
      </c>
      <c r="V25" s="265">
        <f t="shared" si="19"/>
        <v>1</v>
      </c>
      <c r="W25" s="265">
        <f t="shared" si="20"/>
        <v>1</v>
      </c>
      <c r="X25" s="265">
        <f t="shared" si="21"/>
        <v>1</v>
      </c>
      <c r="Y25" s="269">
        <f t="shared" si="22"/>
        <v>1.8399999999999999</v>
      </c>
    </row>
    <row r="26" spans="1:25" ht="15" customHeight="1" x14ac:dyDescent="0.25">
      <c r="A26" s="46">
        <v>9</v>
      </c>
      <c r="B26" s="47">
        <v>20630</v>
      </c>
      <c r="C26" s="1044" t="s">
        <v>905</v>
      </c>
      <c r="D26" s="218">
        <f>'2024-2025 исходные'!G102</f>
        <v>1</v>
      </c>
      <c r="E26" s="242">
        <f t="shared" si="23"/>
        <v>0.78613569321533916</v>
      </c>
      <c r="F26" s="228" t="str">
        <f t="shared" si="0"/>
        <v>A</v>
      </c>
      <c r="G26" s="435">
        <f>'2024-2025 исходные'!J102</f>
        <v>1</v>
      </c>
      <c r="H26" s="436">
        <f t="shared" si="24"/>
        <v>0.50737463126843663</v>
      </c>
      <c r="I26" s="418" t="str">
        <f t="shared" si="1"/>
        <v>A</v>
      </c>
      <c r="J26" s="224">
        <f>'2024-2025 исходные'!L102</f>
        <v>0</v>
      </c>
      <c r="K26" s="120">
        <f t="shared" si="25"/>
        <v>6.4896755162241873E-2</v>
      </c>
      <c r="L26" s="231" t="str">
        <f t="shared" si="2"/>
        <v>D</v>
      </c>
      <c r="M26" s="216">
        <f>'2024-2025 исходные'!N102</f>
        <v>0.16666666666666666</v>
      </c>
      <c r="N26" s="110">
        <f t="shared" si="26"/>
        <v>0.11693419658021426</v>
      </c>
      <c r="O26" s="228" t="str">
        <f t="shared" si="3"/>
        <v>C</v>
      </c>
      <c r="P26" s="216">
        <f>'2024-2025 исходные'!T102</f>
        <v>0</v>
      </c>
      <c r="Q26" s="1152">
        <f t="shared" si="27"/>
        <v>2.1193834823098833E-3</v>
      </c>
      <c r="R26" s="228" t="str">
        <f t="shared" si="4"/>
        <v>D</v>
      </c>
      <c r="S26" s="1361" t="str">
        <f t="shared" si="17"/>
        <v>C</v>
      </c>
      <c r="T26" s="265">
        <f t="shared" si="18"/>
        <v>4.2</v>
      </c>
      <c r="U26" s="265">
        <f t="shared" si="11"/>
        <v>4.2</v>
      </c>
      <c r="V26" s="265">
        <f t="shared" si="19"/>
        <v>1</v>
      </c>
      <c r="W26" s="265">
        <f t="shared" si="20"/>
        <v>2</v>
      </c>
      <c r="X26" s="265">
        <f t="shared" si="21"/>
        <v>1</v>
      </c>
      <c r="Y26" s="269">
        <f t="shared" si="22"/>
        <v>2.48</v>
      </c>
    </row>
    <row r="27" spans="1:25" ht="15" customHeight="1" x14ac:dyDescent="0.25">
      <c r="A27" s="46">
        <v>10</v>
      </c>
      <c r="B27" s="47">
        <v>20810</v>
      </c>
      <c r="C27" s="1044" t="s">
        <v>783</v>
      </c>
      <c r="D27" s="218">
        <f>'2024-2025 исходные'!G108</f>
        <v>0.66666666666666663</v>
      </c>
      <c r="E27" s="242">
        <f t="shared" si="23"/>
        <v>0.78613569321533916</v>
      </c>
      <c r="F27" s="228" t="str">
        <f t="shared" si="0"/>
        <v>B</v>
      </c>
      <c r="G27" s="435">
        <f>'2024-2025 исходные'!J108</f>
        <v>0</v>
      </c>
      <c r="H27" s="436">
        <f t="shared" si="24"/>
        <v>0.50737463126843663</v>
      </c>
      <c r="I27" s="418" t="str">
        <f t="shared" si="1"/>
        <v>D</v>
      </c>
      <c r="J27" s="224">
        <f>'2024-2025 исходные'!L108</f>
        <v>0</v>
      </c>
      <c r="K27" s="120">
        <f t="shared" si="25"/>
        <v>6.4896755162241873E-2</v>
      </c>
      <c r="L27" s="231" t="str">
        <f t="shared" si="2"/>
        <v>D</v>
      </c>
      <c r="M27" s="216">
        <f>'2024-2025 исходные'!N108</f>
        <v>0</v>
      </c>
      <c r="N27" s="110">
        <f t="shared" si="26"/>
        <v>0.11693419658021426</v>
      </c>
      <c r="O27" s="228" t="str">
        <f t="shared" si="3"/>
        <v>D</v>
      </c>
      <c r="P27" s="216">
        <f>'2024-2025 исходные'!T108</f>
        <v>0</v>
      </c>
      <c r="Q27" s="1152">
        <f t="shared" si="27"/>
        <v>2.1193834823098833E-3</v>
      </c>
      <c r="R27" s="228" t="str">
        <f t="shared" si="4"/>
        <v>D</v>
      </c>
      <c r="S27" s="1361" t="str">
        <f t="shared" si="17"/>
        <v>D</v>
      </c>
      <c r="T27" s="265">
        <f t="shared" si="18"/>
        <v>2.5</v>
      </c>
      <c r="U27" s="265">
        <f t="shared" si="11"/>
        <v>1</v>
      </c>
      <c r="V27" s="265">
        <f t="shared" si="19"/>
        <v>1</v>
      </c>
      <c r="W27" s="265">
        <f t="shared" si="20"/>
        <v>1</v>
      </c>
      <c r="X27" s="265">
        <f t="shared" si="21"/>
        <v>1</v>
      </c>
      <c r="Y27" s="269">
        <f t="shared" si="22"/>
        <v>1.3</v>
      </c>
    </row>
    <row r="28" spans="1:25" ht="15" customHeight="1" x14ac:dyDescent="0.25">
      <c r="A28" s="46">
        <v>11</v>
      </c>
      <c r="B28" s="49">
        <v>20900</v>
      </c>
      <c r="C28" s="1044" t="s">
        <v>396</v>
      </c>
      <c r="D28" s="218">
        <f>'2024-2025 исходные'!G112</f>
        <v>0.33333333333333331</v>
      </c>
      <c r="E28" s="242">
        <f t="shared" si="23"/>
        <v>0.78613569321533916</v>
      </c>
      <c r="F28" s="228" t="str">
        <f t="shared" si="0"/>
        <v>C</v>
      </c>
      <c r="G28" s="435">
        <f>'2024-2025 исходные'!J112</f>
        <v>0.33333333333333331</v>
      </c>
      <c r="H28" s="436">
        <f t="shared" si="24"/>
        <v>0.50737463126843663</v>
      </c>
      <c r="I28" s="418" t="str">
        <f t="shared" si="1"/>
        <v>C</v>
      </c>
      <c r="J28" s="224">
        <f>'2024-2025 исходные'!L112</f>
        <v>0</v>
      </c>
      <c r="K28" s="120">
        <f t="shared" si="25"/>
        <v>6.4896755162241873E-2</v>
      </c>
      <c r="L28" s="231" t="str">
        <f t="shared" si="2"/>
        <v>D</v>
      </c>
      <c r="M28" s="216">
        <f>'2024-2025 исходные'!N112</f>
        <v>0</v>
      </c>
      <c r="N28" s="110">
        <f t="shared" si="26"/>
        <v>0.11693419658021426</v>
      </c>
      <c r="O28" s="228" t="str">
        <f t="shared" si="3"/>
        <v>D</v>
      </c>
      <c r="P28" s="216">
        <f>'2024-2025 исходные'!T112</f>
        <v>0</v>
      </c>
      <c r="Q28" s="1152">
        <f t="shared" si="27"/>
        <v>2.1193834823098833E-3</v>
      </c>
      <c r="R28" s="228" t="str">
        <f t="shared" si="4"/>
        <v>D</v>
      </c>
      <c r="S28" s="1361" t="str">
        <f t="shared" si="17"/>
        <v>D</v>
      </c>
      <c r="T28" s="265">
        <f t="shared" si="18"/>
        <v>2</v>
      </c>
      <c r="U28" s="265">
        <f t="shared" si="11"/>
        <v>2</v>
      </c>
      <c r="V28" s="265">
        <f t="shared" si="19"/>
        <v>1</v>
      </c>
      <c r="W28" s="265">
        <f t="shared" si="20"/>
        <v>1</v>
      </c>
      <c r="X28" s="265">
        <f t="shared" si="21"/>
        <v>1</v>
      </c>
      <c r="Y28" s="269">
        <f t="shared" si="22"/>
        <v>1.4</v>
      </c>
    </row>
    <row r="29" spans="1:25" ht="15" customHeight="1" thickBot="1" x14ac:dyDescent="0.3">
      <c r="A29" s="46">
        <v>12</v>
      </c>
      <c r="B29" s="49">
        <v>21350</v>
      </c>
      <c r="C29" s="1046" t="s">
        <v>784</v>
      </c>
      <c r="D29" s="219">
        <f>'2024-2025 исходные'!G114</f>
        <v>0.33333333333333331</v>
      </c>
      <c r="E29" s="243">
        <f t="shared" si="23"/>
        <v>0.78613569321533916</v>
      </c>
      <c r="F29" s="229" t="str">
        <f t="shared" si="0"/>
        <v>C</v>
      </c>
      <c r="G29" s="437">
        <f>'2024-2025 исходные'!J114</f>
        <v>0</v>
      </c>
      <c r="H29" s="438">
        <f t="shared" si="24"/>
        <v>0.50737463126843663</v>
      </c>
      <c r="I29" s="419" t="str">
        <f t="shared" si="1"/>
        <v>D</v>
      </c>
      <c r="J29" s="225">
        <f>'2024-2025 исходные'!L114</f>
        <v>0</v>
      </c>
      <c r="K29" s="145">
        <f t="shared" si="25"/>
        <v>6.4896755162241873E-2</v>
      </c>
      <c r="L29" s="232" t="str">
        <f t="shared" si="2"/>
        <v>D</v>
      </c>
      <c r="M29" s="226">
        <f>'2024-2025 исходные'!N114</f>
        <v>0</v>
      </c>
      <c r="N29" s="111">
        <f t="shared" si="26"/>
        <v>0.11693419658021426</v>
      </c>
      <c r="O29" s="229" t="str">
        <f t="shared" si="3"/>
        <v>D</v>
      </c>
      <c r="P29" s="226">
        <f>'2024-2025 исходные'!T114</f>
        <v>0</v>
      </c>
      <c r="Q29" s="1153">
        <f t="shared" si="27"/>
        <v>2.1193834823098833E-3</v>
      </c>
      <c r="R29" s="229" t="str">
        <f t="shared" si="4"/>
        <v>D</v>
      </c>
      <c r="S29" s="1362" t="str">
        <f t="shared" si="17"/>
        <v>D</v>
      </c>
      <c r="T29" s="266">
        <f t="shared" si="18"/>
        <v>2</v>
      </c>
      <c r="U29" s="266">
        <f t="shared" si="11"/>
        <v>1</v>
      </c>
      <c r="V29" s="266">
        <f t="shared" si="19"/>
        <v>1</v>
      </c>
      <c r="W29" s="266">
        <f t="shared" si="20"/>
        <v>1</v>
      </c>
      <c r="X29" s="266">
        <f t="shared" si="21"/>
        <v>1</v>
      </c>
      <c r="Y29" s="270">
        <f t="shared" si="22"/>
        <v>1.2</v>
      </c>
    </row>
    <row r="30" spans="1:25" ht="15" customHeight="1" thickBot="1" x14ac:dyDescent="0.3">
      <c r="A30" s="91"/>
      <c r="B30" s="118"/>
      <c r="C30" s="271" t="s">
        <v>196</v>
      </c>
      <c r="D30" s="142">
        <f>AVERAGE(D31:D47)</f>
        <v>0.76470588235294112</v>
      </c>
      <c r="E30" s="244"/>
      <c r="F30" s="146" t="str">
        <f t="shared" si="0"/>
        <v>B</v>
      </c>
      <c r="G30" s="433">
        <f>AVERAGE(G31:G47)</f>
        <v>0.56862745098039202</v>
      </c>
      <c r="H30" s="439"/>
      <c r="I30" s="417" t="str">
        <f t="shared" si="1"/>
        <v>C</v>
      </c>
      <c r="J30" s="211">
        <f>AVERAGE(J31:J47)</f>
        <v>0</v>
      </c>
      <c r="K30" s="143"/>
      <c r="L30" s="157" t="str">
        <f t="shared" si="2"/>
        <v>D</v>
      </c>
      <c r="M30" s="117">
        <f>AVERAGE(M31:M47)</f>
        <v>0.12605042016806722</v>
      </c>
      <c r="N30" s="119"/>
      <c r="O30" s="146" t="str">
        <f t="shared" si="3"/>
        <v>D</v>
      </c>
      <c r="P30" s="117">
        <f>AVERAGE(P31:P47)</f>
        <v>0</v>
      </c>
      <c r="Q30" s="1148"/>
      <c r="R30" s="146" t="str">
        <f t="shared" si="4"/>
        <v>D</v>
      </c>
      <c r="S30" s="1359" t="str">
        <f t="shared" si="17"/>
        <v>C</v>
      </c>
      <c r="T30" s="263">
        <f t="shared" si="18"/>
        <v>2.5</v>
      </c>
      <c r="U30" s="263">
        <f t="shared" si="11"/>
        <v>2</v>
      </c>
      <c r="V30" s="263">
        <f t="shared" si="19"/>
        <v>1</v>
      </c>
      <c r="W30" s="263">
        <f t="shared" si="20"/>
        <v>1</v>
      </c>
      <c r="X30" s="263">
        <f t="shared" si="21"/>
        <v>1</v>
      </c>
      <c r="Y30" s="267">
        <f t="shared" si="22"/>
        <v>1.5</v>
      </c>
    </row>
    <row r="31" spans="1:25" s="1" customFormat="1" ht="15" customHeight="1" x14ac:dyDescent="0.25">
      <c r="A31" s="205">
        <v>1</v>
      </c>
      <c r="B31" s="50">
        <v>30070</v>
      </c>
      <c r="C31" s="1047" t="s">
        <v>160</v>
      </c>
      <c r="D31" s="215">
        <f>'2024-2025 исходные'!G117</f>
        <v>1.3333333333333333</v>
      </c>
      <c r="E31" s="240">
        <f t="shared" ref="E31:E47" si="28">$D$127</f>
        <v>0.78613569321533916</v>
      </c>
      <c r="F31" s="227" t="str">
        <f t="shared" si="0"/>
        <v>A</v>
      </c>
      <c r="G31" s="431">
        <f>'2024-2025 исходные'!J117</f>
        <v>1</v>
      </c>
      <c r="H31" s="432">
        <f t="shared" ref="H31:H47" si="29">$G$127</f>
        <v>0.50737463126843663</v>
      </c>
      <c r="I31" s="416" t="str">
        <f t="shared" si="1"/>
        <v>A</v>
      </c>
      <c r="J31" s="250">
        <f>'2024-2025 исходные'!L117</f>
        <v>0</v>
      </c>
      <c r="K31" s="240">
        <f t="shared" ref="K31:K47" si="30">$J$127</f>
        <v>6.4896755162241873E-2</v>
      </c>
      <c r="L31" s="230" t="str">
        <f t="shared" si="2"/>
        <v>D</v>
      </c>
      <c r="M31" s="252">
        <f>'2024-2025 исходные'!N117</f>
        <v>0.125</v>
      </c>
      <c r="N31" s="240">
        <f t="shared" ref="N31:N47" si="31">$M$127</f>
        <v>0.11693419658021426</v>
      </c>
      <c r="O31" s="260" t="str">
        <f t="shared" si="3"/>
        <v>D</v>
      </c>
      <c r="P31" s="252">
        <f>'2024-2025 исходные'!T117</f>
        <v>0</v>
      </c>
      <c r="Q31" s="1149">
        <f t="shared" ref="Q31:Q47" si="32">$P$127</f>
        <v>2.1193834823098833E-3</v>
      </c>
      <c r="R31" s="260" t="str">
        <f t="shared" si="4"/>
        <v>D</v>
      </c>
      <c r="S31" s="1360" t="str">
        <f t="shared" si="17"/>
        <v>C</v>
      </c>
      <c r="T31" s="264">
        <f>IF(F31="A",4.2,IF(F31="B",2.5,IF(F31="C",2,1)))</f>
        <v>4.2</v>
      </c>
      <c r="U31" s="264">
        <f t="shared" si="11"/>
        <v>4.2</v>
      </c>
      <c r="V31" s="264">
        <f>IF(L31="A",4.2,IF(L31="B",2.5,IF(L31="C",2,1)))</f>
        <v>1</v>
      </c>
      <c r="W31" s="264">
        <f>IF(O31="A",4.2,IF(O31="B",2.5,IF(O31="C",2,1)))</f>
        <v>1</v>
      </c>
      <c r="X31" s="264">
        <f>IF(R31="A",4.2,IF(R31="B",2.5,IF(R31="C",2,1)))</f>
        <v>1</v>
      </c>
      <c r="Y31" s="268">
        <f>AVERAGE(T31:X31)</f>
        <v>2.2800000000000002</v>
      </c>
    </row>
    <row r="32" spans="1:25" s="1" customFormat="1" ht="15" customHeight="1" x14ac:dyDescent="0.25">
      <c r="A32" s="207">
        <v>2</v>
      </c>
      <c r="B32" s="47">
        <v>30480</v>
      </c>
      <c r="C32" s="1047" t="s">
        <v>785</v>
      </c>
      <c r="D32" s="216">
        <f>'2024-2025 исходные'!G125</f>
        <v>1</v>
      </c>
      <c r="E32" s="241">
        <f t="shared" si="28"/>
        <v>0.78613569321533916</v>
      </c>
      <c r="F32" s="228" t="str">
        <f t="shared" si="0"/>
        <v>A</v>
      </c>
      <c r="G32" s="435">
        <f>'2024-2025 исходные'!J125</f>
        <v>1</v>
      </c>
      <c r="H32" s="436">
        <f t="shared" si="29"/>
        <v>0.50737463126843663</v>
      </c>
      <c r="I32" s="418" t="str">
        <f t="shared" si="1"/>
        <v>A</v>
      </c>
      <c r="J32" s="251">
        <f>'2024-2025 исходные'!L125</f>
        <v>0</v>
      </c>
      <c r="K32" s="241">
        <f t="shared" si="30"/>
        <v>6.4896755162241873E-2</v>
      </c>
      <c r="L32" s="231" t="str">
        <f t="shared" si="2"/>
        <v>D</v>
      </c>
      <c r="M32" s="253">
        <f>'2024-2025 исходные'!N125</f>
        <v>0.5</v>
      </c>
      <c r="N32" s="241">
        <f t="shared" si="31"/>
        <v>0.11693419658021426</v>
      </c>
      <c r="O32" s="261" t="str">
        <f t="shared" si="3"/>
        <v>B</v>
      </c>
      <c r="P32" s="253">
        <f>'2024-2025 исходные'!T125</f>
        <v>0</v>
      </c>
      <c r="Q32" s="1150">
        <f t="shared" si="32"/>
        <v>2.1193834823098833E-3</v>
      </c>
      <c r="R32" s="261" t="str">
        <f t="shared" si="4"/>
        <v>D</v>
      </c>
      <c r="S32" s="1361" t="str">
        <f t="shared" si="17"/>
        <v>B</v>
      </c>
      <c r="T32" s="265">
        <f>IF(F32="A",4.2,IF(F32="B",2.5,IF(F32="C",2,1)))</f>
        <v>4.2</v>
      </c>
      <c r="U32" s="265">
        <f t="shared" si="11"/>
        <v>4.2</v>
      </c>
      <c r="V32" s="265">
        <f>IF(L32="A",4.2,IF(L32="B",2.5,IF(L32="C",2,1)))</f>
        <v>1</v>
      </c>
      <c r="W32" s="265">
        <f>IF(O32="A",4.2,IF(O32="B",2.5,IF(O32="C",2,1)))</f>
        <v>2.5</v>
      </c>
      <c r="X32" s="265">
        <f>IF(R32="A",4.2,IF(R32="B",2.5,IF(R32="C",2,1)))</f>
        <v>1</v>
      </c>
      <c r="Y32" s="269">
        <f>AVERAGE(T32:X32)</f>
        <v>2.58</v>
      </c>
    </row>
    <row r="33" spans="1:25" s="1" customFormat="1" ht="15" customHeight="1" x14ac:dyDescent="0.25">
      <c r="A33" s="207">
        <v>3</v>
      </c>
      <c r="B33" s="47">
        <v>30460</v>
      </c>
      <c r="C33" s="1047" t="s">
        <v>164</v>
      </c>
      <c r="D33" s="216">
        <f>'2024-2025 исходные'!G131</f>
        <v>0.5</v>
      </c>
      <c r="E33" s="241">
        <f t="shared" si="28"/>
        <v>0.78613569321533916</v>
      </c>
      <c r="F33" s="228" t="str">
        <f t="shared" si="0"/>
        <v>C</v>
      </c>
      <c r="G33" s="435">
        <f>'2024-2025 исходные'!J131</f>
        <v>0.66666666666666663</v>
      </c>
      <c r="H33" s="436">
        <f t="shared" si="29"/>
        <v>0.50737463126843663</v>
      </c>
      <c r="I33" s="418" t="str">
        <f t="shared" si="1"/>
        <v>B</v>
      </c>
      <c r="J33" s="251">
        <f>'2024-2025 исходные'!L131</f>
        <v>0</v>
      </c>
      <c r="K33" s="241">
        <f t="shared" si="30"/>
        <v>6.4896755162241873E-2</v>
      </c>
      <c r="L33" s="231" t="str">
        <f t="shared" si="2"/>
        <v>D</v>
      </c>
      <c r="M33" s="253">
        <f>'2024-2025 исходные'!N131</f>
        <v>0</v>
      </c>
      <c r="N33" s="241">
        <f t="shared" si="31"/>
        <v>0.11693419658021426</v>
      </c>
      <c r="O33" s="261" t="str">
        <f t="shared" si="3"/>
        <v>D</v>
      </c>
      <c r="P33" s="253">
        <f>'2024-2025 исходные'!T131</f>
        <v>0</v>
      </c>
      <c r="Q33" s="1150">
        <f t="shared" si="32"/>
        <v>2.1193834823098833E-3</v>
      </c>
      <c r="R33" s="261" t="str">
        <f t="shared" si="4"/>
        <v>D</v>
      </c>
      <c r="S33" s="1361" t="str">
        <f t="shared" si="17"/>
        <v>C</v>
      </c>
      <c r="T33" s="265">
        <f>IF(F33="A",4.2,IF(F33="B",2.5,IF(F33="C",2,1)))</f>
        <v>2</v>
      </c>
      <c r="U33" s="265">
        <f t="shared" si="11"/>
        <v>2.5</v>
      </c>
      <c r="V33" s="265">
        <f>IF(L33="A",4.2,IF(L33="B",2.5,IF(L33="C",2,1)))</f>
        <v>1</v>
      </c>
      <c r="W33" s="265">
        <f>IF(O33="A",4.2,IF(O33="B",2.5,IF(O33="C",2,1)))</f>
        <v>1</v>
      </c>
      <c r="X33" s="265">
        <f>IF(R33="A",4.2,IF(R33="B",2.5,IF(R33="C",2,1)))</f>
        <v>1</v>
      </c>
      <c r="Y33" s="269">
        <f>AVERAGE(T33:X33)</f>
        <v>1.5</v>
      </c>
    </row>
    <row r="34" spans="1:25" s="1" customFormat="1" ht="15" customHeight="1" x14ac:dyDescent="0.25">
      <c r="A34" s="207">
        <v>4</v>
      </c>
      <c r="B34" s="47">
        <v>30030</v>
      </c>
      <c r="C34" s="1047" t="s">
        <v>786</v>
      </c>
      <c r="D34" s="216">
        <f>'2024-2025 исходные'!G134</f>
        <v>0.66666666666666663</v>
      </c>
      <c r="E34" s="241">
        <f t="shared" si="28"/>
        <v>0.78613569321533916</v>
      </c>
      <c r="F34" s="228" t="str">
        <f t="shared" si="0"/>
        <v>B</v>
      </c>
      <c r="G34" s="435">
        <f>'2024-2025 исходные'!J134</f>
        <v>1</v>
      </c>
      <c r="H34" s="436">
        <f t="shared" si="29"/>
        <v>0.50737463126843663</v>
      </c>
      <c r="I34" s="418" t="str">
        <f t="shared" si="1"/>
        <v>A</v>
      </c>
      <c r="J34" s="251">
        <f>'2024-2025 исходные'!L134</f>
        <v>0</v>
      </c>
      <c r="K34" s="241">
        <f t="shared" si="30"/>
        <v>6.4896755162241873E-2</v>
      </c>
      <c r="L34" s="231" t="str">
        <f t="shared" si="2"/>
        <v>D</v>
      </c>
      <c r="M34" s="253">
        <f>'2024-2025 исходные'!N134</f>
        <v>0.5</v>
      </c>
      <c r="N34" s="241">
        <f t="shared" si="31"/>
        <v>0.11693419658021426</v>
      </c>
      <c r="O34" s="261" t="str">
        <f t="shared" si="3"/>
        <v>B</v>
      </c>
      <c r="P34" s="253">
        <f>'2024-2025 исходные'!T134</f>
        <v>0</v>
      </c>
      <c r="Q34" s="1150">
        <f t="shared" si="32"/>
        <v>2.1193834823098833E-3</v>
      </c>
      <c r="R34" s="261" t="str">
        <f t="shared" si="4"/>
        <v>D</v>
      </c>
      <c r="S34" s="1361" t="str">
        <f t="shared" si="17"/>
        <v>C</v>
      </c>
      <c r="T34" s="265">
        <f>IF(F34="A",4.2,IF(F34="B",2.5,IF(F34="C",2,1)))</f>
        <v>2.5</v>
      </c>
      <c r="U34" s="265">
        <f t="shared" si="11"/>
        <v>4.2</v>
      </c>
      <c r="V34" s="265">
        <f>IF(L34="A",4.2,IF(L34="B",2.5,IF(L34="C",2,1)))</f>
        <v>1</v>
      </c>
      <c r="W34" s="265">
        <f>IF(O34="A",4.2,IF(O34="B",2.5,IF(O34="C",2,1)))</f>
        <v>2.5</v>
      </c>
      <c r="X34" s="265">
        <f>IF(R34="A",4.2,IF(R34="B",2.5,IF(R34="C",2,1)))</f>
        <v>1</v>
      </c>
      <c r="Y34" s="269">
        <f>AVERAGE(T34:X34)</f>
        <v>2.2399999999999998</v>
      </c>
    </row>
    <row r="35" spans="1:25" s="1" customFormat="1" ht="15" customHeight="1" x14ac:dyDescent="0.25">
      <c r="A35" s="207">
        <v>5</v>
      </c>
      <c r="B35" s="47">
        <v>31000</v>
      </c>
      <c r="C35" s="1047" t="s">
        <v>168</v>
      </c>
      <c r="D35" s="216">
        <f>'2024-2025 исходные'!G138</f>
        <v>1.3333333333333333</v>
      </c>
      <c r="E35" s="241">
        <f t="shared" si="28"/>
        <v>0.78613569321533916</v>
      </c>
      <c r="F35" s="228" t="str">
        <f t="shared" si="0"/>
        <v>A</v>
      </c>
      <c r="G35" s="435">
        <f>'2024-2025 исходные'!J138</f>
        <v>1.3333333333333333</v>
      </c>
      <c r="H35" s="436">
        <f t="shared" si="29"/>
        <v>0.50737463126843663</v>
      </c>
      <c r="I35" s="418" t="str">
        <f t="shared" si="1"/>
        <v>A</v>
      </c>
      <c r="J35" s="251">
        <f>'2024-2025 исходные'!L138</f>
        <v>0</v>
      </c>
      <c r="K35" s="241">
        <f t="shared" si="30"/>
        <v>6.4896755162241873E-2</v>
      </c>
      <c r="L35" s="231" t="str">
        <f t="shared" si="2"/>
        <v>D</v>
      </c>
      <c r="M35" s="253">
        <f>'2024-2025 исходные'!N138</f>
        <v>0.125</v>
      </c>
      <c r="N35" s="241">
        <f t="shared" si="31"/>
        <v>0.11693419658021426</v>
      </c>
      <c r="O35" s="261" t="str">
        <f t="shared" si="3"/>
        <v>D</v>
      </c>
      <c r="P35" s="253">
        <f>'2024-2025 исходные'!T138</f>
        <v>0</v>
      </c>
      <c r="Q35" s="1150">
        <f t="shared" si="32"/>
        <v>2.1193834823098833E-3</v>
      </c>
      <c r="R35" s="261" t="str">
        <f t="shared" si="4"/>
        <v>D</v>
      </c>
      <c r="S35" s="1361" t="str">
        <f t="shared" si="17"/>
        <v>C</v>
      </c>
      <c r="T35" s="265">
        <f>IF(F35="A",4.2,IF(F35="B",2.5,IF(F35="C",2,1)))</f>
        <v>4.2</v>
      </c>
      <c r="U35" s="265">
        <f t="shared" si="11"/>
        <v>4.2</v>
      </c>
      <c r="V35" s="265">
        <f>IF(L35="A",4.2,IF(L35="B",2.5,IF(L35="C",2,1)))</f>
        <v>1</v>
      </c>
      <c r="W35" s="265">
        <f>IF(O35="A",4.2,IF(O35="B",2.5,IF(O35="C",2,1)))</f>
        <v>1</v>
      </c>
      <c r="X35" s="265">
        <f>IF(R35="A",4.2,IF(R35="B",2.5,IF(R35="C",2,1)))</f>
        <v>1</v>
      </c>
      <c r="Y35" s="269">
        <f>AVERAGE(T35:X35)</f>
        <v>2.2800000000000002</v>
      </c>
    </row>
    <row r="36" spans="1:25" ht="15" customHeight="1" x14ac:dyDescent="0.25">
      <c r="A36" s="46">
        <v>6</v>
      </c>
      <c r="B36" s="47">
        <v>30130</v>
      </c>
      <c r="C36" s="1047" t="s">
        <v>161</v>
      </c>
      <c r="D36" s="216">
        <f>'2024-2025 исходные'!G146</f>
        <v>0.5</v>
      </c>
      <c r="E36" s="241">
        <f t="shared" si="28"/>
        <v>0.78613569321533916</v>
      </c>
      <c r="F36" s="228" t="str">
        <f t="shared" si="0"/>
        <v>C</v>
      </c>
      <c r="G36" s="435">
        <f>'2024-2025 исходные'!J146</f>
        <v>0.33333333333333331</v>
      </c>
      <c r="H36" s="436">
        <f t="shared" si="29"/>
        <v>0.50737463126843663</v>
      </c>
      <c r="I36" s="418" t="str">
        <f t="shared" si="1"/>
        <v>C</v>
      </c>
      <c r="J36" s="221">
        <f>'2024-2025 исходные'!L146</f>
        <v>0</v>
      </c>
      <c r="K36" s="206">
        <f t="shared" si="30"/>
        <v>6.4896755162241873E-2</v>
      </c>
      <c r="L36" s="231" t="str">
        <f t="shared" si="2"/>
        <v>D</v>
      </c>
      <c r="M36" s="253">
        <f>'2024-2025 исходные'!N146</f>
        <v>0</v>
      </c>
      <c r="N36" s="206">
        <f t="shared" si="31"/>
        <v>0.11693419658021426</v>
      </c>
      <c r="O36" s="261" t="str">
        <f t="shared" si="3"/>
        <v>D</v>
      </c>
      <c r="P36" s="256">
        <f>'2024-2025 исходные'!T146</f>
        <v>0</v>
      </c>
      <c r="Q36" s="1154">
        <f t="shared" si="32"/>
        <v>2.1193834823098833E-3</v>
      </c>
      <c r="R36" s="261" t="str">
        <f t="shared" si="4"/>
        <v>D</v>
      </c>
      <c r="S36" s="1361" t="str">
        <f t="shared" si="17"/>
        <v>D</v>
      </c>
      <c r="T36" s="265">
        <f t="shared" si="18"/>
        <v>2</v>
      </c>
      <c r="U36" s="265">
        <f t="shared" si="11"/>
        <v>2</v>
      </c>
      <c r="V36" s="265">
        <f t="shared" si="19"/>
        <v>1</v>
      </c>
      <c r="W36" s="265">
        <f t="shared" si="20"/>
        <v>1</v>
      </c>
      <c r="X36" s="265">
        <f t="shared" si="21"/>
        <v>1</v>
      </c>
      <c r="Y36" s="269">
        <f t="shared" si="22"/>
        <v>1.4</v>
      </c>
    </row>
    <row r="37" spans="1:25" ht="15" customHeight="1" x14ac:dyDescent="0.25">
      <c r="A37" s="46">
        <v>7</v>
      </c>
      <c r="B37" s="47">
        <v>30160</v>
      </c>
      <c r="C37" s="1047" t="s">
        <v>787</v>
      </c>
      <c r="D37" s="218">
        <f>'2024-2025 исходные'!G149</f>
        <v>1</v>
      </c>
      <c r="E37" s="242">
        <f t="shared" si="28"/>
        <v>0.78613569321533916</v>
      </c>
      <c r="F37" s="228" t="str">
        <f t="shared" si="0"/>
        <v>A</v>
      </c>
      <c r="G37" s="435">
        <f>'2024-2025 исходные'!J149</f>
        <v>0.33333333333333331</v>
      </c>
      <c r="H37" s="436">
        <f t="shared" si="29"/>
        <v>0.50737463126843663</v>
      </c>
      <c r="I37" s="418" t="str">
        <f t="shared" si="1"/>
        <v>C</v>
      </c>
      <c r="J37" s="221">
        <f>'2024-2025 исходные'!L149</f>
        <v>0</v>
      </c>
      <c r="K37" s="120">
        <f t="shared" si="30"/>
        <v>6.4896755162241873E-2</v>
      </c>
      <c r="L37" s="231" t="str">
        <f t="shared" si="2"/>
        <v>D</v>
      </c>
      <c r="M37" s="253">
        <f>'2024-2025 исходные'!N149</f>
        <v>0</v>
      </c>
      <c r="N37" s="110">
        <f t="shared" si="31"/>
        <v>0.11693419658021426</v>
      </c>
      <c r="O37" s="261" t="str">
        <f t="shared" si="3"/>
        <v>D</v>
      </c>
      <c r="P37" s="256">
        <f>'2024-2025 исходные'!T149</f>
        <v>0</v>
      </c>
      <c r="Q37" s="1152">
        <f t="shared" si="32"/>
        <v>2.1193834823098833E-3</v>
      </c>
      <c r="R37" s="261" t="str">
        <f t="shared" si="4"/>
        <v>D</v>
      </c>
      <c r="S37" s="1361" t="str">
        <f t="shared" si="17"/>
        <v>C</v>
      </c>
      <c r="T37" s="265">
        <f t="shared" si="18"/>
        <v>4.2</v>
      </c>
      <c r="U37" s="265">
        <f t="shared" si="11"/>
        <v>2</v>
      </c>
      <c r="V37" s="265">
        <f t="shared" si="19"/>
        <v>1</v>
      </c>
      <c r="W37" s="265">
        <f t="shared" si="20"/>
        <v>1</v>
      </c>
      <c r="X37" s="265">
        <f t="shared" si="21"/>
        <v>1</v>
      </c>
      <c r="Y37" s="269">
        <f t="shared" si="22"/>
        <v>1.8399999999999999</v>
      </c>
    </row>
    <row r="38" spans="1:25" ht="15" customHeight="1" x14ac:dyDescent="0.25">
      <c r="A38" s="46">
        <v>8</v>
      </c>
      <c r="B38" s="47">
        <v>30310</v>
      </c>
      <c r="C38" s="1047" t="s">
        <v>162</v>
      </c>
      <c r="D38" s="218">
        <f>'2024-2025 исходные'!G155</f>
        <v>0.66666666666666663</v>
      </c>
      <c r="E38" s="242">
        <f t="shared" si="28"/>
        <v>0.78613569321533916</v>
      </c>
      <c r="F38" s="228" t="str">
        <f t="shared" ref="F38:F70" si="33">IF(D38&gt;=$D$128,"A",IF(D38&gt;=$D$129,"B",IF(D38&gt;=$D$130,"C","D")))</f>
        <v>B</v>
      </c>
      <c r="G38" s="435">
        <f>'2024-2025 исходные'!J155</f>
        <v>0.33333333333333331</v>
      </c>
      <c r="H38" s="436">
        <f t="shared" si="29"/>
        <v>0.50737463126843663</v>
      </c>
      <c r="I38" s="418" t="str">
        <f t="shared" ref="I38:I70" si="34">IF(G38&gt;=$D$128,"A",IF(G38&gt;=$D$129,"B",IF(G38&gt;=$D$130,"C","D")))</f>
        <v>C</v>
      </c>
      <c r="J38" s="221">
        <f>'2024-2025 исходные'!L155</f>
        <v>0</v>
      </c>
      <c r="K38" s="120">
        <f t="shared" si="30"/>
        <v>6.4896755162241873E-2</v>
      </c>
      <c r="L38" s="231" t="str">
        <f t="shared" ref="L38:L70" si="35">IF(J38&gt;=$J$128,"A",IF(J38&gt;=$J$129,"B",IF(J38&gt;=$J$130,"C","D")))</f>
        <v>D</v>
      </c>
      <c r="M38" s="253">
        <f>'2024-2025 исходные'!N155</f>
        <v>0</v>
      </c>
      <c r="N38" s="110">
        <f t="shared" si="31"/>
        <v>0.11693419658021426</v>
      </c>
      <c r="O38" s="261" t="str">
        <f t="shared" ref="O38:O70" si="36">IF(M38&gt;=$M$128,"A",IF(M38&gt;=$M$129,"B",IF(M38&gt;=$M$130,"C","D")))</f>
        <v>D</v>
      </c>
      <c r="P38" s="256">
        <f>'2024-2025 исходные'!T155</f>
        <v>0</v>
      </c>
      <c r="Q38" s="1152">
        <f t="shared" si="32"/>
        <v>2.1193834823098833E-3</v>
      </c>
      <c r="R38" s="261" t="str">
        <f t="shared" ref="R38:R70" si="37">IF(P38&gt;=$P$128,"A",IF(P38&gt;=$P$129,"B",IF(P38&gt;=$P$130,"C","D")))</f>
        <v>D</v>
      </c>
      <c r="S38" s="1361" t="str">
        <f t="shared" si="17"/>
        <v>C</v>
      </c>
      <c r="T38" s="265">
        <f t="shared" si="18"/>
        <v>2.5</v>
      </c>
      <c r="U38" s="265">
        <f t="shared" si="11"/>
        <v>2</v>
      </c>
      <c r="V38" s="265">
        <f t="shared" si="19"/>
        <v>1</v>
      </c>
      <c r="W38" s="265">
        <f t="shared" si="20"/>
        <v>1</v>
      </c>
      <c r="X38" s="265">
        <f t="shared" si="21"/>
        <v>1</v>
      </c>
      <c r="Y38" s="269">
        <f t="shared" si="22"/>
        <v>1.5</v>
      </c>
    </row>
    <row r="39" spans="1:25" ht="15" customHeight="1" x14ac:dyDescent="0.25">
      <c r="A39" s="46">
        <v>9</v>
      </c>
      <c r="B39" s="47">
        <v>30440</v>
      </c>
      <c r="C39" s="1047" t="s">
        <v>163</v>
      </c>
      <c r="D39" s="218">
        <f>'2024-2025 исходные'!G159</f>
        <v>0.5</v>
      </c>
      <c r="E39" s="242">
        <f t="shared" si="28"/>
        <v>0.78613569321533916</v>
      </c>
      <c r="F39" s="228" t="str">
        <f t="shared" si="33"/>
        <v>C</v>
      </c>
      <c r="G39" s="435">
        <f>'2024-2025 исходные'!J159</f>
        <v>0.33333333333333331</v>
      </c>
      <c r="H39" s="436">
        <f t="shared" si="29"/>
        <v>0.50737463126843663</v>
      </c>
      <c r="I39" s="418" t="str">
        <f t="shared" si="34"/>
        <v>C</v>
      </c>
      <c r="J39" s="221">
        <f>'2024-2025 исходные'!L159</f>
        <v>0</v>
      </c>
      <c r="K39" s="120">
        <f t="shared" si="30"/>
        <v>6.4896755162241873E-2</v>
      </c>
      <c r="L39" s="231" t="str">
        <f t="shared" si="35"/>
        <v>D</v>
      </c>
      <c r="M39" s="253">
        <f>'2024-2025 исходные'!N159</f>
        <v>0</v>
      </c>
      <c r="N39" s="110">
        <f t="shared" si="31"/>
        <v>0.11693419658021426</v>
      </c>
      <c r="O39" s="261" t="str">
        <f t="shared" si="36"/>
        <v>D</v>
      </c>
      <c r="P39" s="256">
        <f>'2024-2025 исходные'!T159</f>
        <v>0</v>
      </c>
      <c r="Q39" s="1152">
        <f t="shared" si="32"/>
        <v>2.1193834823098833E-3</v>
      </c>
      <c r="R39" s="261" t="str">
        <f t="shared" si="37"/>
        <v>D</v>
      </c>
      <c r="S39" s="1361" t="str">
        <f t="shared" si="17"/>
        <v>D</v>
      </c>
      <c r="T39" s="265">
        <f t="shared" si="18"/>
        <v>2</v>
      </c>
      <c r="U39" s="265">
        <f t="shared" si="11"/>
        <v>2</v>
      </c>
      <c r="V39" s="265">
        <f t="shared" si="19"/>
        <v>1</v>
      </c>
      <c r="W39" s="265">
        <f t="shared" si="20"/>
        <v>1</v>
      </c>
      <c r="X39" s="265">
        <f t="shared" si="21"/>
        <v>1</v>
      </c>
      <c r="Y39" s="269">
        <f t="shared" si="22"/>
        <v>1.4</v>
      </c>
    </row>
    <row r="40" spans="1:25" ht="15" customHeight="1" x14ac:dyDescent="0.25">
      <c r="A40" s="46">
        <v>10</v>
      </c>
      <c r="B40" s="47">
        <v>30500</v>
      </c>
      <c r="C40" s="1047" t="s">
        <v>788</v>
      </c>
      <c r="D40" s="218">
        <f>'2024-2025 исходные'!G162</f>
        <v>0.5</v>
      </c>
      <c r="E40" s="242">
        <f t="shared" si="28"/>
        <v>0.78613569321533916</v>
      </c>
      <c r="F40" s="228" t="str">
        <f t="shared" si="33"/>
        <v>C</v>
      </c>
      <c r="G40" s="435">
        <f>'2024-2025 исходные'!J162</f>
        <v>0</v>
      </c>
      <c r="H40" s="436">
        <f t="shared" si="29"/>
        <v>0.50737463126843663</v>
      </c>
      <c r="I40" s="418" t="str">
        <f t="shared" si="34"/>
        <v>D</v>
      </c>
      <c r="J40" s="221">
        <f>'2024-2025 исходные'!L162</f>
        <v>0</v>
      </c>
      <c r="K40" s="120">
        <f t="shared" si="30"/>
        <v>6.4896755162241873E-2</v>
      </c>
      <c r="L40" s="231" t="str">
        <f t="shared" si="35"/>
        <v>D</v>
      </c>
      <c r="M40" s="253">
        <f>'2024-2025 исходные'!N162</f>
        <v>0</v>
      </c>
      <c r="N40" s="110">
        <f t="shared" si="31"/>
        <v>0.11693419658021426</v>
      </c>
      <c r="O40" s="261" t="str">
        <f t="shared" si="36"/>
        <v>D</v>
      </c>
      <c r="P40" s="256">
        <f>'2024-2025 исходные'!T162</f>
        <v>0</v>
      </c>
      <c r="Q40" s="1152">
        <f t="shared" si="32"/>
        <v>2.1193834823098833E-3</v>
      </c>
      <c r="R40" s="261" t="str">
        <f t="shared" si="37"/>
        <v>D</v>
      </c>
      <c r="S40" s="1361" t="str">
        <f t="shared" si="17"/>
        <v>D</v>
      </c>
      <c r="T40" s="265">
        <f t="shared" si="18"/>
        <v>2</v>
      </c>
      <c r="U40" s="265">
        <f t="shared" si="11"/>
        <v>1</v>
      </c>
      <c r="V40" s="265">
        <f t="shared" si="19"/>
        <v>1</v>
      </c>
      <c r="W40" s="265">
        <f t="shared" si="20"/>
        <v>1</v>
      </c>
      <c r="X40" s="265">
        <f t="shared" si="21"/>
        <v>1</v>
      </c>
      <c r="Y40" s="269">
        <f t="shared" si="22"/>
        <v>1.2</v>
      </c>
    </row>
    <row r="41" spans="1:25" ht="15" customHeight="1" x14ac:dyDescent="0.25">
      <c r="A41" s="46">
        <v>11</v>
      </c>
      <c r="B41" s="47">
        <v>30530</v>
      </c>
      <c r="C41" s="1047" t="s">
        <v>789</v>
      </c>
      <c r="D41" s="218">
        <f>'2024-2025 исходные'!G165</f>
        <v>0.5</v>
      </c>
      <c r="E41" s="242">
        <f t="shared" si="28"/>
        <v>0.78613569321533916</v>
      </c>
      <c r="F41" s="228" t="str">
        <f t="shared" si="33"/>
        <v>C</v>
      </c>
      <c r="G41" s="435">
        <f>'2024-2025 исходные'!J165</f>
        <v>0.33333333333333331</v>
      </c>
      <c r="H41" s="436">
        <f t="shared" si="29"/>
        <v>0.50737463126843663</v>
      </c>
      <c r="I41" s="418" t="str">
        <f t="shared" si="34"/>
        <v>C</v>
      </c>
      <c r="J41" s="221">
        <f>'2024-2025 исходные'!L165</f>
        <v>0</v>
      </c>
      <c r="K41" s="120">
        <f t="shared" si="30"/>
        <v>6.4896755162241873E-2</v>
      </c>
      <c r="L41" s="231" t="str">
        <f t="shared" si="35"/>
        <v>D</v>
      </c>
      <c r="M41" s="253">
        <f>'2024-2025 исходные'!N165</f>
        <v>0</v>
      </c>
      <c r="N41" s="110">
        <f t="shared" si="31"/>
        <v>0.11693419658021426</v>
      </c>
      <c r="O41" s="261" t="str">
        <f t="shared" si="36"/>
        <v>D</v>
      </c>
      <c r="P41" s="256">
        <f>'2024-2025 исходные'!T165</f>
        <v>0</v>
      </c>
      <c r="Q41" s="1152">
        <f t="shared" si="32"/>
        <v>2.1193834823098833E-3</v>
      </c>
      <c r="R41" s="261" t="str">
        <f t="shared" si="37"/>
        <v>D</v>
      </c>
      <c r="S41" s="1361" t="str">
        <f t="shared" si="17"/>
        <v>D</v>
      </c>
      <c r="T41" s="265">
        <f t="shared" si="18"/>
        <v>2</v>
      </c>
      <c r="U41" s="265">
        <f t="shared" si="11"/>
        <v>2</v>
      </c>
      <c r="V41" s="265">
        <f t="shared" si="19"/>
        <v>1</v>
      </c>
      <c r="W41" s="265">
        <f t="shared" si="20"/>
        <v>1</v>
      </c>
      <c r="X41" s="265">
        <f t="shared" si="21"/>
        <v>1</v>
      </c>
      <c r="Y41" s="269">
        <f t="shared" si="22"/>
        <v>1.4</v>
      </c>
    </row>
    <row r="42" spans="1:25" ht="15" customHeight="1" x14ac:dyDescent="0.25">
      <c r="A42" s="46">
        <v>12</v>
      </c>
      <c r="B42" s="47">
        <v>30640</v>
      </c>
      <c r="C42" s="1047" t="s">
        <v>165</v>
      </c>
      <c r="D42" s="218">
        <f>'2024-2025 исходные'!G169</f>
        <v>0.5</v>
      </c>
      <c r="E42" s="242">
        <f t="shared" si="28"/>
        <v>0.78613569321533916</v>
      </c>
      <c r="F42" s="228" t="str">
        <f t="shared" si="33"/>
        <v>C</v>
      </c>
      <c r="G42" s="435">
        <f>'2024-2025 исходные'!J169</f>
        <v>0</v>
      </c>
      <c r="H42" s="436">
        <f t="shared" si="29"/>
        <v>0.50737463126843663</v>
      </c>
      <c r="I42" s="418" t="str">
        <f t="shared" si="34"/>
        <v>D</v>
      </c>
      <c r="J42" s="221">
        <f>'2024-2025 исходные'!L169</f>
        <v>0</v>
      </c>
      <c r="K42" s="120">
        <f t="shared" si="30"/>
        <v>6.4896755162241873E-2</v>
      </c>
      <c r="L42" s="231" t="str">
        <f t="shared" si="35"/>
        <v>D</v>
      </c>
      <c r="M42" s="253">
        <f>'2024-2025 исходные'!N169</f>
        <v>0</v>
      </c>
      <c r="N42" s="110">
        <f t="shared" si="31"/>
        <v>0.11693419658021426</v>
      </c>
      <c r="O42" s="261" t="str">
        <f t="shared" si="36"/>
        <v>D</v>
      </c>
      <c r="P42" s="256">
        <f>'2024-2025 исходные'!T169</f>
        <v>0</v>
      </c>
      <c r="Q42" s="1152">
        <f t="shared" si="32"/>
        <v>2.1193834823098833E-3</v>
      </c>
      <c r="R42" s="261" t="str">
        <f t="shared" si="37"/>
        <v>D</v>
      </c>
      <c r="S42" s="1361" t="str">
        <f t="shared" si="17"/>
        <v>D</v>
      </c>
      <c r="T42" s="265">
        <f t="shared" si="18"/>
        <v>2</v>
      </c>
      <c r="U42" s="265">
        <f t="shared" si="11"/>
        <v>1</v>
      </c>
      <c r="V42" s="265">
        <f t="shared" si="19"/>
        <v>1</v>
      </c>
      <c r="W42" s="265">
        <f t="shared" si="20"/>
        <v>1</v>
      </c>
      <c r="X42" s="265">
        <f t="shared" si="21"/>
        <v>1</v>
      </c>
      <c r="Y42" s="269">
        <f t="shared" si="22"/>
        <v>1.2</v>
      </c>
    </row>
    <row r="43" spans="1:25" ht="15" customHeight="1" x14ac:dyDescent="0.25">
      <c r="A43" s="46">
        <v>13</v>
      </c>
      <c r="B43" s="47">
        <v>30650</v>
      </c>
      <c r="C43" s="1047" t="s">
        <v>790</v>
      </c>
      <c r="D43" s="218">
        <f>'2024-2025 исходные'!G172</f>
        <v>0.66666666666666663</v>
      </c>
      <c r="E43" s="242">
        <f t="shared" si="28"/>
        <v>0.78613569321533916</v>
      </c>
      <c r="F43" s="228" t="str">
        <f t="shared" si="33"/>
        <v>B</v>
      </c>
      <c r="G43" s="435">
        <f>'2024-2025 исходные'!J172</f>
        <v>0.66666666666666663</v>
      </c>
      <c r="H43" s="436">
        <f t="shared" si="29"/>
        <v>0.50737463126843663</v>
      </c>
      <c r="I43" s="418" t="str">
        <f t="shared" si="34"/>
        <v>B</v>
      </c>
      <c r="J43" s="221">
        <f>'2024-2025 исходные'!L172</f>
        <v>0</v>
      </c>
      <c r="K43" s="120">
        <f t="shared" si="30"/>
        <v>6.4896755162241873E-2</v>
      </c>
      <c r="L43" s="231" t="str">
        <f t="shared" si="35"/>
        <v>D</v>
      </c>
      <c r="M43" s="253">
        <f>'2024-2025 исходные'!N172</f>
        <v>0.25</v>
      </c>
      <c r="N43" s="110">
        <f t="shared" si="31"/>
        <v>0.11693419658021426</v>
      </c>
      <c r="O43" s="261" t="str">
        <f t="shared" si="36"/>
        <v>C</v>
      </c>
      <c r="P43" s="256">
        <f>'2024-2025 исходные'!T172</f>
        <v>0</v>
      </c>
      <c r="Q43" s="1152">
        <f t="shared" si="32"/>
        <v>2.1193834823098833E-3</v>
      </c>
      <c r="R43" s="261" t="str">
        <f t="shared" si="37"/>
        <v>D</v>
      </c>
      <c r="S43" s="1361" t="str">
        <f t="shared" si="17"/>
        <v>C</v>
      </c>
      <c r="T43" s="265">
        <f t="shared" si="18"/>
        <v>2.5</v>
      </c>
      <c r="U43" s="265">
        <f t="shared" si="11"/>
        <v>2.5</v>
      </c>
      <c r="V43" s="265">
        <f t="shared" si="19"/>
        <v>1</v>
      </c>
      <c r="W43" s="265">
        <f t="shared" si="20"/>
        <v>2</v>
      </c>
      <c r="X43" s="265">
        <f t="shared" si="21"/>
        <v>1</v>
      </c>
      <c r="Y43" s="269">
        <f t="shared" si="22"/>
        <v>1.8</v>
      </c>
    </row>
    <row r="44" spans="1:25" ht="15" customHeight="1" x14ac:dyDescent="0.25">
      <c r="A44" s="46">
        <v>14</v>
      </c>
      <c r="B44" s="47">
        <v>30790</v>
      </c>
      <c r="C44" s="1047" t="s">
        <v>166</v>
      </c>
      <c r="D44" s="218">
        <f>'2024-2025 исходные'!G177</f>
        <v>0.83333333333333337</v>
      </c>
      <c r="E44" s="242">
        <f t="shared" si="28"/>
        <v>0.78613569321533916</v>
      </c>
      <c r="F44" s="228" t="str">
        <f t="shared" si="33"/>
        <v>B</v>
      </c>
      <c r="G44" s="435">
        <f>'2024-2025 исходные'!J177</f>
        <v>0</v>
      </c>
      <c r="H44" s="436">
        <f t="shared" si="29"/>
        <v>0.50737463126843663</v>
      </c>
      <c r="I44" s="418" t="str">
        <f t="shared" si="34"/>
        <v>D</v>
      </c>
      <c r="J44" s="221">
        <f>'2024-2025 исходные'!L177</f>
        <v>0</v>
      </c>
      <c r="K44" s="120">
        <f t="shared" si="30"/>
        <v>6.4896755162241873E-2</v>
      </c>
      <c r="L44" s="231" t="str">
        <f t="shared" si="35"/>
        <v>D</v>
      </c>
      <c r="M44" s="253">
        <f>'2024-2025 исходные'!N177</f>
        <v>0</v>
      </c>
      <c r="N44" s="110">
        <f t="shared" si="31"/>
        <v>0.11693419658021426</v>
      </c>
      <c r="O44" s="261" t="str">
        <f t="shared" si="36"/>
        <v>D</v>
      </c>
      <c r="P44" s="256">
        <f>'2024-2025 исходные'!T177</f>
        <v>0</v>
      </c>
      <c r="Q44" s="1152">
        <f t="shared" si="32"/>
        <v>2.1193834823098833E-3</v>
      </c>
      <c r="R44" s="261" t="str">
        <f t="shared" si="37"/>
        <v>D</v>
      </c>
      <c r="S44" s="1361" t="str">
        <f t="shared" si="17"/>
        <v>D</v>
      </c>
      <c r="T44" s="265">
        <f t="shared" si="18"/>
        <v>2.5</v>
      </c>
      <c r="U44" s="265">
        <f t="shared" si="11"/>
        <v>1</v>
      </c>
      <c r="V44" s="265">
        <f t="shared" si="19"/>
        <v>1</v>
      </c>
      <c r="W44" s="265">
        <f t="shared" si="20"/>
        <v>1</v>
      </c>
      <c r="X44" s="265">
        <f t="shared" si="21"/>
        <v>1</v>
      </c>
      <c r="Y44" s="269">
        <f t="shared" si="22"/>
        <v>1.3</v>
      </c>
    </row>
    <row r="45" spans="1:25" ht="15" customHeight="1" x14ac:dyDescent="0.25">
      <c r="A45" s="46">
        <v>15</v>
      </c>
      <c r="B45" s="47">
        <v>30890</v>
      </c>
      <c r="C45" s="1047" t="s">
        <v>791</v>
      </c>
      <c r="D45" s="218">
        <f>'2024-2025 исходные'!G182</f>
        <v>0.66666666666666663</v>
      </c>
      <c r="E45" s="242">
        <f t="shared" si="28"/>
        <v>0.78613569321533916</v>
      </c>
      <c r="F45" s="228" t="str">
        <f t="shared" si="33"/>
        <v>B</v>
      </c>
      <c r="G45" s="435">
        <f>'2024-2025 исходные'!J182</f>
        <v>0.33333333333333331</v>
      </c>
      <c r="H45" s="436">
        <f t="shared" si="29"/>
        <v>0.50737463126843663</v>
      </c>
      <c r="I45" s="418" t="str">
        <f t="shared" si="34"/>
        <v>C</v>
      </c>
      <c r="J45" s="221">
        <f>'2024-2025 исходные'!L182</f>
        <v>0</v>
      </c>
      <c r="K45" s="120">
        <f t="shared" si="30"/>
        <v>6.4896755162241873E-2</v>
      </c>
      <c r="L45" s="231" t="str">
        <f t="shared" si="35"/>
        <v>D</v>
      </c>
      <c r="M45" s="253">
        <f>'2024-2025 исходные'!N182</f>
        <v>0</v>
      </c>
      <c r="N45" s="110">
        <f t="shared" si="31"/>
        <v>0.11693419658021426</v>
      </c>
      <c r="O45" s="261" t="str">
        <f t="shared" si="36"/>
        <v>D</v>
      </c>
      <c r="P45" s="256">
        <f>'2024-2025 исходные'!T182</f>
        <v>0</v>
      </c>
      <c r="Q45" s="1152">
        <f t="shared" si="32"/>
        <v>2.1193834823098833E-3</v>
      </c>
      <c r="R45" s="261" t="str">
        <f t="shared" si="37"/>
        <v>D</v>
      </c>
      <c r="S45" s="1361" t="str">
        <f t="shared" si="17"/>
        <v>C</v>
      </c>
      <c r="T45" s="265">
        <f t="shared" si="18"/>
        <v>2.5</v>
      </c>
      <c r="U45" s="265">
        <f t="shared" si="11"/>
        <v>2</v>
      </c>
      <c r="V45" s="265">
        <f t="shared" si="19"/>
        <v>1</v>
      </c>
      <c r="W45" s="265">
        <f t="shared" si="20"/>
        <v>1</v>
      </c>
      <c r="X45" s="265">
        <f t="shared" si="21"/>
        <v>1</v>
      </c>
      <c r="Y45" s="269">
        <f t="shared" si="22"/>
        <v>1.5</v>
      </c>
    </row>
    <row r="46" spans="1:25" ht="15" customHeight="1" x14ac:dyDescent="0.25">
      <c r="A46" s="46">
        <v>16</v>
      </c>
      <c r="B46" s="47">
        <v>30940</v>
      </c>
      <c r="C46" s="1047" t="s">
        <v>167</v>
      </c>
      <c r="D46" s="218">
        <f>'2024-2025 исходные'!G186</f>
        <v>1.1666666666666667</v>
      </c>
      <c r="E46" s="242">
        <f t="shared" si="28"/>
        <v>0.78613569321533916</v>
      </c>
      <c r="F46" s="228" t="str">
        <f t="shared" si="33"/>
        <v>A</v>
      </c>
      <c r="G46" s="435">
        <f>'2024-2025 исходные'!J186</f>
        <v>1</v>
      </c>
      <c r="H46" s="436">
        <f t="shared" si="29"/>
        <v>0.50737463126843663</v>
      </c>
      <c r="I46" s="418" t="str">
        <f t="shared" si="34"/>
        <v>A</v>
      </c>
      <c r="J46" s="221">
        <f>'2024-2025 исходные'!L186</f>
        <v>0</v>
      </c>
      <c r="K46" s="120">
        <f t="shared" si="30"/>
        <v>6.4896755162241873E-2</v>
      </c>
      <c r="L46" s="231" t="str">
        <f t="shared" si="35"/>
        <v>D</v>
      </c>
      <c r="M46" s="253">
        <f>'2024-2025 исходные'!N186</f>
        <v>0.14285714285714285</v>
      </c>
      <c r="N46" s="110">
        <f t="shared" si="31"/>
        <v>0.11693419658021426</v>
      </c>
      <c r="O46" s="261" t="str">
        <f t="shared" si="36"/>
        <v>D</v>
      </c>
      <c r="P46" s="256">
        <f>'2024-2025 исходные'!T186</f>
        <v>0</v>
      </c>
      <c r="Q46" s="1152">
        <f t="shared" si="32"/>
        <v>2.1193834823098833E-3</v>
      </c>
      <c r="R46" s="261" t="str">
        <f t="shared" si="37"/>
        <v>D</v>
      </c>
      <c r="S46" s="1361" t="str">
        <f t="shared" si="17"/>
        <v>C</v>
      </c>
      <c r="T46" s="265">
        <f t="shared" si="18"/>
        <v>4.2</v>
      </c>
      <c r="U46" s="265">
        <f t="shared" si="11"/>
        <v>4.2</v>
      </c>
      <c r="V46" s="265">
        <f t="shared" si="19"/>
        <v>1</v>
      </c>
      <c r="W46" s="265">
        <f t="shared" si="20"/>
        <v>1</v>
      </c>
      <c r="X46" s="265">
        <f t="shared" si="21"/>
        <v>1</v>
      </c>
      <c r="Y46" s="269">
        <f t="shared" si="22"/>
        <v>2.2800000000000002</v>
      </c>
    </row>
    <row r="47" spans="1:25" ht="15" customHeight="1" thickBot="1" x14ac:dyDescent="0.3">
      <c r="A47" s="48">
        <v>17</v>
      </c>
      <c r="B47" s="49">
        <v>31480</v>
      </c>
      <c r="C47" s="1048" t="s">
        <v>169</v>
      </c>
      <c r="D47" s="219">
        <f>'2024-2025 исходные'!G193</f>
        <v>0.66666666666666663</v>
      </c>
      <c r="E47" s="243">
        <f t="shared" si="28"/>
        <v>0.78613569321533916</v>
      </c>
      <c r="F47" s="229" t="str">
        <f t="shared" si="33"/>
        <v>B</v>
      </c>
      <c r="G47" s="437">
        <f>'2024-2025 исходные'!J193</f>
        <v>1</v>
      </c>
      <c r="H47" s="438">
        <f t="shared" si="29"/>
        <v>0.50737463126843663</v>
      </c>
      <c r="I47" s="419" t="str">
        <f t="shared" si="34"/>
        <v>A</v>
      </c>
      <c r="J47" s="222">
        <f>'2024-2025 исходные'!L193</f>
        <v>0</v>
      </c>
      <c r="K47" s="145">
        <f t="shared" si="30"/>
        <v>6.4896755162241873E-2</v>
      </c>
      <c r="L47" s="232" t="str">
        <f t="shared" si="35"/>
        <v>D</v>
      </c>
      <c r="M47" s="258">
        <f>'2024-2025 исходные'!N193</f>
        <v>0.5</v>
      </c>
      <c r="N47" s="111">
        <f t="shared" si="31"/>
        <v>0.11693419658021426</v>
      </c>
      <c r="O47" s="262" t="str">
        <f t="shared" si="36"/>
        <v>B</v>
      </c>
      <c r="P47" s="257">
        <f>'2024-2025 исходные'!T193</f>
        <v>0</v>
      </c>
      <c r="Q47" s="1153">
        <f t="shared" si="32"/>
        <v>2.1193834823098833E-3</v>
      </c>
      <c r="R47" s="262" t="str">
        <f t="shared" si="37"/>
        <v>D</v>
      </c>
      <c r="S47" s="1362" t="str">
        <f t="shared" si="17"/>
        <v>C</v>
      </c>
      <c r="T47" s="266">
        <f t="shared" si="18"/>
        <v>2.5</v>
      </c>
      <c r="U47" s="266">
        <f t="shared" si="11"/>
        <v>4.2</v>
      </c>
      <c r="V47" s="266">
        <f t="shared" si="19"/>
        <v>1</v>
      </c>
      <c r="W47" s="266">
        <f t="shared" si="20"/>
        <v>2.5</v>
      </c>
      <c r="X47" s="266">
        <f t="shared" si="21"/>
        <v>1</v>
      </c>
      <c r="Y47" s="270">
        <f t="shared" si="22"/>
        <v>2.2399999999999998</v>
      </c>
    </row>
    <row r="48" spans="1:25" ht="15" customHeight="1" thickBot="1" x14ac:dyDescent="0.3">
      <c r="A48" s="91"/>
      <c r="B48" s="147"/>
      <c r="C48" s="273" t="s">
        <v>197</v>
      </c>
      <c r="D48" s="142">
        <f>AVERAGE(D49:D68)</f>
        <v>0.70833333333333326</v>
      </c>
      <c r="E48" s="244"/>
      <c r="F48" s="146" t="str">
        <f t="shared" si="33"/>
        <v>B</v>
      </c>
      <c r="G48" s="433">
        <f>AVERAGE(G49:G68)</f>
        <v>0.48333333333333339</v>
      </c>
      <c r="H48" s="439"/>
      <c r="I48" s="417" t="str">
        <f t="shared" si="34"/>
        <v>C</v>
      </c>
      <c r="J48" s="211">
        <f>AVERAGE(J49:J68)</f>
        <v>1.6666666666666666E-2</v>
      </c>
      <c r="K48" s="143"/>
      <c r="L48" s="157" t="str">
        <f t="shared" si="35"/>
        <v>D</v>
      </c>
      <c r="M48" s="117">
        <f>AVERAGE(M49:M68)</f>
        <v>7.2777777777777775E-2</v>
      </c>
      <c r="N48" s="119"/>
      <c r="O48" s="146" t="str">
        <f t="shared" si="36"/>
        <v>D</v>
      </c>
      <c r="P48" s="117">
        <f>AVERAGE(P49:P68)</f>
        <v>6.5789473684210525E-4</v>
      </c>
      <c r="Q48" s="1148"/>
      <c r="R48" s="146" t="str">
        <f t="shared" si="37"/>
        <v>D</v>
      </c>
      <c r="S48" s="1359" t="str">
        <f t="shared" si="17"/>
        <v>C</v>
      </c>
      <c r="T48" s="263">
        <f t="shared" si="18"/>
        <v>2.5</v>
      </c>
      <c r="U48" s="263">
        <f t="shared" si="11"/>
        <v>2</v>
      </c>
      <c r="V48" s="263">
        <f t="shared" si="19"/>
        <v>1</v>
      </c>
      <c r="W48" s="263">
        <f t="shared" si="20"/>
        <v>1</v>
      </c>
      <c r="X48" s="263">
        <f t="shared" si="21"/>
        <v>1</v>
      </c>
      <c r="Y48" s="267">
        <f t="shared" si="22"/>
        <v>1.5</v>
      </c>
    </row>
    <row r="49" spans="1:25" s="1" customFormat="1" ht="15" customHeight="1" x14ac:dyDescent="0.25">
      <c r="A49" s="208">
        <v>1</v>
      </c>
      <c r="B49" s="50">
        <v>40010</v>
      </c>
      <c r="C49" s="1051" t="s">
        <v>170</v>
      </c>
      <c r="D49" s="215">
        <f>'2024-2025 исходные'!G198</f>
        <v>0.66666666666666663</v>
      </c>
      <c r="E49" s="240">
        <f t="shared" ref="E49:E68" si="38">$D$127</f>
        <v>0.78613569321533916</v>
      </c>
      <c r="F49" s="227" t="str">
        <f t="shared" si="33"/>
        <v>B</v>
      </c>
      <c r="G49" s="431">
        <f>'2024-2025 исходные'!J198</f>
        <v>0.66666666666666663</v>
      </c>
      <c r="H49" s="432">
        <f t="shared" ref="H49:H68" si="39">$G$127</f>
        <v>0.50737463126843663</v>
      </c>
      <c r="I49" s="416" t="str">
        <f t="shared" si="34"/>
        <v>B</v>
      </c>
      <c r="J49" s="223">
        <f>'2024-2025 исходные'!L198</f>
        <v>0</v>
      </c>
      <c r="K49" s="240">
        <f t="shared" ref="K49:K68" si="40">$J$127</f>
        <v>6.4896755162241873E-2</v>
      </c>
      <c r="L49" s="230" t="str">
        <f t="shared" si="35"/>
        <v>D</v>
      </c>
      <c r="M49" s="215">
        <f>'2024-2025 исходные'!N198</f>
        <v>0.25</v>
      </c>
      <c r="N49" s="240">
        <f t="shared" ref="N49:N68" si="41">$M$127</f>
        <v>0.11693419658021426</v>
      </c>
      <c r="O49" s="260" t="str">
        <f t="shared" si="36"/>
        <v>C</v>
      </c>
      <c r="P49" s="215">
        <f>'2024-2025 исходные'!T198</f>
        <v>0</v>
      </c>
      <c r="Q49" s="1149">
        <f t="shared" ref="Q49:Q68" si="42">$P$127</f>
        <v>2.1193834823098833E-3</v>
      </c>
      <c r="R49" s="260" t="str">
        <f t="shared" si="37"/>
        <v>D</v>
      </c>
      <c r="S49" s="1360" t="str">
        <f t="shared" si="17"/>
        <v>C</v>
      </c>
      <c r="T49" s="264">
        <f t="shared" ref="T49:T54" si="43">IF(F49="A",4.2,IF(F49="B",2.5,IF(F49="C",2,1)))</f>
        <v>2.5</v>
      </c>
      <c r="U49" s="264">
        <f t="shared" si="11"/>
        <v>2.5</v>
      </c>
      <c r="V49" s="264">
        <f t="shared" ref="V49:V54" si="44">IF(L49="A",4.2,IF(L49="B",2.5,IF(L49="C",2,1)))</f>
        <v>1</v>
      </c>
      <c r="W49" s="264">
        <f t="shared" ref="W49:W54" si="45">IF(O49="A",4.2,IF(O49="B",2.5,IF(O49="C",2,1)))</f>
        <v>2</v>
      </c>
      <c r="X49" s="264">
        <f t="shared" ref="X49:X54" si="46">IF(R49="A",4.2,IF(R49="B",2.5,IF(R49="C",2,1)))</f>
        <v>1</v>
      </c>
      <c r="Y49" s="268">
        <f t="shared" ref="Y49:Y54" si="47">AVERAGE(T49:X49)</f>
        <v>1.8</v>
      </c>
    </row>
    <row r="50" spans="1:25" s="1" customFormat="1" ht="15" customHeight="1" x14ac:dyDescent="0.25">
      <c r="A50" s="209">
        <v>2</v>
      </c>
      <c r="B50" s="47">
        <v>40030</v>
      </c>
      <c r="C50" s="1049" t="s">
        <v>172</v>
      </c>
      <c r="D50" s="216">
        <f>'2024-2025 исходные'!G202</f>
        <v>0.16666666666666666</v>
      </c>
      <c r="E50" s="241">
        <f t="shared" si="38"/>
        <v>0.78613569321533916</v>
      </c>
      <c r="F50" s="228" t="str">
        <f t="shared" si="33"/>
        <v>D</v>
      </c>
      <c r="G50" s="435">
        <f>'2024-2025 исходные'!J202</f>
        <v>0</v>
      </c>
      <c r="H50" s="436">
        <f t="shared" si="39"/>
        <v>0.50737463126843663</v>
      </c>
      <c r="I50" s="418" t="str">
        <f t="shared" si="34"/>
        <v>D</v>
      </c>
      <c r="J50" s="224">
        <f>'2024-2025 исходные'!L202</f>
        <v>0</v>
      </c>
      <c r="K50" s="241">
        <f t="shared" si="40"/>
        <v>6.4896755162241873E-2</v>
      </c>
      <c r="L50" s="231" t="str">
        <f t="shared" si="35"/>
        <v>D</v>
      </c>
      <c r="M50" s="216">
        <f>'2024-2025 исходные'!N202</f>
        <v>0</v>
      </c>
      <c r="N50" s="241">
        <f t="shared" si="41"/>
        <v>0.11693419658021426</v>
      </c>
      <c r="O50" s="261" t="str">
        <f t="shared" si="36"/>
        <v>D</v>
      </c>
      <c r="P50" s="216">
        <f>'2024-2025 исходные'!T202</f>
        <v>0</v>
      </c>
      <c r="Q50" s="1150">
        <f t="shared" si="42"/>
        <v>2.1193834823098833E-3</v>
      </c>
      <c r="R50" s="261" t="str">
        <f t="shared" si="37"/>
        <v>D</v>
      </c>
      <c r="S50" s="1361" t="str">
        <f t="shared" si="17"/>
        <v>D</v>
      </c>
      <c r="T50" s="265">
        <f t="shared" si="43"/>
        <v>1</v>
      </c>
      <c r="U50" s="265">
        <f t="shared" si="11"/>
        <v>1</v>
      </c>
      <c r="V50" s="265">
        <f t="shared" si="44"/>
        <v>1</v>
      </c>
      <c r="W50" s="265">
        <f t="shared" si="45"/>
        <v>1</v>
      </c>
      <c r="X50" s="265">
        <f t="shared" si="46"/>
        <v>1</v>
      </c>
      <c r="Y50" s="269">
        <f t="shared" si="47"/>
        <v>1</v>
      </c>
    </row>
    <row r="51" spans="1:25" s="1" customFormat="1" ht="15" customHeight="1" x14ac:dyDescent="0.25">
      <c r="A51" s="209">
        <v>3</v>
      </c>
      <c r="B51" s="47">
        <v>40410</v>
      </c>
      <c r="C51" s="1049" t="s">
        <v>180</v>
      </c>
      <c r="D51" s="216">
        <f>'2024-2025 исходные'!G203</f>
        <v>0.83333333333333337</v>
      </c>
      <c r="E51" s="241">
        <f t="shared" si="38"/>
        <v>0.78613569321533916</v>
      </c>
      <c r="F51" s="228" t="str">
        <f t="shared" si="33"/>
        <v>B</v>
      </c>
      <c r="G51" s="435">
        <f>'2024-2025 исходные'!J203</f>
        <v>0.33333333333333331</v>
      </c>
      <c r="H51" s="436">
        <f t="shared" si="39"/>
        <v>0.50737463126843663</v>
      </c>
      <c r="I51" s="418" t="str">
        <f t="shared" si="34"/>
        <v>C</v>
      </c>
      <c r="J51" s="224">
        <f>'2024-2025 исходные'!L203</f>
        <v>0</v>
      </c>
      <c r="K51" s="241">
        <f t="shared" si="40"/>
        <v>6.4896755162241873E-2</v>
      </c>
      <c r="L51" s="231" t="str">
        <f t="shared" si="35"/>
        <v>D</v>
      </c>
      <c r="M51" s="216">
        <f>'2024-2025 исходные'!N203</f>
        <v>0.2</v>
      </c>
      <c r="N51" s="241">
        <f t="shared" si="41"/>
        <v>0.11693419658021426</v>
      </c>
      <c r="O51" s="261" t="str">
        <f t="shared" si="36"/>
        <v>C</v>
      </c>
      <c r="P51" s="216">
        <f>'2024-2025 исходные'!T203</f>
        <v>0</v>
      </c>
      <c r="Q51" s="1150">
        <f t="shared" si="42"/>
        <v>2.1193834823098833E-3</v>
      </c>
      <c r="R51" s="261" t="str">
        <f t="shared" si="37"/>
        <v>D</v>
      </c>
      <c r="S51" s="1361" t="str">
        <f t="shared" si="17"/>
        <v>C</v>
      </c>
      <c r="T51" s="265">
        <f t="shared" si="43"/>
        <v>2.5</v>
      </c>
      <c r="U51" s="265">
        <f t="shared" si="11"/>
        <v>2</v>
      </c>
      <c r="V51" s="265">
        <f t="shared" si="44"/>
        <v>1</v>
      </c>
      <c r="W51" s="265">
        <f t="shared" si="45"/>
        <v>2</v>
      </c>
      <c r="X51" s="265">
        <f t="shared" si="46"/>
        <v>1</v>
      </c>
      <c r="Y51" s="269">
        <f t="shared" si="47"/>
        <v>1.7</v>
      </c>
    </row>
    <row r="52" spans="1:25" s="1" customFormat="1" ht="15" customHeight="1" x14ac:dyDescent="0.25">
      <c r="A52" s="209">
        <v>4</v>
      </c>
      <c r="B52" s="47">
        <v>40011</v>
      </c>
      <c r="C52" s="1049" t="s">
        <v>171</v>
      </c>
      <c r="D52" s="216">
        <f>'2024-2025 исходные'!G208</f>
        <v>0.5</v>
      </c>
      <c r="E52" s="241">
        <f t="shared" si="38"/>
        <v>0.78613569321533916</v>
      </c>
      <c r="F52" s="228" t="str">
        <f t="shared" si="33"/>
        <v>C</v>
      </c>
      <c r="G52" s="435">
        <f>'2024-2025 исходные'!J208</f>
        <v>0.33333333333333331</v>
      </c>
      <c r="H52" s="436">
        <f t="shared" si="39"/>
        <v>0.50737463126843663</v>
      </c>
      <c r="I52" s="418" t="str">
        <f t="shared" si="34"/>
        <v>C</v>
      </c>
      <c r="J52" s="224">
        <f>'2024-2025 исходные'!L208</f>
        <v>0</v>
      </c>
      <c r="K52" s="241">
        <f t="shared" si="40"/>
        <v>6.4896755162241873E-2</v>
      </c>
      <c r="L52" s="231" t="str">
        <f t="shared" si="35"/>
        <v>D</v>
      </c>
      <c r="M52" s="216">
        <f>'2024-2025 исходные'!N208</f>
        <v>0.33333333333333331</v>
      </c>
      <c r="N52" s="241">
        <f t="shared" si="41"/>
        <v>0.11693419658021426</v>
      </c>
      <c r="O52" s="261" t="str">
        <f t="shared" si="36"/>
        <v>C</v>
      </c>
      <c r="P52" s="216">
        <f>'2024-2025 исходные'!T208</f>
        <v>0</v>
      </c>
      <c r="Q52" s="1150">
        <f t="shared" si="42"/>
        <v>2.1193834823098833E-3</v>
      </c>
      <c r="R52" s="261" t="str">
        <f t="shared" si="37"/>
        <v>D</v>
      </c>
      <c r="S52" s="1361" t="str">
        <f t="shared" si="17"/>
        <v>C</v>
      </c>
      <c r="T52" s="265">
        <f t="shared" si="43"/>
        <v>2</v>
      </c>
      <c r="U52" s="265">
        <f t="shared" si="11"/>
        <v>2</v>
      </c>
      <c r="V52" s="265">
        <f t="shared" si="44"/>
        <v>1</v>
      </c>
      <c r="W52" s="265">
        <f t="shared" si="45"/>
        <v>2</v>
      </c>
      <c r="X52" s="265">
        <f t="shared" si="46"/>
        <v>1</v>
      </c>
      <c r="Y52" s="269">
        <f t="shared" si="47"/>
        <v>1.6</v>
      </c>
    </row>
    <row r="53" spans="1:25" s="1" customFormat="1" ht="15" customHeight="1" x14ac:dyDescent="0.25">
      <c r="A53" s="209">
        <v>5</v>
      </c>
      <c r="B53" s="47">
        <v>40080</v>
      </c>
      <c r="C53" s="1049" t="s">
        <v>174</v>
      </c>
      <c r="D53" s="216">
        <f>'2024-2025 исходные'!G213</f>
        <v>0.66666666666666663</v>
      </c>
      <c r="E53" s="241">
        <f t="shared" si="38"/>
        <v>0.78613569321533916</v>
      </c>
      <c r="F53" s="228" t="str">
        <f t="shared" si="33"/>
        <v>B</v>
      </c>
      <c r="G53" s="435">
        <f>'2024-2025 исходные'!J213</f>
        <v>0.66666666666666663</v>
      </c>
      <c r="H53" s="436">
        <f t="shared" si="39"/>
        <v>0.50737463126843663</v>
      </c>
      <c r="I53" s="418" t="str">
        <f t="shared" si="34"/>
        <v>B</v>
      </c>
      <c r="J53" s="224">
        <f>'2024-2025 исходные'!L213</f>
        <v>0</v>
      </c>
      <c r="K53" s="241">
        <f t="shared" si="40"/>
        <v>6.4896755162241873E-2</v>
      </c>
      <c r="L53" s="231" t="str">
        <f t="shared" si="35"/>
        <v>D</v>
      </c>
      <c r="M53" s="216">
        <f>'2024-2025 исходные'!N213</f>
        <v>0.25</v>
      </c>
      <c r="N53" s="241">
        <f t="shared" si="41"/>
        <v>0.11693419658021426</v>
      </c>
      <c r="O53" s="261" t="str">
        <f t="shared" si="36"/>
        <v>C</v>
      </c>
      <c r="P53" s="216">
        <f>'2024-2025 исходные'!T213</f>
        <v>0</v>
      </c>
      <c r="Q53" s="1150">
        <f t="shared" si="42"/>
        <v>2.1193834823098833E-3</v>
      </c>
      <c r="R53" s="261" t="str">
        <f t="shared" si="37"/>
        <v>D</v>
      </c>
      <c r="S53" s="1361" t="str">
        <f t="shared" si="17"/>
        <v>C</v>
      </c>
      <c r="T53" s="265">
        <f t="shared" si="43"/>
        <v>2.5</v>
      </c>
      <c r="U53" s="265">
        <f t="shared" si="11"/>
        <v>2.5</v>
      </c>
      <c r="V53" s="265">
        <f t="shared" si="44"/>
        <v>1</v>
      </c>
      <c r="W53" s="265">
        <f t="shared" si="45"/>
        <v>2</v>
      </c>
      <c r="X53" s="265">
        <f t="shared" si="46"/>
        <v>1</v>
      </c>
      <c r="Y53" s="269">
        <f t="shared" si="47"/>
        <v>1.8</v>
      </c>
    </row>
    <row r="54" spans="1:25" s="1" customFormat="1" ht="15" customHeight="1" x14ac:dyDescent="0.25">
      <c r="A54" s="209">
        <v>6</v>
      </c>
      <c r="B54" s="47">
        <v>40100</v>
      </c>
      <c r="C54" s="1049" t="s">
        <v>175</v>
      </c>
      <c r="D54" s="216">
        <f>'2024-2025 исходные'!G217</f>
        <v>1.6666666666666667</v>
      </c>
      <c r="E54" s="241">
        <f t="shared" si="38"/>
        <v>0.78613569321533916</v>
      </c>
      <c r="F54" s="228" t="str">
        <f t="shared" si="33"/>
        <v>A</v>
      </c>
      <c r="G54" s="435">
        <f>'2024-2025 исходные'!J217</f>
        <v>2</v>
      </c>
      <c r="H54" s="436">
        <f t="shared" si="39"/>
        <v>0.50737463126843663</v>
      </c>
      <c r="I54" s="418" t="str">
        <f t="shared" si="34"/>
        <v>A</v>
      </c>
      <c r="J54" s="224">
        <f>'2024-2025 исходные'!L217</f>
        <v>0</v>
      </c>
      <c r="K54" s="241">
        <f t="shared" si="40"/>
        <v>6.4896755162241873E-2</v>
      </c>
      <c r="L54" s="231" t="str">
        <f t="shared" si="35"/>
        <v>D</v>
      </c>
      <c r="M54" s="216">
        <f>'2024-2025 исходные'!N217</f>
        <v>0.2</v>
      </c>
      <c r="N54" s="241">
        <f t="shared" si="41"/>
        <v>0.11693419658021426</v>
      </c>
      <c r="O54" s="261" t="str">
        <f t="shared" si="36"/>
        <v>C</v>
      </c>
      <c r="P54" s="216">
        <f>'2024-2025 исходные'!T217</f>
        <v>0</v>
      </c>
      <c r="Q54" s="1150">
        <f t="shared" si="42"/>
        <v>2.1193834823098833E-3</v>
      </c>
      <c r="R54" s="261" t="str">
        <f t="shared" si="37"/>
        <v>D</v>
      </c>
      <c r="S54" s="1361" t="str">
        <f t="shared" si="17"/>
        <v>C</v>
      </c>
      <c r="T54" s="265">
        <f t="shared" si="43"/>
        <v>4.2</v>
      </c>
      <c r="U54" s="265">
        <f t="shared" si="11"/>
        <v>4.2</v>
      </c>
      <c r="V54" s="265">
        <f t="shared" si="44"/>
        <v>1</v>
      </c>
      <c r="W54" s="265">
        <f t="shared" si="45"/>
        <v>2</v>
      </c>
      <c r="X54" s="265">
        <f t="shared" si="46"/>
        <v>1</v>
      </c>
      <c r="Y54" s="269">
        <f t="shared" si="47"/>
        <v>2.48</v>
      </c>
    </row>
    <row r="55" spans="1:25" ht="15" customHeight="1" x14ac:dyDescent="0.25">
      <c r="A55" s="51">
        <v>7</v>
      </c>
      <c r="B55" s="50">
        <v>40031</v>
      </c>
      <c r="C55" s="1049" t="s">
        <v>173</v>
      </c>
      <c r="D55" s="235">
        <f>'2024-2025 исходные'!G227</f>
        <v>0.33333333333333331</v>
      </c>
      <c r="E55" s="242">
        <f t="shared" si="38"/>
        <v>0.78613569321533916</v>
      </c>
      <c r="F55" s="227" t="str">
        <f t="shared" si="33"/>
        <v>C</v>
      </c>
      <c r="G55" s="431">
        <f>'2024-2025 исходные'!J227</f>
        <v>0</v>
      </c>
      <c r="H55" s="432">
        <f t="shared" si="39"/>
        <v>0.50737463126843663</v>
      </c>
      <c r="I55" s="416" t="str">
        <f t="shared" si="34"/>
        <v>D</v>
      </c>
      <c r="J55" s="220">
        <f>'2024-2025 исходные'!L227</f>
        <v>0</v>
      </c>
      <c r="K55" s="144">
        <f t="shared" si="40"/>
        <v>6.4896755162241873E-2</v>
      </c>
      <c r="L55" s="230" t="str">
        <f t="shared" si="35"/>
        <v>D</v>
      </c>
      <c r="M55" s="255">
        <f>'2024-2025 исходные'!N227</f>
        <v>0</v>
      </c>
      <c r="N55" s="109">
        <f t="shared" si="41"/>
        <v>0.11693419658021426</v>
      </c>
      <c r="O55" s="260" t="str">
        <f t="shared" si="36"/>
        <v>D</v>
      </c>
      <c r="P55" s="255">
        <f>'2024-2025 исходные'!T227</f>
        <v>0</v>
      </c>
      <c r="Q55" s="1151">
        <f t="shared" si="42"/>
        <v>2.1193834823098833E-3</v>
      </c>
      <c r="R55" s="260" t="str">
        <f t="shared" si="37"/>
        <v>D</v>
      </c>
      <c r="S55" s="1360" t="str">
        <f t="shared" si="17"/>
        <v>D</v>
      </c>
      <c r="T55" s="265">
        <f t="shared" si="18"/>
        <v>2</v>
      </c>
      <c r="U55" s="265">
        <f t="shared" si="11"/>
        <v>1</v>
      </c>
      <c r="V55" s="265">
        <f t="shared" si="19"/>
        <v>1</v>
      </c>
      <c r="W55" s="265">
        <f t="shared" si="20"/>
        <v>1</v>
      </c>
      <c r="X55" s="265">
        <f t="shared" si="21"/>
        <v>1</v>
      </c>
      <c r="Y55" s="269">
        <f t="shared" si="22"/>
        <v>1.2</v>
      </c>
    </row>
    <row r="56" spans="1:25" ht="15" customHeight="1" x14ac:dyDescent="0.25">
      <c r="A56" s="52">
        <v>8</v>
      </c>
      <c r="B56" s="47">
        <v>40210</v>
      </c>
      <c r="C56" s="1049" t="s">
        <v>176</v>
      </c>
      <c r="D56" s="236">
        <f>'2024-2025 исходные'!G229</f>
        <v>0.83333333333333337</v>
      </c>
      <c r="E56" s="242">
        <f t="shared" si="38"/>
        <v>0.78613569321533916</v>
      </c>
      <c r="F56" s="228" t="str">
        <f t="shared" si="33"/>
        <v>B</v>
      </c>
      <c r="G56" s="435">
        <f>'2024-2025 исходные'!J229</f>
        <v>0.33333333333333331</v>
      </c>
      <c r="H56" s="436">
        <f t="shared" si="39"/>
        <v>0.50737463126843663</v>
      </c>
      <c r="I56" s="418" t="str">
        <f t="shared" si="34"/>
        <v>C</v>
      </c>
      <c r="J56" s="221">
        <f>'2024-2025 исходные'!L229</f>
        <v>0</v>
      </c>
      <c r="K56" s="120">
        <f t="shared" si="40"/>
        <v>6.4896755162241873E-2</v>
      </c>
      <c r="L56" s="231" t="str">
        <f t="shared" si="35"/>
        <v>D</v>
      </c>
      <c r="M56" s="256">
        <f>'2024-2025 исходные'!N229</f>
        <v>0</v>
      </c>
      <c r="N56" s="110">
        <f t="shared" si="41"/>
        <v>0.11693419658021426</v>
      </c>
      <c r="O56" s="261" t="str">
        <f t="shared" si="36"/>
        <v>D</v>
      </c>
      <c r="P56" s="256">
        <f>'2024-2025 исходные'!T229</f>
        <v>0</v>
      </c>
      <c r="Q56" s="1152">
        <f t="shared" si="42"/>
        <v>2.1193834823098833E-3</v>
      </c>
      <c r="R56" s="261" t="str">
        <f t="shared" si="37"/>
        <v>D</v>
      </c>
      <c r="S56" s="1361" t="str">
        <f t="shared" si="17"/>
        <v>C</v>
      </c>
      <c r="T56" s="265">
        <f t="shared" si="18"/>
        <v>2.5</v>
      </c>
      <c r="U56" s="265">
        <f t="shared" si="11"/>
        <v>2</v>
      </c>
      <c r="V56" s="265">
        <f t="shared" si="19"/>
        <v>1</v>
      </c>
      <c r="W56" s="265">
        <f t="shared" si="20"/>
        <v>1</v>
      </c>
      <c r="X56" s="265">
        <f t="shared" si="21"/>
        <v>1</v>
      </c>
      <c r="Y56" s="269">
        <f t="shared" si="22"/>
        <v>1.5</v>
      </c>
    </row>
    <row r="57" spans="1:25" ht="15" customHeight="1" x14ac:dyDescent="0.25">
      <c r="A57" s="52">
        <v>9</v>
      </c>
      <c r="B57" s="47">
        <v>40300</v>
      </c>
      <c r="C57" s="1049" t="s">
        <v>177</v>
      </c>
      <c r="D57" s="236">
        <f>'2024-2025 исходные'!G234</f>
        <v>0.16666666666666666</v>
      </c>
      <c r="E57" s="242">
        <f t="shared" si="38"/>
        <v>0.78613569321533916</v>
      </c>
      <c r="F57" s="228" t="str">
        <f t="shared" si="33"/>
        <v>D</v>
      </c>
      <c r="G57" s="435">
        <f>'2024-2025 исходные'!J234</f>
        <v>0</v>
      </c>
      <c r="H57" s="436">
        <f t="shared" si="39"/>
        <v>0.50737463126843663</v>
      </c>
      <c r="I57" s="418" t="str">
        <f t="shared" si="34"/>
        <v>D</v>
      </c>
      <c r="J57" s="221">
        <f>'2024-2025 исходные'!L234</f>
        <v>0</v>
      </c>
      <c r="K57" s="120">
        <f t="shared" si="40"/>
        <v>6.4896755162241873E-2</v>
      </c>
      <c r="L57" s="231" t="str">
        <f t="shared" si="35"/>
        <v>D</v>
      </c>
      <c r="M57" s="256">
        <f>'2024-2025 исходные'!N234</f>
        <v>0</v>
      </c>
      <c r="N57" s="110">
        <f t="shared" si="41"/>
        <v>0.11693419658021426</v>
      </c>
      <c r="O57" s="261" t="str">
        <f t="shared" si="36"/>
        <v>D</v>
      </c>
      <c r="P57" s="256">
        <f>'2024-2025 исходные'!T234</f>
        <v>0</v>
      </c>
      <c r="Q57" s="1152">
        <f t="shared" si="42"/>
        <v>2.1193834823098833E-3</v>
      </c>
      <c r="R57" s="261" t="str">
        <f t="shared" si="37"/>
        <v>D</v>
      </c>
      <c r="S57" s="1361" t="str">
        <f t="shared" si="17"/>
        <v>D</v>
      </c>
      <c r="T57" s="265">
        <f t="shared" si="18"/>
        <v>1</v>
      </c>
      <c r="U57" s="265">
        <f t="shared" si="11"/>
        <v>1</v>
      </c>
      <c r="V57" s="265">
        <f t="shared" si="19"/>
        <v>1</v>
      </c>
      <c r="W57" s="265">
        <f t="shared" si="20"/>
        <v>1</v>
      </c>
      <c r="X57" s="265">
        <f t="shared" si="21"/>
        <v>1</v>
      </c>
      <c r="Y57" s="269">
        <f t="shared" si="22"/>
        <v>1</v>
      </c>
    </row>
    <row r="58" spans="1:25" ht="15" customHeight="1" x14ac:dyDescent="0.25">
      <c r="A58" s="52">
        <v>10</v>
      </c>
      <c r="B58" s="47">
        <v>40360</v>
      </c>
      <c r="C58" s="1049" t="s">
        <v>178</v>
      </c>
      <c r="D58" s="236">
        <f>'2024-2025 исходные'!G235</f>
        <v>1.5</v>
      </c>
      <c r="E58" s="242">
        <f t="shared" si="38"/>
        <v>0.78613569321533916</v>
      </c>
      <c r="F58" s="228" t="str">
        <f t="shared" si="33"/>
        <v>A</v>
      </c>
      <c r="G58" s="435">
        <f>'2024-2025 исходные'!J235</f>
        <v>0.66666666666666663</v>
      </c>
      <c r="H58" s="436">
        <f t="shared" si="39"/>
        <v>0.50737463126843663</v>
      </c>
      <c r="I58" s="418" t="str">
        <f t="shared" si="34"/>
        <v>B</v>
      </c>
      <c r="J58" s="221">
        <f>'2024-2025 исходные'!L235</f>
        <v>0</v>
      </c>
      <c r="K58" s="120">
        <f t="shared" si="40"/>
        <v>6.4896755162241873E-2</v>
      </c>
      <c r="L58" s="231" t="str">
        <f t="shared" si="35"/>
        <v>D</v>
      </c>
      <c r="M58" s="256">
        <f>'2024-2025 исходные'!N235</f>
        <v>0.1111111111111111</v>
      </c>
      <c r="N58" s="110">
        <f t="shared" si="41"/>
        <v>0.11693419658021426</v>
      </c>
      <c r="O58" s="261" t="str">
        <f t="shared" si="36"/>
        <v>D</v>
      </c>
      <c r="P58" s="256">
        <f>'2024-2025 исходные'!T235</f>
        <v>0</v>
      </c>
      <c r="Q58" s="1152">
        <f t="shared" si="42"/>
        <v>2.1193834823098833E-3</v>
      </c>
      <c r="R58" s="261" t="str">
        <f t="shared" si="37"/>
        <v>D</v>
      </c>
      <c r="S58" s="1361" t="str">
        <f t="shared" si="17"/>
        <v>C</v>
      </c>
      <c r="T58" s="265">
        <f t="shared" si="18"/>
        <v>4.2</v>
      </c>
      <c r="U58" s="265">
        <f t="shared" si="11"/>
        <v>2.5</v>
      </c>
      <c r="V58" s="265">
        <f t="shared" si="19"/>
        <v>1</v>
      </c>
      <c r="W58" s="265">
        <f t="shared" si="20"/>
        <v>1</v>
      </c>
      <c r="X58" s="265">
        <f t="shared" si="21"/>
        <v>1</v>
      </c>
      <c r="Y58" s="269">
        <f t="shared" si="22"/>
        <v>1.94</v>
      </c>
    </row>
    <row r="59" spans="1:25" ht="15" customHeight="1" x14ac:dyDescent="0.25">
      <c r="A59" s="52">
        <v>11</v>
      </c>
      <c r="B59" s="47">
        <v>40390</v>
      </c>
      <c r="C59" s="1049" t="s">
        <v>179</v>
      </c>
      <c r="D59" s="236">
        <f>'2024-2025 исходные'!G244</f>
        <v>0.5</v>
      </c>
      <c r="E59" s="242">
        <f t="shared" si="38"/>
        <v>0.78613569321533916</v>
      </c>
      <c r="F59" s="228" t="str">
        <f t="shared" si="33"/>
        <v>C</v>
      </c>
      <c r="G59" s="435">
        <f>'2024-2025 исходные'!J244</f>
        <v>0.66666666666666663</v>
      </c>
      <c r="H59" s="436">
        <f t="shared" si="39"/>
        <v>0.50737463126843663</v>
      </c>
      <c r="I59" s="418" t="str">
        <f t="shared" si="34"/>
        <v>B</v>
      </c>
      <c r="J59" s="221">
        <f>'2024-2025 исходные'!L244</f>
        <v>0</v>
      </c>
      <c r="K59" s="120">
        <f t="shared" si="40"/>
        <v>6.4896755162241873E-2</v>
      </c>
      <c r="L59" s="231" t="str">
        <f t="shared" si="35"/>
        <v>D</v>
      </c>
      <c r="M59" s="256">
        <f>'2024-2025 исходные'!N244</f>
        <v>0</v>
      </c>
      <c r="N59" s="110">
        <f t="shared" si="41"/>
        <v>0.11693419658021426</v>
      </c>
      <c r="O59" s="261" t="str">
        <f t="shared" si="36"/>
        <v>D</v>
      </c>
      <c r="P59" s="256">
        <f>'2024-2025 исходные'!T244</f>
        <v>0</v>
      </c>
      <c r="Q59" s="1152">
        <f t="shared" si="42"/>
        <v>2.1193834823098833E-3</v>
      </c>
      <c r="R59" s="261" t="str">
        <f t="shared" si="37"/>
        <v>D</v>
      </c>
      <c r="S59" s="1361" t="str">
        <f t="shared" si="17"/>
        <v>C</v>
      </c>
      <c r="T59" s="265">
        <f t="shared" si="18"/>
        <v>2</v>
      </c>
      <c r="U59" s="265">
        <f t="shared" si="11"/>
        <v>2.5</v>
      </c>
      <c r="V59" s="265">
        <f t="shared" si="19"/>
        <v>1</v>
      </c>
      <c r="W59" s="265">
        <f t="shared" si="20"/>
        <v>1</v>
      </c>
      <c r="X59" s="265">
        <f t="shared" si="21"/>
        <v>1</v>
      </c>
      <c r="Y59" s="269">
        <f t="shared" si="22"/>
        <v>1.5</v>
      </c>
    </row>
    <row r="60" spans="1:25" ht="15" customHeight="1" x14ac:dyDescent="0.25">
      <c r="A60" s="52">
        <v>12</v>
      </c>
      <c r="B60" s="47">
        <v>40720</v>
      </c>
      <c r="C60" s="1049" t="s">
        <v>1241</v>
      </c>
      <c r="D60" s="236">
        <f>'2024-2025 исходные'!G247</f>
        <v>1.5</v>
      </c>
      <c r="E60" s="242">
        <f t="shared" si="38"/>
        <v>0.78613569321533916</v>
      </c>
      <c r="F60" s="228" t="str">
        <f t="shared" si="33"/>
        <v>A</v>
      </c>
      <c r="G60" s="435">
        <f>'2024-2025 исходные'!J247</f>
        <v>1</v>
      </c>
      <c r="H60" s="436">
        <f t="shared" si="39"/>
        <v>0.50737463126843663</v>
      </c>
      <c r="I60" s="418" t="str">
        <f t="shared" si="34"/>
        <v>A</v>
      </c>
      <c r="J60" s="221">
        <f>'2024-2025 исходные'!L247</f>
        <v>0</v>
      </c>
      <c r="K60" s="120">
        <f t="shared" si="40"/>
        <v>6.4896755162241873E-2</v>
      </c>
      <c r="L60" s="231" t="str">
        <f t="shared" si="35"/>
        <v>D</v>
      </c>
      <c r="M60" s="256">
        <f>'2024-2025 исходные'!N247</f>
        <v>0.1111111111111111</v>
      </c>
      <c r="N60" s="110">
        <f t="shared" si="41"/>
        <v>0.11693419658021426</v>
      </c>
      <c r="O60" s="261" t="str">
        <f t="shared" si="36"/>
        <v>D</v>
      </c>
      <c r="P60" s="256">
        <f>'2024-2025 исходные'!T247</f>
        <v>0</v>
      </c>
      <c r="Q60" s="1152">
        <f t="shared" si="42"/>
        <v>2.1193834823098833E-3</v>
      </c>
      <c r="R60" s="261" t="str">
        <f t="shared" si="37"/>
        <v>D</v>
      </c>
      <c r="S60" s="1361" t="str">
        <f t="shared" si="17"/>
        <v>C</v>
      </c>
      <c r="T60" s="265">
        <f t="shared" si="18"/>
        <v>4.2</v>
      </c>
      <c r="U60" s="265">
        <f t="shared" si="11"/>
        <v>4.2</v>
      </c>
      <c r="V60" s="265">
        <f t="shared" si="19"/>
        <v>1</v>
      </c>
      <c r="W60" s="265">
        <f t="shared" si="20"/>
        <v>1</v>
      </c>
      <c r="X60" s="265">
        <f t="shared" si="21"/>
        <v>1</v>
      </c>
      <c r="Y60" s="269">
        <f t="shared" si="22"/>
        <v>2.2800000000000002</v>
      </c>
    </row>
    <row r="61" spans="1:25" ht="15" customHeight="1" x14ac:dyDescent="0.25">
      <c r="A61" s="52">
        <v>13</v>
      </c>
      <c r="B61" s="47">
        <v>40730</v>
      </c>
      <c r="C61" s="1049" t="s">
        <v>223</v>
      </c>
      <c r="D61" s="236">
        <f>'2024-2025 исходные'!G257</f>
        <v>0.66666666666666663</v>
      </c>
      <c r="E61" s="242">
        <f t="shared" si="38"/>
        <v>0.78613569321533916</v>
      </c>
      <c r="F61" s="228" t="str">
        <f t="shared" si="33"/>
        <v>B</v>
      </c>
      <c r="G61" s="435">
        <f>'2024-2025 исходные'!J257</f>
        <v>1</v>
      </c>
      <c r="H61" s="436">
        <f t="shared" si="39"/>
        <v>0.50737463126843663</v>
      </c>
      <c r="I61" s="418" t="str">
        <f t="shared" si="34"/>
        <v>A</v>
      </c>
      <c r="J61" s="221">
        <f>'2024-2025 исходные'!L257</f>
        <v>0</v>
      </c>
      <c r="K61" s="120">
        <f t="shared" si="40"/>
        <v>6.4896755162241873E-2</v>
      </c>
      <c r="L61" s="231" t="str">
        <f t="shared" si="35"/>
        <v>D</v>
      </c>
      <c r="M61" s="256">
        <f>'2024-2025 исходные'!N257</f>
        <v>0</v>
      </c>
      <c r="N61" s="110">
        <f t="shared" si="41"/>
        <v>0.11693419658021426</v>
      </c>
      <c r="O61" s="261" t="str">
        <f t="shared" si="36"/>
        <v>D</v>
      </c>
      <c r="P61" s="256">
        <f>'2024-2025 исходные'!T257</f>
        <v>0</v>
      </c>
      <c r="Q61" s="1152">
        <f t="shared" si="42"/>
        <v>2.1193834823098833E-3</v>
      </c>
      <c r="R61" s="261" t="str">
        <f t="shared" si="37"/>
        <v>D</v>
      </c>
      <c r="S61" s="1361" t="str">
        <f t="shared" si="17"/>
        <v>C</v>
      </c>
      <c r="T61" s="265">
        <f t="shared" si="18"/>
        <v>2.5</v>
      </c>
      <c r="U61" s="265">
        <f t="shared" si="11"/>
        <v>4.2</v>
      </c>
      <c r="V61" s="265">
        <f t="shared" si="19"/>
        <v>1</v>
      </c>
      <c r="W61" s="265">
        <f t="shared" si="20"/>
        <v>1</v>
      </c>
      <c r="X61" s="265">
        <f t="shared" si="21"/>
        <v>1</v>
      </c>
      <c r="Y61" s="269">
        <f t="shared" si="22"/>
        <v>1.94</v>
      </c>
    </row>
    <row r="62" spans="1:25" ht="15" customHeight="1" x14ac:dyDescent="0.25">
      <c r="A62" s="52">
        <v>14</v>
      </c>
      <c r="B62" s="47">
        <v>40820</v>
      </c>
      <c r="C62" s="1049" t="s">
        <v>793</v>
      </c>
      <c r="D62" s="236">
        <f>'2024-2025 исходные'!G261</f>
        <v>0.66666666666666663</v>
      </c>
      <c r="E62" s="242">
        <f t="shared" si="38"/>
        <v>0.78613569321533916</v>
      </c>
      <c r="F62" s="228" t="str">
        <f t="shared" si="33"/>
        <v>B</v>
      </c>
      <c r="G62" s="435">
        <f>'2024-2025 исходные'!J261</f>
        <v>0.66666666666666663</v>
      </c>
      <c r="H62" s="436">
        <f t="shared" si="39"/>
        <v>0.50737463126843663</v>
      </c>
      <c r="I62" s="418" t="str">
        <f t="shared" si="34"/>
        <v>B</v>
      </c>
      <c r="J62" s="221">
        <f>'2024-2025 исходные'!L261</f>
        <v>0</v>
      </c>
      <c r="K62" s="120">
        <f t="shared" si="40"/>
        <v>6.4896755162241873E-2</v>
      </c>
      <c r="L62" s="231" t="str">
        <f t="shared" si="35"/>
        <v>D</v>
      </c>
      <c r="M62" s="256">
        <f>'2024-2025 исходные'!N261</f>
        <v>0</v>
      </c>
      <c r="N62" s="110">
        <f t="shared" si="41"/>
        <v>0.11693419658021426</v>
      </c>
      <c r="O62" s="261" t="str">
        <f t="shared" si="36"/>
        <v>D</v>
      </c>
      <c r="P62" s="256">
        <f>'2024-2025 исходные'!T261</f>
        <v>0</v>
      </c>
      <c r="Q62" s="1152">
        <f t="shared" si="42"/>
        <v>2.1193834823098833E-3</v>
      </c>
      <c r="R62" s="261" t="str">
        <f t="shared" si="37"/>
        <v>D</v>
      </c>
      <c r="S62" s="1361" t="str">
        <f t="shared" si="17"/>
        <v>C</v>
      </c>
      <c r="T62" s="265">
        <f t="shared" si="18"/>
        <v>2.5</v>
      </c>
      <c r="U62" s="265">
        <f t="shared" si="11"/>
        <v>2.5</v>
      </c>
      <c r="V62" s="265">
        <f t="shared" si="19"/>
        <v>1</v>
      </c>
      <c r="W62" s="265">
        <f t="shared" si="20"/>
        <v>1</v>
      </c>
      <c r="X62" s="265">
        <f t="shared" si="21"/>
        <v>1</v>
      </c>
      <c r="Y62" s="269">
        <f t="shared" si="22"/>
        <v>1.6</v>
      </c>
    </row>
    <row r="63" spans="1:25" ht="15" customHeight="1" x14ac:dyDescent="0.25">
      <c r="A63" s="52">
        <v>15</v>
      </c>
      <c r="B63" s="47">
        <v>40840</v>
      </c>
      <c r="C63" s="1049" t="s">
        <v>181</v>
      </c>
      <c r="D63" s="236">
        <f>'2024-2025 исходные'!G265</f>
        <v>0.66666666666666663</v>
      </c>
      <c r="E63" s="242">
        <f t="shared" si="38"/>
        <v>0.78613569321533916</v>
      </c>
      <c r="F63" s="228" t="str">
        <f t="shared" si="33"/>
        <v>B</v>
      </c>
      <c r="G63" s="435">
        <f>'2024-2025 исходные'!J265</f>
        <v>0.66666666666666663</v>
      </c>
      <c r="H63" s="436">
        <f t="shared" si="39"/>
        <v>0.50737463126843663</v>
      </c>
      <c r="I63" s="418" t="str">
        <f t="shared" si="34"/>
        <v>B</v>
      </c>
      <c r="J63" s="221">
        <f>'2024-2025 исходные'!L265</f>
        <v>0</v>
      </c>
      <c r="K63" s="120">
        <f t="shared" si="40"/>
        <v>6.4896755162241873E-2</v>
      </c>
      <c r="L63" s="231" t="str">
        <f t="shared" si="35"/>
        <v>D</v>
      </c>
      <c r="M63" s="256">
        <f>'2024-2025 исходные'!N265</f>
        <v>0</v>
      </c>
      <c r="N63" s="110">
        <f t="shared" si="41"/>
        <v>0.11693419658021426</v>
      </c>
      <c r="O63" s="261" t="str">
        <f t="shared" si="36"/>
        <v>D</v>
      </c>
      <c r="P63" s="256">
        <f>'2024-2025 исходные'!T265</f>
        <v>0</v>
      </c>
      <c r="Q63" s="1152">
        <f t="shared" si="42"/>
        <v>2.1193834823098833E-3</v>
      </c>
      <c r="R63" s="261" t="str">
        <f t="shared" si="37"/>
        <v>D</v>
      </c>
      <c r="S63" s="1361" t="str">
        <f t="shared" si="17"/>
        <v>C</v>
      </c>
      <c r="T63" s="265">
        <f t="shared" si="18"/>
        <v>2.5</v>
      </c>
      <c r="U63" s="265">
        <f t="shared" si="11"/>
        <v>2.5</v>
      </c>
      <c r="V63" s="265">
        <f t="shared" si="19"/>
        <v>1</v>
      </c>
      <c r="W63" s="265">
        <f t="shared" si="20"/>
        <v>1</v>
      </c>
      <c r="X63" s="265">
        <f t="shared" si="21"/>
        <v>1</v>
      </c>
      <c r="Y63" s="269">
        <f t="shared" si="22"/>
        <v>1.6</v>
      </c>
    </row>
    <row r="64" spans="1:25" ht="15" customHeight="1" x14ac:dyDescent="0.25">
      <c r="A64" s="52">
        <v>16</v>
      </c>
      <c r="B64" s="47">
        <v>40950</v>
      </c>
      <c r="C64" s="1049" t="s">
        <v>182</v>
      </c>
      <c r="D64" s="236">
        <f>'2024-2025 исходные'!G270</f>
        <v>0.5</v>
      </c>
      <c r="E64" s="242">
        <f t="shared" si="38"/>
        <v>0.78613569321533916</v>
      </c>
      <c r="F64" s="228" t="str">
        <f t="shared" si="33"/>
        <v>C</v>
      </c>
      <c r="G64" s="435">
        <f>'2024-2025 исходные'!J270</f>
        <v>0</v>
      </c>
      <c r="H64" s="436">
        <f t="shared" si="39"/>
        <v>0.50737463126843663</v>
      </c>
      <c r="I64" s="418" t="str">
        <f t="shared" si="34"/>
        <v>D</v>
      </c>
      <c r="J64" s="221">
        <f>'2024-2025 исходные'!L270</f>
        <v>0</v>
      </c>
      <c r="K64" s="120">
        <f t="shared" si="40"/>
        <v>6.4896755162241873E-2</v>
      </c>
      <c r="L64" s="231" t="str">
        <f t="shared" si="35"/>
        <v>D</v>
      </c>
      <c r="M64" s="256">
        <f>'2024-2025 исходные'!N270</f>
        <v>0</v>
      </c>
      <c r="N64" s="110">
        <f t="shared" si="41"/>
        <v>0.11693419658021426</v>
      </c>
      <c r="O64" s="261" t="str">
        <f t="shared" si="36"/>
        <v>D</v>
      </c>
      <c r="P64" s="256">
        <f>'2024-2025 исходные'!T270</f>
        <v>0</v>
      </c>
      <c r="Q64" s="1152">
        <f t="shared" si="42"/>
        <v>2.1193834823098833E-3</v>
      </c>
      <c r="R64" s="261" t="str">
        <f t="shared" si="37"/>
        <v>D</v>
      </c>
      <c r="S64" s="1361" t="str">
        <f t="shared" si="17"/>
        <v>D</v>
      </c>
      <c r="T64" s="265">
        <f t="shared" si="18"/>
        <v>2</v>
      </c>
      <c r="U64" s="265">
        <f t="shared" si="11"/>
        <v>1</v>
      </c>
      <c r="V64" s="265">
        <f t="shared" si="19"/>
        <v>1</v>
      </c>
      <c r="W64" s="265">
        <f t="shared" si="20"/>
        <v>1</v>
      </c>
      <c r="X64" s="265">
        <f t="shared" si="21"/>
        <v>1</v>
      </c>
      <c r="Y64" s="269">
        <f t="shared" si="22"/>
        <v>1.2</v>
      </c>
    </row>
    <row r="65" spans="1:25" ht="15" customHeight="1" x14ac:dyDescent="0.25">
      <c r="A65" s="52">
        <v>17</v>
      </c>
      <c r="B65" s="49">
        <v>40990</v>
      </c>
      <c r="C65" s="1049" t="s">
        <v>110</v>
      </c>
      <c r="D65" s="236">
        <f>'2024-2025 исходные'!G273</f>
        <v>0.5</v>
      </c>
      <c r="E65" s="242">
        <f t="shared" si="38"/>
        <v>0.78613569321533916</v>
      </c>
      <c r="F65" s="228" t="str">
        <f t="shared" si="33"/>
        <v>C</v>
      </c>
      <c r="G65" s="435">
        <f>'2024-2025 исходные'!J273</f>
        <v>0.33333333333333331</v>
      </c>
      <c r="H65" s="436">
        <f t="shared" si="39"/>
        <v>0.50737463126843663</v>
      </c>
      <c r="I65" s="418" t="str">
        <f t="shared" si="34"/>
        <v>C</v>
      </c>
      <c r="J65" s="221">
        <f>'2024-2025 исходные'!L273</f>
        <v>0.33333333333333331</v>
      </c>
      <c r="K65" s="120">
        <f t="shared" si="40"/>
        <v>6.4896755162241873E-2</v>
      </c>
      <c r="L65" s="231" t="str">
        <f t="shared" si="35"/>
        <v>C</v>
      </c>
      <c r="M65" s="256">
        <f>'2024-2025 исходные'!N273</f>
        <v>0</v>
      </c>
      <c r="N65" s="110">
        <f t="shared" si="41"/>
        <v>0.11693419658021426</v>
      </c>
      <c r="O65" s="261" t="str">
        <f t="shared" si="36"/>
        <v>D</v>
      </c>
      <c r="P65" s="256">
        <f>'2024-2025 исходные'!T273</f>
        <v>0</v>
      </c>
      <c r="Q65" s="1152">
        <f t="shared" si="42"/>
        <v>2.1193834823098833E-3</v>
      </c>
      <c r="R65" s="261" t="str">
        <f t="shared" si="37"/>
        <v>D</v>
      </c>
      <c r="S65" s="1361" t="str">
        <f t="shared" si="17"/>
        <v>C</v>
      </c>
      <c r="T65" s="265">
        <f t="shared" si="18"/>
        <v>2</v>
      </c>
      <c r="U65" s="265">
        <f t="shared" si="11"/>
        <v>2</v>
      </c>
      <c r="V65" s="265">
        <f t="shared" si="19"/>
        <v>2</v>
      </c>
      <c r="W65" s="265">
        <f t="shared" si="20"/>
        <v>1</v>
      </c>
      <c r="X65" s="265">
        <f t="shared" si="21"/>
        <v>1</v>
      </c>
      <c r="Y65" s="269">
        <f t="shared" si="22"/>
        <v>1.6</v>
      </c>
    </row>
    <row r="66" spans="1:25" ht="15" customHeight="1" x14ac:dyDescent="0.25">
      <c r="A66" s="52">
        <v>18</v>
      </c>
      <c r="B66" s="47">
        <v>40133</v>
      </c>
      <c r="C66" s="1050" t="s">
        <v>112</v>
      </c>
      <c r="D66" s="236">
        <f>'2024-2025 исходные'!G276</f>
        <v>0.83333333333333337</v>
      </c>
      <c r="E66" s="242">
        <f t="shared" si="38"/>
        <v>0.78613569321533916</v>
      </c>
      <c r="F66" s="228" t="str">
        <f t="shared" si="33"/>
        <v>B</v>
      </c>
      <c r="G66" s="435">
        <f>'2024-2025 исходные'!J276</f>
        <v>0.33333333333333331</v>
      </c>
      <c r="H66" s="436">
        <f t="shared" si="39"/>
        <v>0.50737463126843663</v>
      </c>
      <c r="I66" s="418" t="str">
        <f t="shared" si="34"/>
        <v>C</v>
      </c>
      <c r="J66" s="221">
        <f>'2024-2025 исходные'!L276</f>
        <v>0</v>
      </c>
      <c r="K66" s="120">
        <f t="shared" si="40"/>
        <v>6.4896755162241873E-2</v>
      </c>
      <c r="L66" s="231" t="str">
        <f t="shared" si="35"/>
        <v>D</v>
      </c>
      <c r="M66" s="256">
        <f>'2024-2025 исходные'!N276</f>
        <v>0</v>
      </c>
      <c r="N66" s="110">
        <f t="shared" si="41"/>
        <v>0.11693419658021426</v>
      </c>
      <c r="O66" s="261" t="str">
        <f t="shared" si="36"/>
        <v>D</v>
      </c>
      <c r="P66" s="256">
        <f>'2024-2025 исходные'!T276</f>
        <v>0</v>
      </c>
      <c r="Q66" s="1152">
        <f t="shared" si="42"/>
        <v>2.1193834823098833E-3</v>
      </c>
      <c r="R66" s="261" t="str">
        <f t="shared" si="37"/>
        <v>D</v>
      </c>
      <c r="S66" s="1361" t="str">
        <f t="shared" si="17"/>
        <v>C</v>
      </c>
      <c r="T66" s="265">
        <f t="shared" si="18"/>
        <v>2.5</v>
      </c>
      <c r="U66" s="265">
        <f t="shared" si="11"/>
        <v>2</v>
      </c>
      <c r="V66" s="265">
        <f t="shared" si="19"/>
        <v>1</v>
      </c>
      <c r="W66" s="265">
        <f t="shared" si="20"/>
        <v>1</v>
      </c>
      <c r="X66" s="265">
        <f t="shared" si="21"/>
        <v>1</v>
      </c>
      <c r="Y66" s="269">
        <f t="shared" si="22"/>
        <v>1.5</v>
      </c>
    </row>
    <row r="67" spans="1:25" s="1058" customFormat="1" ht="15" customHeight="1" x14ac:dyDescent="0.25">
      <c r="A67" s="53">
        <v>19</v>
      </c>
      <c r="B67" s="49">
        <v>41400</v>
      </c>
      <c r="C67" s="1053" t="s">
        <v>908</v>
      </c>
      <c r="D67" s="237">
        <f>'2024-2025 исходные'!G281</f>
        <v>0.33333333333333331</v>
      </c>
      <c r="E67" s="241">
        <f t="shared" si="38"/>
        <v>0.78613569321533916</v>
      </c>
      <c r="F67" s="229" t="str">
        <f t="shared" ref="F67" si="48">IF(D67&gt;=$D$128,"A",IF(D67&gt;=$D$129,"B",IF(D67&gt;=$D$130,"C","D")))</f>
        <v>C</v>
      </c>
      <c r="G67" s="437">
        <f>'2024-2025 исходные'!J281</f>
        <v>0</v>
      </c>
      <c r="H67" s="438">
        <f t="shared" si="39"/>
        <v>0.50737463126843663</v>
      </c>
      <c r="I67" s="419" t="str">
        <f t="shared" ref="I67" si="49">IF(G67&gt;=$D$128,"A",IF(G67&gt;=$D$129,"B",IF(G67&gt;=$D$130,"C","D")))</f>
        <v>D</v>
      </c>
      <c r="J67" s="222">
        <f>'2024-2025 исходные'!L281</f>
        <v>0</v>
      </c>
      <c r="K67" s="145">
        <f t="shared" si="40"/>
        <v>6.4896755162241873E-2</v>
      </c>
      <c r="L67" s="232" t="str">
        <f t="shared" ref="L67" si="50">IF(J67&gt;=$J$128,"A",IF(J67&gt;=$J$129,"B",IF(J67&gt;=$J$130,"C","D")))</f>
        <v>D</v>
      </c>
      <c r="M67" s="257">
        <f>'2024-2025 исходные'!N281</f>
        <v>0</v>
      </c>
      <c r="N67" s="111">
        <f t="shared" si="41"/>
        <v>0.11693419658021426</v>
      </c>
      <c r="O67" s="262" t="str">
        <f t="shared" ref="O67" si="51">IF(M67&gt;=$M$128,"A",IF(M67&gt;=$M$129,"B",IF(M67&gt;=$M$130,"C","D")))</f>
        <v>D</v>
      </c>
      <c r="P67" s="257">
        <f>'2024-2025 исходные'!T281</f>
        <v>0</v>
      </c>
      <c r="Q67" s="1153">
        <f t="shared" si="42"/>
        <v>2.1193834823098833E-3</v>
      </c>
      <c r="R67" s="262" t="str">
        <f t="shared" ref="R67" si="52">IF(P67&gt;=$P$128,"A",IF(P67&gt;=$P$129,"B",IF(P67&gt;=$P$130,"C","D")))</f>
        <v>D</v>
      </c>
      <c r="S67" s="1362" t="str">
        <f t="shared" ref="S67" si="53">IF(Y67&gt;=3.5,"A",IF(Y67&gt;=2.5,"B",IF(Y67&gt;=1.5,"C","D")))</f>
        <v>D</v>
      </c>
      <c r="T67" s="266">
        <f t="shared" ref="T67" si="54">IF(F67="A",4.2,IF(F67="B",2.5,IF(F67="C",2,1)))</f>
        <v>2</v>
      </c>
      <c r="U67" s="266">
        <f t="shared" ref="U67" si="55">IF(I67="A",4.2,IF(I67="B",2.5,IF(I67="C",2,1)))</f>
        <v>1</v>
      </c>
      <c r="V67" s="266">
        <f t="shared" ref="V67" si="56">IF(L67="A",4.2,IF(L67="B",2.5,IF(L67="C",2,1)))</f>
        <v>1</v>
      </c>
      <c r="W67" s="266">
        <f t="shared" ref="W67" si="57">IF(O67="A",4.2,IF(O67="B",2.5,IF(O67="C",2,1)))</f>
        <v>1</v>
      </c>
      <c r="X67" s="266">
        <f t="shared" ref="X67" si="58">IF(R67="A",4.2,IF(R67="B",2.5,IF(R67="C",2,1)))</f>
        <v>1</v>
      </c>
      <c r="Y67" s="270">
        <f t="shared" ref="Y67" si="59">AVERAGE(T67:X67)</f>
        <v>1.2</v>
      </c>
    </row>
    <row r="68" spans="1:25" ht="15" customHeight="1" thickBot="1" x14ac:dyDescent="0.3">
      <c r="A68" s="53">
        <v>20</v>
      </c>
      <c r="B68" s="49">
        <v>40020</v>
      </c>
      <c r="C68" s="1049" t="s">
        <v>1242</v>
      </c>
      <c r="D68" s="237">
        <f>'2024-2025 исходные'!G284</f>
        <v>0.66666666666666663</v>
      </c>
      <c r="E68" s="243">
        <f t="shared" si="38"/>
        <v>0.78613569321533916</v>
      </c>
      <c r="F68" s="229" t="str">
        <f t="shared" si="33"/>
        <v>B</v>
      </c>
      <c r="G68" s="437">
        <f>'2024-2025 исходные'!J284</f>
        <v>0</v>
      </c>
      <c r="H68" s="438">
        <f t="shared" si="39"/>
        <v>0.50737463126843663</v>
      </c>
      <c r="I68" s="419" t="str">
        <f t="shared" si="34"/>
        <v>D</v>
      </c>
      <c r="J68" s="222">
        <f>'2024-2025 исходные'!L284</f>
        <v>0</v>
      </c>
      <c r="K68" s="145">
        <f t="shared" si="40"/>
        <v>6.4896755162241873E-2</v>
      </c>
      <c r="L68" s="232" t="str">
        <f t="shared" si="35"/>
        <v>D</v>
      </c>
      <c r="M68" s="257">
        <f>'2024-2025 исходные'!N284</f>
        <v>0</v>
      </c>
      <c r="N68" s="111">
        <f t="shared" si="41"/>
        <v>0.11693419658021426</v>
      </c>
      <c r="O68" s="262" t="str">
        <f t="shared" si="36"/>
        <v>D</v>
      </c>
      <c r="P68" s="257">
        <f>'2024-2025 исходные'!T284</f>
        <v>1.3157894736842105E-2</v>
      </c>
      <c r="Q68" s="1153">
        <f t="shared" si="42"/>
        <v>2.1193834823098833E-3</v>
      </c>
      <c r="R68" s="262" t="str">
        <f t="shared" si="37"/>
        <v>D</v>
      </c>
      <c r="S68" s="1362" t="str">
        <f t="shared" ref="S68:S126" si="60">IF(Y68&gt;=3.5,"A",IF(Y68&gt;=2.5,"B",IF(Y68&gt;=1.5,"C","D")))</f>
        <v>D</v>
      </c>
      <c r="T68" s="266">
        <f t="shared" ref="T68:T126" si="61">IF(F68="A",4.2,IF(F68="B",2.5,IF(F68="C",2,1)))</f>
        <v>2.5</v>
      </c>
      <c r="U68" s="266">
        <f t="shared" ref="U68:U126" si="62">IF(I68="A",4.2,IF(I68="B",2.5,IF(I68="C",2,1)))</f>
        <v>1</v>
      </c>
      <c r="V68" s="266">
        <f t="shared" ref="V68:V126" si="63">IF(L68="A",4.2,IF(L68="B",2.5,IF(L68="C",2,1)))</f>
        <v>1</v>
      </c>
      <c r="W68" s="266">
        <f t="shared" ref="W68:W126" si="64">IF(O68="A",4.2,IF(O68="B",2.5,IF(O68="C",2,1)))</f>
        <v>1</v>
      </c>
      <c r="X68" s="266">
        <f t="shared" ref="X68:X126" si="65">IF(R68="A",4.2,IF(R68="B",2.5,IF(R68="C",2,1)))</f>
        <v>1</v>
      </c>
      <c r="Y68" s="270">
        <f t="shared" ref="Y68:Y126" si="66">AVERAGE(T68:X68)</f>
        <v>1.3</v>
      </c>
    </row>
    <row r="69" spans="1:25" ht="15" customHeight="1" thickBot="1" x14ac:dyDescent="0.3">
      <c r="A69" s="91"/>
      <c r="B69" s="118"/>
      <c r="C69" s="271" t="s">
        <v>198</v>
      </c>
      <c r="D69" s="142">
        <f>AVERAGE(D70:D83)</f>
        <v>0.96428571428571441</v>
      </c>
      <c r="E69" s="244"/>
      <c r="F69" s="146" t="str">
        <f t="shared" si="33"/>
        <v>B</v>
      </c>
      <c r="G69" s="433">
        <f>AVERAGE(G70:G83)</f>
        <v>0.54761904761904767</v>
      </c>
      <c r="H69" s="439"/>
      <c r="I69" s="417" t="str">
        <f t="shared" si="34"/>
        <v>C</v>
      </c>
      <c r="J69" s="211">
        <f>AVERAGE(J70:J83)</f>
        <v>0.19047619047619047</v>
      </c>
      <c r="K69" s="143"/>
      <c r="L69" s="157" t="str">
        <f t="shared" si="35"/>
        <v>D</v>
      </c>
      <c r="M69" s="117">
        <f>AVERAGE(M70:M83)</f>
        <v>9.8160173160173142E-2</v>
      </c>
      <c r="N69" s="119"/>
      <c r="O69" s="146" t="str">
        <f t="shared" si="36"/>
        <v>D</v>
      </c>
      <c r="P69" s="117">
        <f>AVERAGE(P70:P83)</f>
        <v>0</v>
      </c>
      <c r="Q69" s="1148"/>
      <c r="R69" s="146" t="str">
        <f t="shared" si="37"/>
        <v>D</v>
      </c>
      <c r="S69" s="1359" t="str">
        <f t="shared" si="60"/>
        <v>C</v>
      </c>
      <c r="T69" s="263">
        <f t="shared" si="61"/>
        <v>2.5</v>
      </c>
      <c r="U69" s="263">
        <f t="shared" si="62"/>
        <v>2</v>
      </c>
      <c r="V69" s="263">
        <f t="shared" si="63"/>
        <v>1</v>
      </c>
      <c r="W69" s="263">
        <f t="shared" si="64"/>
        <v>1</v>
      </c>
      <c r="X69" s="263">
        <f t="shared" si="65"/>
        <v>1</v>
      </c>
      <c r="Y69" s="267">
        <f t="shared" si="66"/>
        <v>1.5</v>
      </c>
    </row>
    <row r="70" spans="1:25" s="1" customFormat="1" ht="15" customHeight="1" x14ac:dyDescent="0.25">
      <c r="A70" s="207">
        <v>1</v>
      </c>
      <c r="B70" s="47">
        <v>50040</v>
      </c>
      <c r="C70" s="1052" t="s">
        <v>184</v>
      </c>
      <c r="D70" s="216">
        <f>'2024-2025 исходные'!G289</f>
        <v>1.3333333333333333</v>
      </c>
      <c r="E70" s="241">
        <f t="shared" ref="E70:E83" si="67">$D$127</f>
        <v>0.78613569321533916</v>
      </c>
      <c r="F70" s="228" t="str">
        <f t="shared" si="33"/>
        <v>A</v>
      </c>
      <c r="G70" s="435">
        <f>'2024-2025 исходные'!J289</f>
        <v>0.66666666666666663</v>
      </c>
      <c r="H70" s="436">
        <f t="shared" ref="H70:H83" si="68">$G$127</f>
        <v>0.50737463126843663</v>
      </c>
      <c r="I70" s="418" t="str">
        <f t="shared" si="34"/>
        <v>B</v>
      </c>
      <c r="J70" s="251">
        <f>'2024-2025 исходные'!L289</f>
        <v>0.33333333333333331</v>
      </c>
      <c r="K70" s="241">
        <f t="shared" ref="K70:K83" si="69">$J$127</f>
        <v>6.4896755162241873E-2</v>
      </c>
      <c r="L70" s="231" t="str">
        <f t="shared" si="35"/>
        <v>C</v>
      </c>
      <c r="M70" s="253">
        <f>'2024-2025 исходные'!N289</f>
        <v>0.25</v>
      </c>
      <c r="N70" s="241">
        <f t="shared" ref="N70:N83" si="70">$M$127</f>
        <v>0.11693419658021426</v>
      </c>
      <c r="O70" s="261" t="str">
        <f t="shared" si="36"/>
        <v>C</v>
      </c>
      <c r="P70" s="253">
        <f>'2024-2025 исходные'!T289</f>
        <v>0</v>
      </c>
      <c r="Q70" s="1150">
        <f t="shared" ref="Q70:Q83" si="71">$P$127</f>
        <v>2.1193834823098833E-3</v>
      </c>
      <c r="R70" s="261" t="str">
        <f t="shared" si="37"/>
        <v>D</v>
      </c>
      <c r="S70" s="1361" t="str">
        <f t="shared" si="60"/>
        <v>C</v>
      </c>
      <c r="T70" s="265">
        <f t="shared" si="61"/>
        <v>4.2</v>
      </c>
      <c r="U70" s="265">
        <f t="shared" si="62"/>
        <v>2.5</v>
      </c>
      <c r="V70" s="265">
        <f t="shared" si="63"/>
        <v>2</v>
      </c>
      <c r="W70" s="265">
        <f t="shared" si="64"/>
        <v>2</v>
      </c>
      <c r="X70" s="265">
        <f t="shared" si="65"/>
        <v>1</v>
      </c>
      <c r="Y70" s="269">
        <f t="shared" si="66"/>
        <v>2.34</v>
      </c>
    </row>
    <row r="71" spans="1:25" s="1" customFormat="1" ht="15" customHeight="1" x14ac:dyDescent="0.25">
      <c r="A71" s="207">
        <v>2</v>
      </c>
      <c r="B71" s="47">
        <v>50003</v>
      </c>
      <c r="C71" s="1052" t="s">
        <v>183</v>
      </c>
      <c r="D71" s="216">
        <f>'2024-2025 исходные'!G297</f>
        <v>1</v>
      </c>
      <c r="E71" s="241">
        <f t="shared" si="67"/>
        <v>0.78613569321533916</v>
      </c>
      <c r="F71" s="228" t="str">
        <f t="shared" ref="F71:F102" si="72">IF(D71&gt;=$D$128,"A",IF(D71&gt;=$D$129,"B",IF(D71&gt;=$D$130,"C","D")))</f>
        <v>A</v>
      </c>
      <c r="G71" s="435">
        <f>'2024-2025 исходные'!J297</f>
        <v>0.33333333333333331</v>
      </c>
      <c r="H71" s="436">
        <f t="shared" si="68"/>
        <v>0.50737463126843663</v>
      </c>
      <c r="I71" s="418" t="str">
        <f t="shared" ref="I71:I102" si="73">IF(G71&gt;=$D$128,"A",IF(G71&gt;=$D$129,"B",IF(G71&gt;=$D$130,"C","D")))</f>
        <v>C</v>
      </c>
      <c r="J71" s="251">
        <f>'2024-2025 исходные'!L297</f>
        <v>0.66666666666666663</v>
      </c>
      <c r="K71" s="241">
        <f t="shared" si="69"/>
        <v>6.4896755162241873E-2</v>
      </c>
      <c r="L71" s="231" t="str">
        <f t="shared" ref="L71:L102" si="74">IF(J71&gt;=$J$128,"A",IF(J71&gt;=$J$129,"B",IF(J71&gt;=$J$130,"C","D")))</f>
        <v>B</v>
      </c>
      <c r="M71" s="253">
        <f>'2024-2025 исходные'!N297</f>
        <v>0.16666666666666666</v>
      </c>
      <c r="N71" s="241">
        <f t="shared" si="70"/>
        <v>0.11693419658021426</v>
      </c>
      <c r="O71" s="261" t="str">
        <f t="shared" ref="O71:O102" si="75">IF(M71&gt;=$M$128,"A",IF(M71&gt;=$M$129,"B",IF(M71&gt;=$M$130,"C","D")))</f>
        <v>C</v>
      </c>
      <c r="P71" s="253">
        <f>'2024-2025 исходные'!T297</f>
        <v>0</v>
      </c>
      <c r="Q71" s="1150">
        <f t="shared" si="71"/>
        <v>2.1193834823098833E-3</v>
      </c>
      <c r="R71" s="261" t="str">
        <f t="shared" ref="R71:R102" si="76">IF(P71&gt;=$P$128,"A",IF(P71&gt;=$P$129,"B",IF(P71&gt;=$P$130,"C","D")))</f>
        <v>D</v>
      </c>
      <c r="S71" s="1361" t="str">
        <f t="shared" si="60"/>
        <v>C</v>
      </c>
      <c r="T71" s="265">
        <f t="shared" si="61"/>
        <v>4.2</v>
      </c>
      <c r="U71" s="265">
        <f t="shared" si="62"/>
        <v>2</v>
      </c>
      <c r="V71" s="265">
        <f t="shared" si="63"/>
        <v>2.5</v>
      </c>
      <c r="W71" s="265">
        <f t="shared" si="64"/>
        <v>2</v>
      </c>
      <c r="X71" s="265">
        <f t="shared" si="65"/>
        <v>1</v>
      </c>
      <c r="Y71" s="269">
        <f t="shared" si="66"/>
        <v>2.34</v>
      </c>
    </row>
    <row r="72" spans="1:25" ht="15" customHeight="1" x14ac:dyDescent="0.25">
      <c r="A72" s="207">
        <v>3</v>
      </c>
      <c r="B72" s="47">
        <v>50060</v>
      </c>
      <c r="C72" s="1052" t="s">
        <v>794</v>
      </c>
      <c r="D72" s="216">
        <f>'2024-2025 исходные'!G303</f>
        <v>2.5</v>
      </c>
      <c r="E72" s="241">
        <f t="shared" si="67"/>
        <v>0.78613569321533916</v>
      </c>
      <c r="F72" s="228" t="str">
        <f t="shared" si="72"/>
        <v>A</v>
      </c>
      <c r="G72" s="435">
        <f>'2024-2025 исходные'!J303</f>
        <v>2.3333333333333335</v>
      </c>
      <c r="H72" s="436">
        <f t="shared" si="68"/>
        <v>0.50737463126843663</v>
      </c>
      <c r="I72" s="418" t="str">
        <f t="shared" si="73"/>
        <v>A</v>
      </c>
      <c r="J72" s="221">
        <f>'2024-2025 исходные'!L303</f>
        <v>0</v>
      </c>
      <c r="K72" s="206">
        <f t="shared" si="69"/>
        <v>6.4896755162241873E-2</v>
      </c>
      <c r="L72" s="231" t="str">
        <f t="shared" si="74"/>
        <v>D</v>
      </c>
      <c r="M72" s="253">
        <f>'2024-2025 исходные'!N303</f>
        <v>0.13333333333333333</v>
      </c>
      <c r="N72" s="206">
        <f t="shared" si="70"/>
        <v>0.11693419658021426</v>
      </c>
      <c r="O72" s="261" t="str">
        <f t="shared" si="75"/>
        <v>D</v>
      </c>
      <c r="P72" s="256">
        <f>'2024-2025 исходные'!T303</f>
        <v>0</v>
      </c>
      <c r="Q72" s="1154">
        <f t="shared" si="71"/>
        <v>2.1193834823098833E-3</v>
      </c>
      <c r="R72" s="261" t="str">
        <f t="shared" si="76"/>
        <v>D</v>
      </c>
      <c r="S72" s="1361" t="str">
        <f t="shared" si="60"/>
        <v>C</v>
      </c>
      <c r="T72" s="265">
        <f t="shared" si="61"/>
        <v>4.2</v>
      </c>
      <c r="U72" s="265">
        <f t="shared" si="62"/>
        <v>4.2</v>
      </c>
      <c r="V72" s="265">
        <f t="shared" si="63"/>
        <v>1</v>
      </c>
      <c r="W72" s="265">
        <f t="shared" si="64"/>
        <v>1</v>
      </c>
      <c r="X72" s="265">
        <f t="shared" si="65"/>
        <v>1</v>
      </c>
      <c r="Y72" s="269">
        <f t="shared" si="66"/>
        <v>2.2800000000000002</v>
      </c>
    </row>
    <row r="73" spans="1:25" ht="15" customHeight="1" x14ac:dyDescent="0.25">
      <c r="A73" s="207">
        <v>4</v>
      </c>
      <c r="B73" s="47">
        <v>50170</v>
      </c>
      <c r="C73" s="1052" t="s">
        <v>204</v>
      </c>
      <c r="D73" s="218">
        <f>'2024-2025 исходные'!G318</f>
        <v>0.83333333333333337</v>
      </c>
      <c r="E73" s="242">
        <f t="shared" si="67"/>
        <v>0.78613569321533916</v>
      </c>
      <c r="F73" s="228" t="str">
        <f t="shared" si="72"/>
        <v>B</v>
      </c>
      <c r="G73" s="435">
        <f>'2024-2025 исходные'!J318</f>
        <v>0.33333333333333331</v>
      </c>
      <c r="H73" s="436">
        <f t="shared" si="68"/>
        <v>0.50737463126843663</v>
      </c>
      <c r="I73" s="418" t="str">
        <f t="shared" si="73"/>
        <v>C</v>
      </c>
      <c r="J73" s="221">
        <f>'2024-2025 исходные'!L318</f>
        <v>0</v>
      </c>
      <c r="K73" s="120">
        <f t="shared" si="69"/>
        <v>6.4896755162241873E-2</v>
      </c>
      <c r="L73" s="231" t="str">
        <f t="shared" si="74"/>
        <v>D</v>
      </c>
      <c r="M73" s="253">
        <f>'2024-2025 исходные'!N318</f>
        <v>0</v>
      </c>
      <c r="N73" s="110">
        <f t="shared" si="70"/>
        <v>0.11693419658021426</v>
      </c>
      <c r="O73" s="261" t="str">
        <f t="shared" si="75"/>
        <v>D</v>
      </c>
      <c r="P73" s="256">
        <f>'2024-2025 исходные'!T318</f>
        <v>0</v>
      </c>
      <c r="Q73" s="1152">
        <f t="shared" si="71"/>
        <v>2.1193834823098833E-3</v>
      </c>
      <c r="R73" s="261" t="str">
        <f t="shared" si="76"/>
        <v>D</v>
      </c>
      <c r="S73" s="1361" t="str">
        <f t="shared" si="60"/>
        <v>C</v>
      </c>
      <c r="T73" s="265">
        <f t="shared" si="61"/>
        <v>2.5</v>
      </c>
      <c r="U73" s="265">
        <f t="shared" si="62"/>
        <v>2</v>
      </c>
      <c r="V73" s="265">
        <f t="shared" si="63"/>
        <v>1</v>
      </c>
      <c r="W73" s="265">
        <f t="shared" si="64"/>
        <v>1</v>
      </c>
      <c r="X73" s="265">
        <f t="shared" si="65"/>
        <v>1</v>
      </c>
      <c r="Y73" s="269">
        <f t="shared" si="66"/>
        <v>1.5</v>
      </c>
    </row>
    <row r="74" spans="1:25" ht="15" customHeight="1" x14ac:dyDescent="0.25">
      <c r="A74" s="207">
        <v>5</v>
      </c>
      <c r="B74" s="47">
        <v>50230</v>
      </c>
      <c r="C74" s="1052" t="s">
        <v>185</v>
      </c>
      <c r="D74" s="218">
        <f>'2024-2025 исходные'!G323</f>
        <v>1</v>
      </c>
      <c r="E74" s="242">
        <f t="shared" si="67"/>
        <v>0.78613569321533916</v>
      </c>
      <c r="F74" s="228" t="str">
        <f t="shared" si="72"/>
        <v>A</v>
      </c>
      <c r="G74" s="435">
        <f>'2024-2025 исходные'!J323</f>
        <v>0.66666666666666663</v>
      </c>
      <c r="H74" s="436">
        <f t="shared" si="68"/>
        <v>0.50737463126843663</v>
      </c>
      <c r="I74" s="418" t="str">
        <f t="shared" si="73"/>
        <v>B</v>
      </c>
      <c r="J74" s="221">
        <f>'2024-2025 исходные'!L323</f>
        <v>0</v>
      </c>
      <c r="K74" s="120">
        <f t="shared" si="69"/>
        <v>6.4896755162241873E-2</v>
      </c>
      <c r="L74" s="231" t="str">
        <f t="shared" si="74"/>
        <v>D</v>
      </c>
      <c r="M74" s="253">
        <f>'2024-2025 исходные'!N323</f>
        <v>0.16666666666666666</v>
      </c>
      <c r="N74" s="110">
        <f t="shared" si="70"/>
        <v>0.11693419658021426</v>
      </c>
      <c r="O74" s="261" t="str">
        <f t="shared" si="75"/>
        <v>C</v>
      </c>
      <c r="P74" s="256">
        <f>'2024-2025 исходные'!T323</f>
        <v>0</v>
      </c>
      <c r="Q74" s="1152">
        <f t="shared" si="71"/>
        <v>2.1193834823098833E-3</v>
      </c>
      <c r="R74" s="261" t="str">
        <f t="shared" si="76"/>
        <v>D</v>
      </c>
      <c r="S74" s="1361" t="str">
        <f t="shared" si="60"/>
        <v>C</v>
      </c>
      <c r="T74" s="265">
        <f t="shared" si="61"/>
        <v>4.2</v>
      </c>
      <c r="U74" s="265">
        <f t="shared" si="62"/>
        <v>2.5</v>
      </c>
      <c r="V74" s="265">
        <f t="shared" si="63"/>
        <v>1</v>
      </c>
      <c r="W74" s="265">
        <f t="shared" si="64"/>
        <v>2</v>
      </c>
      <c r="X74" s="265">
        <f t="shared" si="65"/>
        <v>1</v>
      </c>
      <c r="Y74" s="269">
        <f t="shared" si="66"/>
        <v>2.1399999999999997</v>
      </c>
    </row>
    <row r="75" spans="1:25" ht="15" customHeight="1" x14ac:dyDescent="0.25">
      <c r="A75" s="209">
        <v>6</v>
      </c>
      <c r="B75" s="47">
        <v>50340</v>
      </c>
      <c r="C75" s="1052" t="s">
        <v>795</v>
      </c>
      <c r="D75" s="218">
        <f>'2024-2025 исходные'!G330</f>
        <v>0.5</v>
      </c>
      <c r="E75" s="242">
        <f t="shared" si="67"/>
        <v>0.78613569321533916</v>
      </c>
      <c r="F75" s="228" t="str">
        <f t="shared" si="72"/>
        <v>C</v>
      </c>
      <c r="G75" s="435">
        <f>'2024-2025 исходные'!J330</f>
        <v>0</v>
      </c>
      <c r="H75" s="436">
        <f t="shared" si="68"/>
        <v>0.50737463126843663</v>
      </c>
      <c r="I75" s="418" t="str">
        <f t="shared" si="73"/>
        <v>D</v>
      </c>
      <c r="J75" s="221">
        <f>'2024-2025 исходные'!L330</f>
        <v>0</v>
      </c>
      <c r="K75" s="120">
        <f t="shared" si="69"/>
        <v>6.4896755162241873E-2</v>
      </c>
      <c r="L75" s="231" t="str">
        <f t="shared" si="74"/>
        <v>D</v>
      </c>
      <c r="M75" s="253">
        <f>'2024-2025 исходные'!N330</f>
        <v>0</v>
      </c>
      <c r="N75" s="110">
        <f t="shared" si="70"/>
        <v>0.11693419658021426</v>
      </c>
      <c r="O75" s="261" t="str">
        <f t="shared" si="75"/>
        <v>D</v>
      </c>
      <c r="P75" s="256">
        <f>'2024-2025 исходные'!T330</f>
        <v>0</v>
      </c>
      <c r="Q75" s="1152">
        <f t="shared" si="71"/>
        <v>2.1193834823098833E-3</v>
      </c>
      <c r="R75" s="261" t="str">
        <f t="shared" si="76"/>
        <v>D</v>
      </c>
      <c r="S75" s="1361" t="str">
        <f t="shared" si="60"/>
        <v>D</v>
      </c>
      <c r="T75" s="265">
        <f t="shared" si="61"/>
        <v>2</v>
      </c>
      <c r="U75" s="265">
        <f t="shared" si="62"/>
        <v>1</v>
      </c>
      <c r="V75" s="265">
        <f t="shared" si="63"/>
        <v>1</v>
      </c>
      <c r="W75" s="265">
        <f t="shared" si="64"/>
        <v>1</v>
      </c>
      <c r="X75" s="265">
        <f t="shared" si="65"/>
        <v>1</v>
      </c>
      <c r="Y75" s="269">
        <f t="shared" si="66"/>
        <v>1.2</v>
      </c>
    </row>
    <row r="76" spans="1:25" ht="15" customHeight="1" x14ac:dyDescent="0.25">
      <c r="A76" s="51">
        <v>7</v>
      </c>
      <c r="B76" s="47">
        <v>50420</v>
      </c>
      <c r="C76" s="1052" t="s">
        <v>796</v>
      </c>
      <c r="D76" s="218">
        <f>'2024-2025 исходные'!G333</f>
        <v>0.5</v>
      </c>
      <c r="E76" s="242">
        <f t="shared" si="67"/>
        <v>0.78613569321533916</v>
      </c>
      <c r="F76" s="228" t="str">
        <f t="shared" si="72"/>
        <v>C</v>
      </c>
      <c r="G76" s="435">
        <f>'2024-2025 исходные'!J333</f>
        <v>0.33333333333333331</v>
      </c>
      <c r="H76" s="436">
        <f t="shared" si="68"/>
        <v>0.50737463126843663</v>
      </c>
      <c r="I76" s="418" t="str">
        <f t="shared" si="73"/>
        <v>C</v>
      </c>
      <c r="J76" s="221">
        <f>'2024-2025 исходные'!L333</f>
        <v>0</v>
      </c>
      <c r="K76" s="120">
        <f t="shared" si="69"/>
        <v>6.4896755162241873E-2</v>
      </c>
      <c r="L76" s="231" t="str">
        <f t="shared" si="74"/>
        <v>D</v>
      </c>
      <c r="M76" s="253">
        <f>'2024-2025 исходные'!N333</f>
        <v>0</v>
      </c>
      <c r="N76" s="110">
        <f t="shared" si="70"/>
        <v>0.11693419658021426</v>
      </c>
      <c r="O76" s="261" t="str">
        <f t="shared" si="75"/>
        <v>D</v>
      </c>
      <c r="P76" s="256">
        <f>'2024-2025 исходные'!T333</f>
        <v>0</v>
      </c>
      <c r="Q76" s="1152">
        <f t="shared" si="71"/>
        <v>2.1193834823098833E-3</v>
      </c>
      <c r="R76" s="261" t="str">
        <f t="shared" si="76"/>
        <v>D</v>
      </c>
      <c r="S76" s="1361" t="str">
        <f t="shared" si="60"/>
        <v>D</v>
      </c>
      <c r="T76" s="265">
        <f t="shared" si="61"/>
        <v>2</v>
      </c>
      <c r="U76" s="265">
        <f t="shared" si="62"/>
        <v>2</v>
      </c>
      <c r="V76" s="265">
        <f t="shared" si="63"/>
        <v>1</v>
      </c>
      <c r="W76" s="265">
        <f t="shared" si="64"/>
        <v>1</v>
      </c>
      <c r="X76" s="265">
        <f t="shared" si="65"/>
        <v>1</v>
      </c>
      <c r="Y76" s="269">
        <f t="shared" si="66"/>
        <v>1.4</v>
      </c>
    </row>
    <row r="77" spans="1:25" ht="15" customHeight="1" x14ac:dyDescent="0.25">
      <c r="A77" s="52">
        <v>8</v>
      </c>
      <c r="B77" s="47">
        <v>50450</v>
      </c>
      <c r="C77" s="1052" t="s">
        <v>797</v>
      </c>
      <c r="D77" s="218">
        <f>'2024-2025 исходные'!G336</f>
        <v>0.33333333333333331</v>
      </c>
      <c r="E77" s="242">
        <f t="shared" si="67"/>
        <v>0.78613569321533916</v>
      </c>
      <c r="F77" s="228" t="str">
        <f t="shared" si="72"/>
        <v>C</v>
      </c>
      <c r="G77" s="435">
        <f>'2024-2025 исходные'!J336</f>
        <v>0.33333333333333331</v>
      </c>
      <c r="H77" s="436">
        <f t="shared" si="68"/>
        <v>0.50737463126843663</v>
      </c>
      <c r="I77" s="418" t="str">
        <f t="shared" si="73"/>
        <v>C</v>
      </c>
      <c r="J77" s="221">
        <f>'2024-2025 исходные'!L336</f>
        <v>0</v>
      </c>
      <c r="K77" s="120">
        <f t="shared" si="69"/>
        <v>6.4896755162241873E-2</v>
      </c>
      <c r="L77" s="231" t="str">
        <f t="shared" si="74"/>
        <v>D</v>
      </c>
      <c r="M77" s="253">
        <f>'2024-2025 исходные'!N336</f>
        <v>0</v>
      </c>
      <c r="N77" s="110">
        <f t="shared" si="70"/>
        <v>0.11693419658021426</v>
      </c>
      <c r="O77" s="261" t="str">
        <f t="shared" si="75"/>
        <v>D</v>
      </c>
      <c r="P77" s="256">
        <f>'2024-2025 исходные'!T336</f>
        <v>0</v>
      </c>
      <c r="Q77" s="1152">
        <f t="shared" si="71"/>
        <v>2.1193834823098833E-3</v>
      </c>
      <c r="R77" s="261" t="str">
        <f t="shared" si="76"/>
        <v>D</v>
      </c>
      <c r="S77" s="1361" t="str">
        <f t="shared" si="60"/>
        <v>D</v>
      </c>
      <c r="T77" s="265">
        <f t="shared" si="61"/>
        <v>2</v>
      </c>
      <c r="U77" s="265">
        <f t="shared" si="62"/>
        <v>2</v>
      </c>
      <c r="V77" s="265">
        <f t="shared" si="63"/>
        <v>1</v>
      </c>
      <c r="W77" s="265">
        <f t="shared" si="64"/>
        <v>1</v>
      </c>
      <c r="X77" s="265">
        <f t="shared" si="65"/>
        <v>1</v>
      </c>
      <c r="Y77" s="269">
        <f t="shared" si="66"/>
        <v>1.4</v>
      </c>
    </row>
    <row r="78" spans="1:25" ht="15" customHeight="1" x14ac:dyDescent="0.25">
      <c r="A78" s="52">
        <v>9</v>
      </c>
      <c r="B78" s="47">
        <v>50620</v>
      </c>
      <c r="C78" s="1052" t="s">
        <v>186</v>
      </c>
      <c r="D78" s="218">
        <f>'2024-2025 исходные'!G338</f>
        <v>0.66666666666666663</v>
      </c>
      <c r="E78" s="242">
        <f t="shared" si="67"/>
        <v>0.78613569321533916</v>
      </c>
      <c r="F78" s="228" t="str">
        <f t="shared" si="72"/>
        <v>B</v>
      </c>
      <c r="G78" s="435">
        <f>'2024-2025 исходные'!J338</f>
        <v>0.33333333333333331</v>
      </c>
      <c r="H78" s="436">
        <f t="shared" si="68"/>
        <v>0.50737463126843663</v>
      </c>
      <c r="I78" s="418" t="str">
        <f t="shared" si="73"/>
        <v>C</v>
      </c>
      <c r="J78" s="221">
        <f>'2024-2025 исходные'!L338</f>
        <v>0.33333333333333331</v>
      </c>
      <c r="K78" s="120">
        <f t="shared" si="69"/>
        <v>6.4896755162241873E-2</v>
      </c>
      <c r="L78" s="231" t="str">
        <f t="shared" si="74"/>
        <v>C</v>
      </c>
      <c r="M78" s="253">
        <f>'2024-2025 исходные'!N338</f>
        <v>0</v>
      </c>
      <c r="N78" s="110">
        <f t="shared" si="70"/>
        <v>0.11693419658021426</v>
      </c>
      <c r="O78" s="261" t="str">
        <f t="shared" si="75"/>
        <v>D</v>
      </c>
      <c r="P78" s="256">
        <f>'2024-2025 исходные'!T338</f>
        <v>0</v>
      </c>
      <c r="Q78" s="1152">
        <f t="shared" si="71"/>
        <v>2.1193834823098833E-3</v>
      </c>
      <c r="R78" s="261" t="str">
        <f t="shared" si="76"/>
        <v>D</v>
      </c>
      <c r="S78" s="1361" t="str">
        <f t="shared" si="60"/>
        <v>C</v>
      </c>
      <c r="T78" s="265">
        <f t="shared" si="61"/>
        <v>2.5</v>
      </c>
      <c r="U78" s="265">
        <f t="shared" si="62"/>
        <v>2</v>
      </c>
      <c r="V78" s="265">
        <f t="shared" si="63"/>
        <v>2</v>
      </c>
      <c r="W78" s="265">
        <f t="shared" si="64"/>
        <v>1</v>
      </c>
      <c r="X78" s="265">
        <f t="shared" si="65"/>
        <v>1</v>
      </c>
      <c r="Y78" s="269">
        <f t="shared" si="66"/>
        <v>1.7</v>
      </c>
    </row>
    <row r="79" spans="1:25" ht="15" customHeight="1" x14ac:dyDescent="0.25">
      <c r="A79" s="52">
        <v>10</v>
      </c>
      <c r="B79" s="47">
        <v>50760</v>
      </c>
      <c r="C79" s="1052" t="s">
        <v>798</v>
      </c>
      <c r="D79" s="218">
        <f>'2024-2025 исходные'!G342</f>
        <v>0.83333333333333337</v>
      </c>
      <c r="E79" s="242">
        <f t="shared" si="67"/>
        <v>0.78613569321533916</v>
      </c>
      <c r="F79" s="228" t="str">
        <f t="shared" si="72"/>
        <v>B</v>
      </c>
      <c r="G79" s="435">
        <f>'2024-2025 исходные'!J342</f>
        <v>0.66666666666666663</v>
      </c>
      <c r="H79" s="436">
        <f t="shared" si="68"/>
        <v>0.50737463126843663</v>
      </c>
      <c r="I79" s="418" t="str">
        <f t="shared" si="73"/>
        <v>B</v>
      </c>
      <c r="J79" s="221">
        <f>'2024-2025 исходные'!L342</f>
        <v>0.33333333333333331</v>
      </c>
      <c r="K79" s="120">
        <f t="shared" si="69"/>
        <v>6.4896755162241873E-2</v>
      </c>
      <c r="L79" s="231" t="str">
        <f t="shared" si="74"/>
        <v>C</v>
      </c>
      <c r="M79" s="253">
        <f>'2024-2025 исходные'!N342</f>
        <v>0.2</v>
      </c>
      <c r="N79" s="110">
        <f t="shared" si="70"/>
        <v>0.11693419658021426</v>
      </c>
      <c r="O79" s="261" t="str">
        <f t="shared" si="75"/>
        <v>C</v>
      </c>
      <c r="P79" s="256">
        <f>'2024-2025 исходные'!T342</f>
        <v>0</v>
      </c>
      <c r="Q79" s="1152">
        <f t="shared" si="71"/>
        <v>2.1193834823098833E-3</v>
      </c>
      <c r="R79" s="261" t="str">
        <f t="shared" si="76"/>
        <v>D</v>
      </c>
      <c r="S79" s="1361" t="str">
        <f t="shared" si="60"/>
        <v>C</v>
      </c>
      <c r="T79" s="265">
        <f t="shared" si="61"/>
        <v>2.5</v>
      </c>
      <c r="U79" s="265">
        <f t="shared" si="62"/>
        <v>2.5</v>
      </c>
      <c r="V79" s="265">
        <f t="shared" si="63"/>
        <v>2</v>
      </c>
      <c r="W79" s="265">
        <f t="shared" si="64"/>
        <v>2</v>
      </c>
      <c r="X79" s="265">
        <f t="shared" si="65"/>
        <v>1</v>
      </c>
      <c r="Y79" s="269">
        <f t="shared" si="66"/>
        <v>2</v>
      </c>
    </row>
    <row r="80" spans="1:25" ht="15" customHeight="1" x14ac:dyDescent="0.25">
      <c r="A80" s="52">
        <v>11</v>
      </c>
      <c r="B80" s="47">
        <v>50780</v>
      </c>
      <c r="C80" s="1052" t="s">
        <v>799</v>
      </c>
      <c r="D80" s="218">
        <f>'2024-2025 исходные'!G347</f>
        <v>1</v>
      </c>
      <c r="E80" s="242">
        <f t="shared" si="67"/>
        <v>0.78613569321533916</v>
      </c>
      <c r="F80" s="228" t="str">
        <f t="shared" si="72"/>
        <v>A</v>
      </c>
      <c r="G80" s="435">
        <f>'2024-2025 исходные'!J347</f>
        <v>0.66666666666666663</v>
      </c>
      <c r="H80" s="436">
        <f t="shared" si="68"/>
        <v>0.50737463126843663</v>
      </c>
      <c r="I80" s="418" t="str">
        <f t="shared" si="73"/>
        <v>B</v>
      </c>
      <c r="J80" s="221">
        <f>'2024-2025 исходные'!L347</f>
        <v>0</v>
      </c>
      <c r="K80" s="120">
        <f t="shared" si="69"/>
        <v>6.4896755162241873E-2</v>
      </c>
      <c r="L80" s="231" t="str">
        <f t="shared" si="74"/>
        <v>D</v>
      </c>
      <c r="M80" s="253">
        <f>'2024-2025 исходные'!N347</f>
        <v>0.16666666666666666</v>
      </c>
      <c r="N80" s="110">
        <f t="shared" si="70"/>
        <v>0.11693419658021426</v>
      </c>
      <c r="O80" s="261" t="str">
        <f t="shared" si="75"/>
        <v>C</v>
      </c>
      <c r="P80" s="256">
        <f>'2024-2025 исходные'!T347</f>
        <v>0</v>
      </c>
      <c r="Q80" s="1152">
        <f t="shared" si="71"/>
        <v>2.1193834823098833E-3</v>
      </c>
      <c r="R80" s="261" t="str">
        <f t="shared" si="76"/>
        <v>D</v>
      </c>
      <c r="S80" s="1361" t="str">
        <f t="shared" si="60"/>
        <v>C</v>
      </c>
      <c r="T80" s="265">
        <f t="shared" si="61"/>
        <v>4.2</v>
      </c>
      <c r="U80" s="265">
        <f t="shared" si="62"/>
        <v>2.5</v>
      </c>
      <c r="V80" s="265">
        <f t="shared" si="63"/>
        <v>1</v>
      </c>
      <c r="W80" s="265">
        <f t="shared" si="64"/>
        <v>2</v>
      </c>
      <c r="X80" s="265">
        <f t="shared" si="65"/>
        <v>1</v>
      </c>
      <c r="Y80" s="269">
        <f t="shared" si="66"/>
        <v>2.1399999999999997</v>
      </c>
    </row>
    <row r="81" spans="1:25" ht="15" customHeight="1" x14ac:dyDescent="0.25">
      <c r="A81" s="52">
        <v>12</v>
      </c>
      <c r="B81" s="50">
        <v>50930</v>
      </c>
      <c r="C81" s="1052" t="s">
        <v>800</v>
      </c>
      <c r="D81" s="218">
        <f>'2024-2025 исходные'!G353</f>
        <v>0.83333333333333337</v>
      </c>
      <c r="E81" s="242">
        <f t="shared" si="67"/>
        <v>0.78613569321533916</v>
      </c>
      <c r="F81" s="228" t="str">
        <f t="shared" si="72"/>
        <v>B</v>
      </c>
      <c r="G81" s="435">
        <f>'2024-2025 исходные'!J353</f>
        <v>0.33333333333333331</v>
      </c>
      <c r="H81" s="436">
        <f t="shared" si="68"/>
        <v>0.50737463126843663</v>
      </c>
      <c r="I81" s="418" t="str">
        <f t="shared" si="73"/>
        <v>C</v>
      </c>
      <c r="J81" s="221">
        <f>'2024-2025 исходные'!L353</f>
        <v>0</v>
      </c>
      <c r="K81" s="120">
        <f t="shared" si="69"/>
        <v>6.4896755162241873E-2</v>
      </c>
      <c r="L81" s="231" t="str">
        <f t="shared" si="74"/>
        <v>D</v>
      </c>
      <c r="M81" s="253">
        <f>'2024-2025 исходные'!N353</f>
        <v>0.2</v>
      </c>
      <c r="N81" s="110">
        <f t="shared" si="70"/>
        <v>0.11693419658021426</v>
      </c>
      <c r="O81" s="261" t="str">
        <f t="shared" si="75"/>
        <v>C</v>
      </c>
      <c r="P81" s="256">
        <f>'2024-2025 исходные'!T353</f>
        <v>0</v>
      </c>
      <c r="Q81" s="1152">
        <f t="shared" si="71"/>
        <v>2.1193834823098833E-3</v>
      </c>
      <c r="R81" s="261" t="str">
        <f t="shared" si="76"/>
        <v>D</v>
      </c>
      <c r="S81" s="1361" t="str">
        <f>IF(Y81&gt;=3.5,"A",IF(Y81&gt;=2.5,"B",IF(Y81&gt;=1.5,"C","D")))</f>
        <v>C</v>
      </c>
      <c r="T81" s="265">
        <f>IF(F81="A",4.2,IF(F81="B",2.5,IF(F81="C",2,1)))</f>
        <v>2.5</v>
      </c>
      <c r="U81" s="265">
        <f>IF(I81="A",4.2,IF(I81="B",2.5,IF(I81="C",2,1)))</f>
        <v>2</v>
      </c>
      <c r="V81" s="265">
        <f>IF(L81="A",4.2,IF(L81="B",2.5,IF(L81="C",2,1)))</f>
        <v>1</v>
      </c>
      <c r="W81" s="265">
        <f>IF(O81="A",4.2,IF(O81="B",2.5,IF(O81="C",2,1)))</f>
        <v>2</v>
      </c>
      <c r="X81" s="265">
        <f>IF(R81="A",4.2,IF(R81="B",2.5,IF(R81="C",2,1)))</f>
        <v>1</v>
      </c>
      <c r="Y81" s="269">
        <f>AVERAGE(T81:X81)</f>
        <v>1.7</v>
      </c>
    </row>
    <row r="82" spans="1:25" ht="15" customHeight="1" x14ac:dyDescent="0.25">
      <c r="A82" s="52">
        <v>13</v>
      </c>
      <c r="B82" s="47">
        <v>51370</v>
      </c>
      <c r="C82" s="1053" t="s">
        <v>187</v>
      </c>
      <c r="D82" s="218">
        <f>'2024-2025 исходные'!G358</f>
        <v>1.8333333333333333</v>
      </c>
      <c r="E82" s="242">
        <f t="shared" si="67"/>
        <v>0.78613569321533916</v>
      </c>
      <c r="F82" s="228" t="str">
        <f t="shared" si="72"/>
        <v>A</v>
      </c>
      <c r="G82" s="435">
        <f>'2024-2025 исходные'!J358</f>
        <v>0.66666666666666663</v>
      </c>
      <c r="H82" s="436">
        <f t="shared" si="68"/>
        <v>0.50737463126843663</v>
      </c>
      <c r="I82" s="418" t="str">
        <f t="shared" si="73"/>
        <v>B</v>
      </c>
      <c r="J82" s="221">
        <f>'2024-2025 исходные'!L358</f>
        <v>1</v>
      </c>
      <c r="K82" s="120">
        <f t="shared" si="69"/>
        <v>6.4896755162241873E-2</v>
      </c>
      <c r="L82" s="231" t="str">
        <f t="shared" si="74"/>
        <v>A</v>
      </c>
      <c r="M82" s="253">
        <f>'2024-2025 исходные'!N358</f>
        <v>9.0909090909090912E-2</v>
      </c>
      <c r="N82" s="110">
        <f t="shared" si="70"/>
        <v>0.11693419658021426</v>
      </c>
      <c r="O82" s="261" t="str">
        <f t="shared" si="75"/>
        <v>D</v>
      </c>
      <c r="P82" s="256">
        <f>'2024-2025 исходные'!T358</f>
        <v>0</v>
      </c>
      <c r="Q82" s="1152">
        <f t="shared" si="71"/>
        <v>2.1193834823098833E-3</v>
      </c>
      <c r="R82" s="261" t="str">
        <f t="shared" si="76"/>
        <v>D</v>
      </c>
      <c r="S82" s="1361" t="str">
        <f>IF(Y82&gt;=3.5,"A",IF(Y82&gt;=2.5,"B",IF(Y82&gt;=1.5,"C","D")))</f>
        <v>B</v>
      </c>
      <c r="T82" s="265">
        <f>IF(F82="A",4.2,IF(F82="B",2.5,IF(F82="C",2,1)))</f>
        <v>4.2</v>
      </c>
      <c r="U82" s="265">
        <f>IF(I82="A",4.2,IF(I82="B",2.5,IF(I82="C",2,1)))</f>
        <v>2.5</v>
      </c>
      <c r="V82" s="265">
        <f>IF(L82="A",4.2,IF(L82="B",2.5,IF(L82="C",2,1)))</f>
        <v>4.2</v>
      </c>
      <c r="W82" s="265">
        <f>IF(O82="A",4.2,IF(O82="B",2.5,IF(O82="C",2,1)))</f>
        <v>1</v>
      </c>
      <c r="X82" s="265">
        <f>IF(R82="A",4.2,IF(R82="B",2.5,IF(R82="C",2,1)))</f>
        <v>1</v>
      </c>
      <c r="Y82" s="269">
        <f>AVERAGE(T82:X82)</f>
        <v>2.58</v>
      </c>
    </row>
    <row r="83" spans="1:25" ht="15" customHeight="1" thickBot="1" x14ac:dyDescent="0.3">
      <c r="A83" s="52">
        <v>14</v>
      </c>
      <c r="B83" s="49">
        <v>51580</v>
      </c>
      <c r="C83" s="1053" t="s">
        <v>898</v>
      </c>
      <c r="D83" s="218">
        <f>'2024-2025 исходные'!G369</f>
        <v>0.33333333333333331</v>
      </c>
      <c r="E83" s="242">
        <f t="shared" si="67"/>
        <v>0.78613569321533916</v>
      </c>
      <c r="F83" s="228" t="str">
        <f t="shared" si="72"/>
        <v>C</v>
      </c>
      <c r="G83" s="435">
        <f>'2024-2025 исходные'!J369</f>
        <v>0</v>
      </c>
      <c r="H83" s="436">
        <f t="shared" si="68"/>
        <v>0.50737463126843663</v>
      </c>
      <c r="I83" s="418" t="str">
        <f t="shared" si="73"/>
        <v>D</v>
      </c>
      <c r="J83" s="221">
        <f>'2024-2025 исходные'!L369</f>
        <v>0</v>
      </c>
      <c r="K83" s="120">
        <f t="shared" si="69"/>
        <v>6.4896755162241873E-2</v>
      </c>
      <c r="L83" s="231" t="str">
        <f t="shared" si="74"/>
        <v>D</v>
      </c>
      <c r="M83" s="253">
        <f>'2024-2025 исходные'!N369</f>
        <v>0</v>
      </c>
      <c r="N83" s="110">
        <f t="shared" si="70"/>
        <v>0.11693419658021426</v>
      </c>
      <c r="O83" s="261" t="str">
        <f t="shared" si="75"/>
        <v>D</v>
      </c>
      <c r="P83" s="256">
        <f>'2024-2025 исходные'!T369</f>
        <v>0</v>
      </c>
      <c r="Q83" s="1152">
        <f t="shared" si="71"/>
        <v>2.1193834823098833E-3</v>
      </c>
      <c r="R83" s="261" t="str">
        <f t="shared" si="76"/>
        <v>D</v>
      </c>
      <c r="S83" s="1361" t="str">
        <f t="shared" si="60"/>
        <v>D</v>
      </c>
      <c r="T83" s="265">
        <f t="shared" si="61"/>
        <v>2</v>
      </c>
      <c r="U83" s="265">
        <f t="shared" si="62"/>
        <v>1</v>
      </c>
      <c r="V83" s="265">
        <f t="shared" si="63"/>
        <v>1</v>
      </c>
      <c r="W83" s="265">
        <f t="shared" si="64"/>
        <v>1</v>
      </c>
      <c r="X83" s="265">
        <f t="shared" si="65"/>
        <v>1</v>
      </c>
      <c r="Y83" s="269">
        <f t="shared" si="66"/>
        <v>1.2</v>
      </c>
    </row>
    <row r="84" spans="1:25" ht="15" customHeight="1" thickBot="1" x14ac:dyDescent="0.3">
      <c r="A84" s="91"/>
      <c r="B84" s="147"/>
      <c r="C84" s="273" t="s">
        <v>199</v>
      </c>
      <c r="D84" s="142">
        <f>AVERAGE(D85:D116)</f>
        <v>0.78125</v>
      </c>
      <c r="E84" s="244"/>
      <c r="F84" s="146" t="str">
        <f t="shared" si="72"/>
        <v>B</v>
      </c>
      <c r="G84" s="433">
        <f>AVERAGE(G85:G116)</f>
        <v>0.52083333333333337</v>
      </c>
      <c r="H84" s="439"/>
      <c r="I84" s="417" t="str">
        <f t="shared" si="73"/>
        <v>C</v>
      </c>
      <c r="J84" s="211">
        <f>AVERAGE(J85:J116)</f>
        <v>4.1666666666666664E-2</v>
      </c>
      <c r="K84" s="143"/>
      <c r="L84" s="157" t="str">
        <f t="shared" si="74"/>
        <v>D</v>
      </c>
      <c r="M84" s="117">
        <f>AVERAGE(M85:M116)</f>
        <v>0.12549715909090911</v>
      </c>
      <c r="N84" s="119"/>
      <c r="O84" s="146" t="str">
        <f t="shared" si="75"/>
        <v>D</v>
      </c>
      <c r="P84" s="662">
        <f>AVERAGE(P85:P116)</f>
        <v>1.0593220338983051E-3</v>
      </c>
      <c r="Q84" s="1148"/>
      <c r="R84" s="146" t="str">
        <f t="shared" si="76"/>
        <v>D</v>
      </c>
      <c r="S84" s="1359" t="str">
        <f t="shared" si="60"/>
        <v>C</v>
      </c>
      <c r="T84" s="263">
        <f t="shared" si="61"/>
        <v>2.5</v>
      </c>
      <c r="U84" s="263">
        <f t="shared" si="62"/>
        <v>2</v>
      </c>
      <c r="V84" s="263">
        <f t="shared" si="63"/>
        <v>1</v>
      </c>
      <c r="W84" s="263">
        <f t="shared" si="64"/>
        <v>1</v>
      </c>
      <c r="X84" s="263">
        <f t="shared" si="65"/>
        <v>1</v>
      </c>
      <c r="Y84" s="267">
        <f t="shared" si="66"/>
        <v>1.5</v>
      </c>
    </row>
    <row r="85" spans="1:25" ht="15" customHeight="1" x14ac:dyDescent="0.25">
      <c r="A85" s="51">
        <v>1</v>
      </c>
      <c r="B85" s="1055">
        <v>60010</v>
      </c>
      <c r="C85" s="1056" t="s">
        <v>801</v>
      </c>
      <c r="D85" s="235">
        <f>'2024-2025 исходные'!G372</f>
        <v>0.83333333333333337</v>
      </c>
      <c r="E85" s="242">
        <f t="shared" ref="E85:E116" si="77">$D$127</f>
        <v>0.78613569321533916</v>
      </c>
      <c r="F85" s="227" t="str">
        <f t="shared" si="72"/>
        <v>B</v>
      </c>
      <c r="G85" s="431">
        <f>'2024-2025 исходные'!J372</f>
        <v>1</v>
      </c>
      <c r="H85" s="432">
        <f t="shared" ref="H85:H116" si="78">$G$127</f>
        <v>0.50737463126843663</v>
      </c>
      <c r="I85" s="416" t="str">
        <f t="shared" si="73"/>
        <v>A</v>
      </c>
      <c r="J85" s="220">
        <f>'2024-2025 исходные'!L372</f>
        <v>0</v>
      </c>
      <c r="K85" s="144">
        <f t="shared" ref="K85:K116" si="79">$J$127</f>
        <v>6.4896755162241873E-2</v>
      </c>
      <c r="L85" s="230" t="str">
        <f t="shared" si="74"/>
        <v>D</v>
      </c>
      <c r="M85" s="255">
        <f>'2024-2025 исходные'!N372</f>
        <v>0.2</v>
      </c>
      <c r="N85" s="109">
        <f t="shared" ref="N85:N116" si="80">$M$127</f>
        <v>0.11693419658021426</v>
      </c>
      <c r="O85" s="260" t="str">
        <f t="shared" si="75"/>
        <v>C</v>
      </c>
      <c r="P85" s="255">
        <f>'2024-2025 исходные'!T372</f>
        <v>0</v>
      </c>
      <c r="Q85" s="1151">
        <f t="shared" ref="Q85:Q116" si="81">$P$127</f>
        <v>2.1193834823098833E-3</v>
      </c>
      <c r="R85" s="260" t="str">
        <f t="shared" si="76"/>
        <v>D</v>
      </c>
      <c r="S85" s="1360" t="str">
        <f t="shared" si="60"/>
        <v>C</v>
      </c>
      <c r="T85" s="264">
        <f t="shared" si="61"/>
        <v>2.5</v>
      </c>
      <c r="U85" s="264">
        <f t="shared" si="62"/>
        <v>4.2</v>
      </c>
      <c r="V85" s="264">
        <f t="shared" si="63"/>
        <v>1</v>
      </c>
      <c r="W85" s="264">
        <f t="shared" si="64"/>
        <v>2</v>
      </c>
      <c r="X85" s="264">
        <f t="shared" si="65"/>
        <v>1</v>
      </c>
      <c r="Y85" s="268">
        <f t="shared" si="66"/>
        <v>2.1399999999999997</v>
      </c>
    </row>
    <row r="86" spans="1:25" ht="15" customHeight="1" x14ac:dyDescent="0.25">
      <c r="A86" s="52">
        <v>2</v>
      </c>
      <c r="B86" s="1054">
        <v>60020</v>
      </c>
      <c r="C86" s="1056" t="s">
        <v>188</v>
      </c>
      <c r="D86" s="236">
        <f>'2024-2025 исходные'!G377</f>
        <v>0.5</v>
      </c>
      <c r="E86" s="242">
        <f t="shared" si="77"/>
        <v>0.78613569321533916</v>
      </c>
      <c r="F86" s="228" t="str">
        <f t="shared" si="72"/>
        <v>C</v>
      </c>
      <c r="G86" s="435">
        <f>'2024-2025 исходные'!J377</f>
        <v>0</v>
      </c>
      <c r="H86" s="436">
        <f t="shared" si="78"/>
        <v>0.50737463126843663</v>
      </c>
      <c r="I86" s="418" t="str">
        <f t="shared" si="73"/>
        <v>D</v>
      </c>
      <c r="J86" s="221">
        <f>'2024-2025 исходные'!L377</f>
        <v>0</v>
      </c>
      <c r="K86" s="120">
        <f t="shared" si="79"/>
        <v>6.4896755162241873E-2</v>
      </c>
      <c r="L86" s="231" t="str">
        <f t="shared" si="74"/>
        <v>D</v>
      </c>
      <c r="M86" s="256">
        <f>'2024-2025 исходные'!N377</f>
        <v>0</v>
      </c>
      <c r="N86" s="110">
        <f t="shared" si="80"/>
        <v>0.11693419658021426</v>
      </c>
      <c r="O86" s="261" t="str">
        <f t="shared" si="75"/>
        <v>D</v>
      </c>
      <c r="P86" s="256">
        <f>'2024-2025 исходные'!T377</f>
        <v>0</v>
      </c>
      <c r="Q86" s="1152">
        <f t="shared" si="81"/>
        <v>2.1193834823098833E-3</v>
      </c>
      <c r="R86" s="261" t="str">
        <f t="shared" si="76"/>
        <v>D</v>
      </c>
      <c r="S86" s="1361" t="str">
        <f t="shared" si="60"/>
        <v>D</v>
      </c>
      <c r="T86" s="265">
        <f t="shared" si="61"/>
        <v>2</v>
      </c>
      <c r="U86" s="265">
        <f t="shared" si="62"/>
        <v>1</v>
      </c>
      <c r="V86" s="265">
        <f t="shared" si="63"/>
        <v>1</v>
      </c>
      <c r="W86" s="265">
        <f t="shared" si="64"/>
        <v>1</v>
      </c>
      <c r="X86" s="265">
        <f t="shared" si="65"/>
        <v>1</v>
      </c>
      <c r="Y86" s="269">
        <f t="shared" si="66"/>
        <v>1.2</v>
      </c>
    </row>
    <row r="87" spans="1:25" ht="15" customHeight="1" x14ac:dyDescent="0.25">
      <c r="A87" s="52">
        <v>3</v>
      </c>
      <c r="B87" s="1054">
        <v>60050</v>
      </c>
      <c r="C87" s="1056" t="s">
        <v>802</v>
      </c>
      <c r="D87" s="236">
        <f>'2024-2025 исходные'!G380</f>
        <v>1.6666666666666667</v>
      </c>
      <c r="E87" s="242">
        <f t="shared" si="77"/>
        <v>0.78613569321533916</v>
      </c>
      <c r="F87" s="228" t="str">
        <f t="shared" si="72"/>
        <v>A</v>
      </c>
      <c r="G87" s="435">
        <f>'2024-2025 исходные'!J380</f>
        <v>1</v>
      </c>
      <c r="H87" s="436">
        <f t="shared" si="78"/>
        <v>0.50737463126843663</v>
      </c>
      <c r="I87" s="418" t="str">
        <f t="shared" si="73"/>
        <v>A</v>
      </c>
      <c r="J87" s="221">
        <f>'2024-2025 исходные'!L380</f>
        <v>0</v>
      </c>
      <c r="K87" s="120">
        <f t="shared" si="79"/>
        <v>6.4896755162241873E-2</v>
      </c>
      <c r="L87" s="231" t="str">
        <f t="shared" si="74"/>
        <v>D</v>
      </c>
      <c r="M87" s="256">
        <f>'2024-2025 исходные'!N380</f>
        <v>0</v>
      </c>
      <c r="N87" s="110">
        <f t="shared" si="80"/>
        <v>0.11693419658021426</v>
      </c>
      <c r="O87" s="261" t="str">
        <f t="shared" si="75"/>
        <v>D</v>
      </c>
      <c r="P87" s="256">
        <f>'2024-2025 исходные'!T380</f>
        <v>0</v>
      </c>
      <c r="Q87" s="1152">
        <f t="shared" si="81"/>
        <v>2.1193834823098833E-3</v>
      </c>
      <c r="R87" s="261" t="str">
        <f t="shared" si="76"/>
        <v>D</v>
      </c>
      <c r="S87" s="1361" t="str">
        <f t="shared" si="60"/>
        <v>C</v>
      </c>
      <c r="T87" s="265">
        <f t="shared" si="61"/>
        <v>4.2</v>
      </c>
      <c r="U87" s="265">
        <f t="shared" si="62"/>
        <v>4.2</v>
      </c>
      <c r="V87" s="265">
        <f t="shared" si="63"/>
        <v>1</v>
      </c>
      <c r="W87" s="265">
        <f t="shared" si="64"/>
        <v>1</v>
      </c>
      <c r="X87" s="265">
        <f t="shared" si="65"/>
        <v>1</v>
      </c>
      <c r="Y87" s="269">
        <f t="shared" si="66"/>
        <v>2.2800000000000002</v>
      </c>
    </row>
    <row r="88" spans="1:25" ht="15" customHeight="1" x14ac:dyDescent="0.25">
      <c r="A88" s="52">
        <v>4</v>
      </c>
      <c r="B88" s="1054">
        <v>60070</v>
      </c>
      <c r="C88" s="1056" t="s">
        <v>803</v>
      </c>
      <c r="D88" s="236">
        <f>'2024-2025 исходные'!G390</f>
        <v>0.33333333333333331</v>
      </c>
      <c r="E88" s="242">
        <f t="shared" si="77"/>
        <v>0.78613569321533916</v>
      </c>
      <c r="F88" s="228" t="str">
        <f t="shared" si="72"/>
        <v>C</v>
      </c>
      <c r="G88" s="435">
        <f>'2024-2025 исходные'!J390</f>
        <v>0.33333333333333331</v>
      </c>
      <c r="H88" s="436">
        <f t="shared" si="78"/>
        <v>0.50737463126843663</v>
      </c>
      <c r="I88" s="418" t="str">
        <f t="shared" si="73"/>
        <v>C</v>
      </c>
      <c r="J88" s="221">
        <f>'2024-2025 исходные'!L390</f>
        <v>0</v>
      </c>
      <c r="K88" s="120">
        <f t="shared" si="79"/>
        <v>6.4896755162241873E-2</v>
      </c>
      <c r="L88" s="231" t="str">
        <f t="shared" si="74"/>
        <v>D</v>
      </c>
      <c r="M88" s="256">
        <f>'2024-2025 исходные'!N390</f>
        <v>0.5</v>
      </c>
      <c r="N88" s="110">
        <f t="shared" si="80"/>
        <v>0.11693419658021426</v>
      </c>
      <c r="O88" s="261" t="str">
        <f t="shared" si="75"/>
        <v>B</v>
      </c>
      <c r="P88" s="256">
        <f>'2024-2025 исходные'!T390</f>
        <v>0</v>
      </c>
      <c r="Q88" s="1152">
        <f t="shared" si="81"/>
        <v>2.1193834823098833E-3</v>
      </c>
      <c r="R88" s="261" t="str">
        <f t="shared" si="76"/>
        <v>D</v>
      </c>
      <c r="S88" s="1361" t="str">
        <f t="shared" si="60"/>
        <v>C</v>
      </c>
      <c r="T88" s="265">
        <f t="shared" si="61"/>
        <v>2</v>
      </c>
      <c r="U88" s="265">
        <f t="shared" si="62"/>
        <v>2</v>
      </c>
      <c r="V88" s="265">
        <f t="shared" si="63"/>
        <v>1</v>
      </c>
      <c r="W88" s="265">
        <f t="shared" si="64"/>
        <v>2.5</v>
      </c>
      <c r="X88" s="265">
        <f t="shared" si="65"/>
        <v>1</v>
      </c>
      <c r="Y88" s="269">
        <f t="shared" si="66"/>
        <v>1.7</v>
      </c>
    </row>
    <row r="89" spans="1:25" ht="15" customHeight="1" x14ac:dyDescent="0.25">
      <c r="A89" s="52">
        <v>5</v>
      </c>
      <c r="B89" s="1054">
        <v>60180</v>
      </c>
      <c r="C89" s="1056" t="s">
        <v>804</v>
      </c>
      <c r="D89" s="236">
        <f>'2024-2025 исходные'!G392</f>
        <v>0.16666666666666666</v>
      </c>
      <c r="E89" s="242">
        <f t="shared" si="77"/>
        <v>0.78613569321533916</v>
      </c>
      <c r="F89" s="228" t="str">
        <f t="shared" si="72"/>
        <v>D</v>
      </c>
      <c r="G89" s="435">
        <f>'2024-2025 исходные'!J392</f>
        <v>0</v>
      </c>
      <c r="H89" s="436">
        <f t="shared" si="78"/>
        <v>0.50737463126843663</v>
      </c>
      <c r="I89" s="418" t="str">
        <f t="shared" si="73"/>
        <v>D</v>
      </c>
      <c r="J89" s="221">
        <f>'2024-2025 исходные'!L392</f>
        <v>0</v>
      </c>
      <c r="K89" s="120">
        <f t="shared" si="79"/>
        <v>6.4896755162241873E-2</v>
      </c>
      <c r="L89" s="231" t="str">
        <f t="shared" si="74"/>
        <v>D</v>
      </c>
      <c r="M89" s="256">
        <f>'2024-2025 исходные'!N392</f>
        <v>0</v>
      </c>
      <c r="N89" s="110">
        <f t="shared" si="80"/>
        <v>0.11693419658021426</v>
      </c>
      <c r="O89" s="261" t="str">
        <f t="shared" si="75"/>
        <v>D</v>
      </c>
      <c r="P89" s="256">
        <f>'2024-2025 исходные'!T392</f>
        <v>0</v>
      </c>
      <c r="Q89" s="1152">
        <f t="shared" si="81"/>
        <v>2.1193834823098833E-3</v>
      </c>
      <c r="R89" s="261" t="str">
        <f t="shared" si="76"/>
        <v>D</v>
      </c>
      <c r="S89" s="1361" t="str">
        <f t="shared" si="60"/>
        <v>D</v>
      </c>
      <c r="T89" s="265">
        <f t="shared" si="61"/>
        <v>1</v>
      </c>
      <c r="U89" s="265">
        <f t="shared" si="62"/>
        <v>1</v>
      </c>
      <c r="V89" s="265">
        <f t="shared" si="63"/>
        <v>1</v>
      </c>
      <c r="W89" s="265">
        <f t="shared" si="64"/>
        <v>1</v>
      </c>
      <c r="X89" s="265">
        <f t="shared" si="65"/>
        <v>1</v>
      </c>
      <c r="Y89" s="269">
        <f t="shared" si="66"/>
        <v>1</v>
      </c>
    </row>
    <row r="90" spans="1:25" ht="15" customHeight="1" x14ac:dyDescent="0.25">
      <c r="A90" s="52">
        <v>6</v>
      </c>
      <c r="B90" s="1054">
        <v>60240</v>
      </c>
      <c r="C90" s="1056" t="s">
        <v>378</v>
      </c>
      <c r="D90" s="236">
        <f>'2024-2025 исходные'!G393</f>
        <v>0.66666666666666663</v>
      </c>
      <c r="E90" s="500">
        <f t="shared" si="77"/>
        <v>0.78613569321533916</v>
      </c>
      <c r="F90" s="228" t="str">
        <f t="shared" si="72"/>
        <v>B</v>
      </c>
      <c r="G90" s="435">
        <f>'2024-2025 исходные'!J393</f>
        <v>0.33333333333333331</v>
      </c>
      <c r="H90" s="436">
        <f t="shared" si="78"/>
        <v>0.50737463126843663</v>
      </c>
      <c r="I90" s="418" t="str">
        <f t="shared" si="73"/>
        <v>C</v>
      </c>
      <c r="J90" s="221">
        <f>'2024-2025 исходные'!L393</f>
        <v>0</v>
      </c>
      <c r="K90" s="120">
        <f t="shared" si="79"/>
        <v>6.4896755162241873E-2</v>
      </c>
      <c r="L90" s="231" t="str">
        <f t="shared" si="74"/>
        <v>D</v>
      </c>
      <c r="M90" s="256">
        <f>'2024-2025 исходные'!N393</f>
        <v>0</v>
      </c>
      <c r="N90" s="110">
        <f t="shared" si="80"/>
        <v>0.11693419658021426</v>
      </c>
      <c r="O90" s="261" t="str">
        <f t="shared" si="75"/>
        <v>D</v>
      </c>
      <c r="P90" s="256">
        <f>'2024-2025 исходные'!T393</f>
        <v>0</v>
      </c>
      <c r="Q90" s="1152">
        <f t="shared" si="81"/>
        <v>2.1193834823098833E-3</v>
      </c>
      <c r="R90" s="261" t="str">
        <f t="shared" si="76"/>
        <v>D</v>
      </c>
      <c r="S90" s="1361" t="str">
        <f t="shared" ref="S90:S111" si="82">IF(Y90&gt;=3.5,"A",IF(Y90&gt;=2.5,"B",IF(Y90&gt;=1.5,"C","D")))</f>
        <v>C</v>
      </c>
      <c r="T90" s="265">
        <f t="shared" si="61"/>
        <v>2.5</v>
      </c>
      <c r="U90" s="265">
        <f t="shared" si="62"/>
        <v>2</v>
      </c>
      <c r="V90" s="265">
        <f t="shared" si="63"/>
        <v>1</v>
      </c>
      <c r="W90" s="265">
        <f t="shared" si="64"/>
        <v>1</v>
      </c>
      <c r="X90" s="265">
        <f t="shared" si="65"/>
        <v>1</v>
      </c>
      <c r="Y90" s="269">
        <f t="shared" si="66"/>
        <v>1.5</v>
      </c>
    </row>
    <row r="91" spans="1:25" ht="15" customHeight="1" x14ac:dyDescent="0.25">
      <c r="A91" s="52">
        <v>7</v>
      </c>
      <c r="B91" s="1054">
        <v>60560</v>
      </c>
      <c r="C91" s="1056" t="s">
        <v>189</v>
      </c>
      <c r="D91" s="236">
        <f>'2024-2025 исходные'!G397</f>
        <v>0.5</v>
      </c>
      <c r="E91" s="242">
        <f t="shared" si="77"/>
        <v>0.78613569321533916</v>
      </c>
      <c r="F91" s="228" t="str">
        <f t="shared" si="72"/>
        <v>C</v>
      </c>
      <c r="G91" s="435">
        <f>'2024-2025 исходные'!J397</f>
        <v>0</v>
      </c>
      <c r="H91" s="436">
        <f t="shared" si="78"/>
        <v>0.50737463126843663</v>
      </c>
      <c r="I91" s="418" t="str">
        <f t="shared" si="73"/>
        <v>D</v>
      </c>
      <c r="J91" s="221">
        <f>'2024-2025 исходные'!L397</f>
        <v>0</v>
      </c>
      <c r="K91" s="120">
        <f t="shared" si="79"/>
        <v>6.4896755162241873E-2</v>
      </c>
      <c r="L91" s="231" t="str">
        <f t="shared" si="74"/>
        <v>D</v>
      </c>
      <c r="M91" s="256">
        <f>'2024-2025 исходные'!N397</f>
        <v>0</v>
      </c>
      <c r="N91" s="110">
        <f t="shared" si="80"/>
        <v>0.11693419658021426</v>
      </c>
      <c r="O91" s="261" t="str">
        <f t="shared" si="75"/>
        <v>D</v>
      </c>
      <c r="P91" s="256">
        <f>'2024-2025 исходные'!T397</f>
        <v>0</v>
      </c>
      <c r="Q91" s="1152">
        <f t="shared" si="81"/>
        <v>2.1193834823098833E-3</v>
      </c>
      <c r="R91" s="261" t="str">
        <f t="shared" si="76"/>
        <v>D</v>
      </c>
      <c r="S91" s="1361" t="str">
        <f t="shared" si="82"/>
        <v>D</v>
      </c>
      <c r="T91" s="265">
        <f t="shared" si="61"/>
        <v>2</v>
      </c>
      <c r="U91" s="265">
        <f t="shared" si="62"/>
        <v>1</v>
      </c>
      <c r="V91" s="265">
        <f t="shared" si="63"/>
        <v>1</v>
      </c>
      <c r="W91" s="265">
        <f t="shared" si="64"/>
        <v>1</v>
      </c>
      <c r="X91" s="265">
        <f t="shared" si="65"/>
        <v>1</v>
      </c>
      <c r="Y91" s="269">
        <f t="shared" si="66"/>
        <v>1.2</v>
      </c>
    </row>
    <row r="92" spans="1:25" ht="15" customHeight="1" x14ac:dyDescent="0.25">
      <c r="A92" s="52">
        <v>8</v>
      </c>
      <c r="B92" s="1054">
        <v>60660</v>
      </c>
      <c r="C92" s="1056" t="s">
        <v>805</v>
      </c>
      <c r="D92" s="236">
        <f>'2024-2025 исходные'!G400</f>
        <v>0.5</v>
      </c>
      <c r="E92" s="242">
        <f t="shared" si="77"/>
        <v>0.78613569321533916</v>
      </c>
      <c r="F92" s="228" t="str">
        <f t="shared" si="72"/>
        <v>C</v>
      </c>
      <c r="G92" s="435">
        <f>'2024-2025 исходные'!J400</f>
        <v>0.33333333333333331</v>
      </c>
      <c r="H92" s="436">
        <f t="shared" si="78"/>
        <v>0.50737463126843663</v>
      </c>
      <c r="I92" s="418" t="str">
        <f t="shared" si="73"/>
        <v>C</v>
      </c>
      <c r="J92" s="221">
        <f>'2024-2025 исходные'!L400</f>
        <v>0</v>
      </c>
      <c r="K92" s="120">
        <f t="shared" si="79"/>
        <v>6.4896755162241873E-2</v>
      </c>
      <c r="L92" s="231" t="str">
        <f t="shared" si="74"/>
        <v>D</v>
      </c>
      <c r="M92" s="256">
        <f>'2024-2025 исходные'!N400</f>
        <v>0</v>
      </c>
      <c r="N92" s="110">
        <f t="shared" si="80"/>
        <v>0.11693419658021426</v>
      </c>
      <c r="O92" s="261" t="str">
        <f t="shared" si="75"/>
        <v>D</v>
      </c>
      <c r="P92" s="256">
        <f>'2024-2025 исходные'!T400</f>
        <v>0</v>
      </c>
      <c r="Q92" s="1152">
        <f t="shared" si="81"/>
        <v>2.1193834823098833E-3</v>
      </c>
      <c r="R92" s="261" t="str">
        <f t="shared" si="76"/>
        <v>D</v>
      </c>
      <c r="S92" s="1361" t="str">
        <f t="shared" si="82"/>
        <v>D</v>
      </c>
      <c r="T92" s="265">
        <f t="shared" si="61"/>
        <v>2</v>
      </c>
      <c r="U92" s="265">
        <f t="shared" si="62"/>
        <v>2</v>
      </c>
      <c r="V92" s="265">
        <f t="shared" si="63"/>
        <v>1</v>
      </c>
      <c r="W92" s="265">
        <f t="shared" si="64"/>
        <v>1</v>
      </c>
      <c r="X92" s="265">
        <f t="shared" si="65"/>
        <v>1</v>
      </c>
      <c r="Y92" s="269">
        <f t="shared" si="66"/>
        <v>1.4</v>
      </c>
    </row>
    <row r="93" spans="1:25" ht="15" customHeight="1" x14ac:dyDescent="0.25">
      <c r="A93" s="52">
        <v>9</v>
      </c>
      <c r="B93" s="1057">
        <v>60001</v>
      </c>
      <c r="C93" s="1056" t="s">
        <v>806</v>
      </c>
      <c r="D93" s="236">
        <f>'2024-2025 исходные'!G403</f>
        <v>0.5</v>
      </c>
      <c r="E93" s="242">
        <f t="shared" si="77"/>
        <v>0.78613569321533916</v>
      </c>
      <c r="F93" s="228" t="str">
        <f t="shared" si="72"/>
        <v>C</v>
      </c>
      <c r="G93" s="435">
        <f>'2024-2025 исходные'!J403</f>
        <v>0.33333333333333331</v>
      </c>
      <c r="H93" s="436">
        <f t="shared" si="78"/>
        <v>0.50737463126843663</v>
      </c>
      <c r="I93" s="418" t="str">
        <f t="shared" si="73"/>
        <v>C</v>
      </c>
      <c r="J93" s="221">
        <f>'2024-2025 исходные'!L403</f>
        <v>0</v>
      </c>
      <c r="K93" s="120">
        <f t="shared" si="79"/>
        <v>6.4896755162241873E-2</v>
      </c>
      <c r="L93" s="231" t="str">
        <f t="shared" si="74"/>
        <v>D</v>
      </c>
      <c r="M93" s="256">
        <f>'2024-2025 исходные'!N403</f>
        <v>0</v>
      </c>
      <c r="N93" s="110">
        <f t="shared" si="80"/>
        <v>0.11693419658021426</v>
      </c>
      <c r="O93" s="261" t="str">
        <f t="shared" si="75"/>
        <v>D</v>
      </c>
      <c r="P93" s="256">
        <f>'2024-2025 исходные'!T403</f>
        <v>0</v>
      </c>
      <c r="Q93" s="1152">
        <f t="shared" si="81"/>
        <v>2.1193834823098833E-3</v>
      </c>
      <c r="R93" s="261" t="str">
        <f t="shared" si="76"/>
        <v>D</v>
      </c>
      <c r="S93" s="1361" t="str">
        <f t="shared" si="82"/>
        <v>D</v>
      </c>
      <c r="T93" s="265">
        <f t="shared" si="61"/>
        <v>2</v>
      </c>
      <c r="U93" s="265">
        <f t="shared" si="62"/>
        <v>2</v>
      </c>
      <c r="V93" s="265">
        <f t="shared" si="63"/>
        <v>1</v>
      </c>
      <c r="W93" s="265">
        <f t="shared" si="64"/>
        <v>1</v>
      </c>
      <c r="X93" s="265">
        <f t="shared" si="65"/>
        <v>1</v>
      </c>
      <c r="Y93" s="269">
        <f t="shared" si="66"/>
        <v>1.4</v>
      </c>
    </row>
    <row r="94" spans="1:25" ht="15" customHeight="1" x14ac:dyDescent="0.25">
      <c r="A94" s="52">
        <v>10</v>
      </c>
      <c r="B94" s="1054">
        <v>60850</v>
      </c>
      <c r="C94" s="1056" t="s">
        <v>807</v>
      </c>
      <c r="D94" s="236">
        <f>'2024-2025 исходные'!G406</f>
        <v>1.3333333333333333</v>
      </c>
      <c r="E94" s="242">
        <f t="shared" si="77"/>
        <v>0.78613569321533916</v>
      </c>
      <c r="F94" s="228" t="str">
        <f t="shared" si="72"/>
        <v>A</v>
      </c>
      <c r="G94" s="435">
        <f>'2024-2025 исходные'!J406</f>
        <v>1</v>
      </c>
      <c r="H94" s="436">
        <f t="shared" si="78"/>
        <v>0.50737463126843663</v>
      </c>
      <c r="I94" s="418" t="str">
        <f t="shared" si="73"/>
        <v>A</v>
      </c>
      <c r="J94" s="221">
        <f>'2024-2025 исходные'!L406</f>
        <v>0</v>
      </c>
      <c r="K94" s="120">
        <f t="shared" si="79"/>
        <v>6.4896755162241873E-2</v>
      </c>
      <c r="L94" s="231" t="str">
        <f t="shared" si="74"/>
        <v>D</v>
      </c>
      <c r="M94" s="256">
        <f>'2024-2025 исходные'!N406</f>
        <v>0.125</v>
      </c>
      <c r="N94" s="110">
        <f t="shared" si="80"/>
        <v>0.11693419658021426</v>
      </c>
      <c r="O94" s="261" t="str">
        <f t="shared" si="75"/>
        <v>D</v>
      </c>
      <c r="P94" s="256">
        <f>'2024-2025 исходные'!T406</f>
        <v>0</v>
      </c>
      <c r="Q94" s="1152">
        <f t="shared" si="81"/>
        <v>2.1193834823098833E-3</v>
      </c>
      <c r="R94" s="261" t="str">
        <f t="shared" si="76"/>
        <v>D</v>
      </c>
      <c r="S94" s="1361" t="str">
        <f t="shared" si="82"/>
        <v>C</v>
      </c>
      <c r="T94" s="265">
        <f t="shared" si="61"/>
        <v>4.2</v>
      </c>
      <c r="U94" s="265">
        <f t="shared" si="62"/>
        <v>4.2</v>
      </c>
      <c r="V94" s="265">
        <f t="shared" si="63"/>
        <v>1</v>
      </c>
      <c r="W94" s="265">
        <f t="shared" si="64"/>
        <v>1</v>
      </c>
      <c r="X94" s="265">
        <f t="shared" si="65"/>
        <v>1</v>
      </c>
      <c r="Y94" s="269">
        <f t="shared" si="66"/>
        <v>2.2800000000000002</v>
      </c>
    </row>
    <row r="95" spans="1:25" ht="15" customHeight="1" x14ac:dyDescent="0.25">
      <c r="A95" s="52">
        <v>11</v>
      </c>
      <c r="B95" s="1054">
        <v>60910</v>
      </c>
      <c r="C95" s="1056" t="s">
        <v>909</v>
      </c>
      <c r="D95" s="236">
        <f>'2024-2025 исходные'!G414</f>
        <v>0.5</v>
      </c>
      <c r="E95" s="242">
        <f t="shared" si="77"/>
        <v>0.78613569321533916</v>
      </c>
      <c r="F95" s="228" t="str">
        <f t="shared" si="72"/>
        <v>C</v>
      </c>
      <c r="G95" s="435">
        <f>'2024-2025 исходные'!J414</f>
        <v>0</v>
      </c>
      <c r="H95" s="436">
        <f t="shared" si="78"/>
        <v>0.50737463126843663</v>
      </c>
      <c r="I95" s="418" t="str">
        <f t="shared" si="73"/>
        <v>D</v>
      </c>
      <c r="J95" s="221">
        <f>'2024-2025 исходные'!L414</f>
        <v>0</v>
      </c>
      <c r="K95" s="120">
        <f t="shared" si="79"/>
        <v>6.4896755162241873E-2</v>
      </c>
      <c r="L95" s="231" t="str">
        <f t="shared" si="74"/>
        <v>D</v>
      </c>
      <c r="M95" s="256">
        <f>'2024-2025 исходные'!N414</f>
        <v>0</v>
      </c>
      <c r="N95" s="110">
        <f t="shared" si="80"/>
        <v>0.11693419658021426</v>
      </c>
      <c r="O95" s="261" t="str">
        <f t="shared" si="75"/>
        <v>D</v>
      </c>
      <c r="P95" s="256">
        <f>'2024-2025 исходные'!T414</f>
        <v>0</v>
      </c>
      <c r="Q95" s="1152">
        <f t="shared" si="81"/>
        <v>2.1193834823098833E-3</v>
      </c>
      <c r="R95" s="261" t="str">
        <f t="shared" si="76"/>
        <v>D</v>
      </c>
      <c r="S95" s="1361" t="str">
        <f t="shared" si="82"/>
        <v>D</v>
      </c>
      <c r="T95" s="265">
        <f t="shared" si="61"/>
        <v>2</v>
      </c>
      <c r="U95" s="265">
        <f t="shared" si="62"/>
        <v>1</v>
      </c>
      <c r="V95" s="265">
        <f t="shared" si="63"/>
        <v>1</v>
      </c>
      <c r="W95" s="265">
        <f t="shared" si="64"/>
        <v>1</v>
      </c>
      <c r="X95" s="265">
        <f t="shared" si="65"/>
        <v>1</v>
      </c>
      <c r="Y95" s="269">
        <f t="shared" si="66"/>
        <v>1.2</v>
      </c>
    </row>
    <row r="96" spans="1:25" ht="15" customHeight="1" x14ac:dyDescent="0.25">
      <c r="A96" s="52">
        <v>12</v>
      </c>
      <c r="B96" s="1054">
        <v>60980</v>
      </c>
      <c r="C96" s="1056" t="s">
        <v>910</v>
      </c>
      <c r="D96" s="236">
        <f>'2024-2025 исходные'!G417</f>
        <v>1.6666666666666667</v>
      </c>
      <c r="E96" s="242">
        <f t="shared" si="77"/>
        <v>0.78613569321533916</v>
      </c>
      <c r="F96" s="228" t="str">
        <f t="shared" si="72"/>
        <v>A</v>
      </c>
      <c r="G96" s="435">
        <f>'2024-2025 исходные'!J417</f>
        <v>1.3333333333333333</v>
      </c>
      <c r="H96" s="436">
        <f t="shared" si="78"/>
        <v>0.50737463126843663</v>
      </c>
      <c r="I96" s="418" t="str">
        <f t="shared" si="73"/>
        <v>A</v>
      </c>
      <c r="J96" s="221">
        <f>'2024-2025 исходные'!L417</f>
        <v>0</v>
      </c>
      <c r="K96" s="120">
        <f t="shared" si="79"/>
        <v>6.4896755162241873E-2</v>
      </c>
      <c r="L96" s="231" t="str">
        <f t="shared" si="74"/>
        <v>D</v>
      </c>
      <c r="M96" s="256">
        <f>'2024-2025 исходные'!N417</f>
        <v>0.2</v>
      </c>
      <c r="N96" s="110">
        <f t="shared" si="80"/>
        <v>0.11693419658021426</v>
      </c>
      <c r="O96" s="261" t="str">
        <f t="shared" si="75"/>
        <v>C</v>
      </c>
      <c r="P96" s="256">
        <f>'2024-2025 исходные'!T417</f>
        <v>0</v>
      </c>
      <c r="Q96" s="1152">
        <f t="shared" si="81"/>
        <v>2.1193834823098833E-3</v>
      </c>
      <c r="R96" s="261" t="str">
        <f t="shared" si="76"/>
        <v>D</v>
      </c>
      <c r="S96" s="1361" t="str">
        <f t="shared" si="82"/>
        <v>C</v>
      </c>
      <c r="T96" s="265">
        <f t="shared" si="61"/>
        <v>4.2</v>
      </c>
      <c r="U96" s="265">
        <f t="shared" si="62"/>
        <v>4.2</v>
      </c>
      <c r="V96" s="265">
        <f t="shared" si="63"/>
        <v>1</v>
      </c>
      <c r="W96" s="265">
        <f t="shared" si="64"/>
        <v>2</v>
      </c>
      <c r="X96" s="265">
        <f t="shared" si="65"/>
        <v>1</v>
      </c>
      <c r="Y96" s="269">
        <f t="shared" si="66"/>
        <v>2.48</v>
      </c>
    </row>
    <row r="97" spans="1:26" ht="15" customHeight="1" x14ac:dyDescent="0.25">
      <c r="A97" s="52">
        <v>13</v>
      </c>
      <c r="B97" s="1054">
        <v>61080</v>
      </c>
      <c r="C97" s="1056" t="s">
        <v>430</v>
      </c>
      <c r="D97" s="236">
        <f>'2024-2025 исходные'!G428</f>
        <v>0.33333333333333331</v>
      </c>
      <c r="E97" s="242">
        <f t="shared" si="77"/>
        <v>0.78613569321533916</v>
      </c>
      <c r="F97" s="228" t="str">
        <f t="shared" si="72"/>
        <v>C</v>
      </c>
      <c r="G97" s="435">
        <f>'2024-2025 исходные'!J428</f>
        <v>0</v>
      </c>
      <c r="H97" s="436">
        <f t="shared" si="78"/>
        <v>0.50737463126843663</v>
      </c>
      <c r="I97" s="418" t="str">
        <f t="shared" si="73"/>
        <v>D</v>
      </c>
      <c r="J97" s="221">
        <f>'2024-2025 исходные'!L428</f>
        <v>0</v>
      </c>
      <c r="K97" s="120">
        <f t="shared" si="79"/>
        <v>6.4896755162241873E-2</v>
      </c>
      <c r="L97" s="231" t="str">
        <f t="shared" si="74"/>
        <v>D</v>
      </c>
      <c r="M97" s="256">
        <f>'2024-2025 исходные'!N428</f>
        <v>0</v>
      </c>
      <c r="N97" s="110">
        <f t="shared" si="80"/>
        <v>0.11693419658021426</v>
      </c>
      <c r="O97" s="261" t="str">
        <f t="shared" si="75"/>
        <v>D</v>
      </c>
      <c r="P97" s="256">
        <f>'2024-2025 исходные'!T428</f>
        <v>0</v>
      </c>
      <c r="Q97" s="1152">
        <f t="shared" si="81"/>
        <v>2.1193834823098833E-3</v>
      </c>
      <c r="R97" s="261" t="str">
        <f t="shared" si="76"/>
        <v>D</v>
      </c>
      <c r="S97" s="1361" t="str">
        <f t="shared" si="82"/>
        <v>D</v>
      </c>
      <c r="T97" s="265">
        <f t="shared" si="61"/>
        <v>2</v>
      </c>
      <c r="U97" s="265">
        <f t="shared" si="62"/>
        <v>1</v>
      </c>
      <c r="V97" s="265">
        <f t="shared" si="63"/>
        <v>1</v>
      </c>
      <c r="W97" s="265">
        <f t="shared" si="64"/>
        <v>1</v>
      </c>
      <c r="X97" s="265">
        <f t="shared" si="65"/>
        <v>1</v>
      </c>
      <c r="Y97" s="269">
        <f t="shared" si="66"/>
        <v>1.2</v>
      </c>
      <c r="Z97" s="3"/>
    </row>
    <row r="98" spans="1:26" ht="15" customHeight="1" x14ac:dyDescent="0.25">
      <c r="A98" s="52">
        <v>14</v>
      </c>
      <c r="B98" s="1054">
        <v>61150</v>
      </c>
      <c r="C98" s="1056" t="s">
        <v>431</v>
      </c>
      <c r="D98" s="236">
        <f>'2024-2025 исходные'!G430</f>
        <v>1</v>
      </c>
      <c r="E98" s="242">
        <f t="shared" si="77"/>
        <v>0.78613569321533916</v>
      </c>
      <c r="F98" s="228" t="str">
        <f t="shared" si="72"/>
        <v>A</v>
      </c>
      <c r="G98" s="435">
        <f>'2024-2025 исходные'!J430</f>
        <v>0.33333333333333331</v>
      </c>
      <c r="H98" s="436">
        <f t="shared" si="78"/>
        <v>0.50737463126843663</v>
      </c>
      <c r="I98" s="418" t="str">
        <f t="shared" si="73"/>
        <v>C</v>
      </c>
      <c r="J98" s="221">
        <f>'2024-2025 исходные'!L430</f>
        <v>0</v>
      </c>
      <c r="K98" s="120">
        <f t="shared" si="79"/>
        <v>6.4896755162241873E-2</v>
      </c>
      <c r="L98" s="231" t="str">
        <f t="shared" si="74"/>
        <v>D</v>
      </c>
      <c r="M98" s="256">
        <f>'2024-2025 исходные'!N430</f>
        <v>0.16666666666666666</v>
      </c>
      <c r="N98" s="110">
        <f t="shared" si="80"/>
        <v>0.11693419658021426</v>
      </c>
      <c r="O98" s="261" t="str">
        <f t="shared" si="75"/>
        <v>C</v>
      </c>
      <c r="P98" s="256">
        <f>'2024-2025 исходные'!T430</f>
        <v>0</v>
      </c>
      <c r="Q98" s="1152">
        <f t="shared" si="81"/>
        <v>2.1193834823098833E-3</v>
      </c>
      <c r="R98" s="261" t="str">
        <f t="shared" si="76"/>
        <v>D</v>
      </c>
      <c r="S98" s="1361" t="str">
        <f t="shared" si="82"/>
        <v>C</v>
      </c>
      <c r="T98" s="265">
        <f t="shared" si="61"/>
        <v>4.2</v>
      </c>
      <c r="U98" s="265">
        <f t="shared" si="62"/>
        <v>2</v>
      </c>
      <c r="V98" s="265">
        <f t="shared" si="63"/>
        <v>1</v>
      </c>
      <c r="W98" s="265">
        <f t="shared" si="64"/>
        <v>2</v>
      </c>
      <c r="X98" s="265">
        <f t="shared" si="65"/>
        <v>1</v>
      </c>
      <c r="Y98" s="269">
        <f t="shared" si="66"/>
        <v>2.04</v>
      </c>
    </row>
    <row r="99" spans="1:26" ht="15" customHeight="1" x14ac:dyDescent="0.25">
      <c r="A99" s="52">
        <v>15</v>
      </c>
      <c r="B99" s="1054">
        <v>61210</v>
      </c>
      <c r="C99" s="1056" t="s">
        <v>808</v>
      </c>
      <c r="D99" s="236">
        <f>'2024-2025 исходные'!G436</f>
        <v>0.5</v>
      </c>
      <c r="E99" s="242">
        <f t="shared" si="77"/>
        <v>0.78613569321533916</v>
      </c>
      <c r="F99" s="228" t="str">
        <f t="shared" si="72"/>
        <v>C</v>
      </c>
      <c r="G99" s="435">
        <f>'2024-2025 исходные'!J436</f>
        <v>0</v>
      </c>
      <c r="H99" s="436">
        <f t="shared" si="78"/>
        <v>0.50737463126843663</v>
      </c>
      <c r="I99" s="418" t="str">
        <f t="shared" si="73"/>
        <v>D</v>
      </c>
      <c r="J99" s="221">
        <f>'2024-2025 исходные'!L436</f>
        <v>0</v>
      </c>
      <c r="K99" s="120">
        <f t="shared" si="79"/>
        <v>6.4896755162241873E-2</v>
      </c>
      <c r="L99" s="231" t="str">
        <f t="shared" si="74"/>
        <v>D</v>
      </c>
      <c r="M99" s="256">
        <f>'2024-2025 исходные'!N436</f>
        <v>0</v>
      </c>
      <c r="N99" s="110">
        <f t="shared" si="80"/>
        <v>0.11693419658021426</v>
      </c>
      <c r="O99" s="261" t="str">
        <f t="shared" si="75"/>
        <v>D</v>
      </c>
      <c r="P99" s="256">
        <f>'2024-2025 исходные'!T436</f>
        <v>0</v>
      </c>
      <c r="Q99" s="1152">
        <f t="shared" si="81"/>
        <v>2.1193834823098833E-3</v>
      </c>
      <c r="R99" s="261" t="str">
        <f t="shared" si="76"/>
        <v>D</v>
      </c>
      <c r="S99" s="1361" t="str">
        <f t="shared" si="82"/>
        <v>D</v>
      </c>
      <c r="T99" s="265">
        <f t="shared" si="61"/>
        <v>2</v>
      </c>
      <c r="U99" s="265">
        <f t="shared" si="62"/>
        <v>1</v>
      </c>
      <c r="V99" s="265">
        <f t="shared" si="63"/>
        <v>1</v>
      </c>
      <c r="W99" s="265">
        <f t="shared" si="64"/>
        <v>1</v>
      </c>
      <c r="X99" s="265">
        <f t="shared" si="65"/>
        <v>1</v>
      </c>
      <c r="Y99" s="269">
        <f t="shared" si="66"/>
        <v>1.2</v>
      </c>
    </row>
    <row r="100" spans="1:26" ht="15" customHeight="1" x14ac:dyDescent="0.25">
      <c r="A100" s="52">
        <v>16</v>
      </c>
      <c r="B100" s="1054">
        <v>61290</v>
      </c>
      <c r="C100" s="1056" t="s">
        <v>911</v>
      </c>
      <c r="D100" s="236">
        <f>'2024-2025 исходные'!G439</f>
        <v>0.5</v>
      </c>
      <c r="E100" s="242">
        <f t="shared" si="77"/>
        <v>0.78613569321533916</v>
      </c>
      <c r="F100" s="228" t="str">
        <f t="shared" si="72"/>
        <v>C</v>
      </c>
      <c r="G100" s="435">
        <f>'2024-2025 исходные'!J439</f>
        <v>0</v>
      </c>
      <c r="H100" s="436">
        <f t="shared" si="78"/>
        <v>0.50737463126843663</v>
      </c>
      <c r="I100" s="418" t="str">
        <f t="shared" si="73"/>
        <v>D</v>
      </c>
      <c r="J100" s="221">
        <f>'2024-2025 исходные'!L439</f>
        <v>0</v>
      </c>
      <c r="K100" s="120">
        <f t="shared" si="79"/>
        <v>6.4896755162241873E-2</v>
      </c>
      <c r="L100" s="231" t="str">
        <f t="shared" si="74"/>
        <v>D</v>
      </c>
      <c r="M100" s="256">
        <f>'2024-2025 исходные'!N439</f>
        <v>0</v>
      </c>
      <c r="N100" s="110">
        <f t="shared" si="80"/>
        <v>0.11693419658021426</v>
      </c>
      <c r="O100" s="261" t="str">
        <f t="shared" si="75"/>
        <v>D</v>
      </c>
      <c r="P100" s="256">
        <f>'2024-2025 исходные'!T439</f>
        <v>0</v>
      </c>
      <c r="Q100" s="1152">
        <f t="shared" si="81"/>
        <v>2.1193834823098833E-3</v>
      </c>
      <c r="R100" s="261" t="str">
        <f t="shared" si="76"/>
        <v>D</v>
      </c>
      <c r="S100" s="1361" t="str">
        <f t="shared" si="82"/>
        <v>D</v>
      </c>
      <c r="T100" s="265">
        <f t="shared" si="61"/>
        <v>2</v>
      </c>
      <c r="U100" s="265">
        <f t="shared" si="62"/>
        <v>1</v>
      </c>
      <c r="V100" s="265">
        <f t="shared" si="63"/>
        <v>1</v>
      </c>
      <c r="W100" s="265">
        <f t="shared" si="64"/>
        <v>1</v>
      </c>
      <c r="X100" s="265">
        <f t="shared" si="65"/>
        <v>1</v>
      </c>
      <c r="Y100" s="269">
        <f t="shared" si="66"/>
        <v>1.2</v>
      </c>
    </row>
    <row r="101" spans="1:26" ht="15" customHeight="1" x14ac:dyDescent="0.25">
      <c r="A101" s="52">
        <v>17</v>
      </c>
      <c r="B101" s="1054">
        <v>61340</v>
      </c>
      <c r="C101" s="1056" t="s">
        <v>432</v>
      </c>
      <c r="D101" s="236">
        <f>'2024-2025 исходные'!G442</f>
        <v>0.83333333333333337</v>
      </c>
      <c r="E101" s="242">
        <f t="shared" si="77"/>
        <v>0.78613569321533916</v>
      </c>
      <c r="F101" s="228" t="str">
        <f t="shared" si="72"/>
        <v>B</v>
      </c>
      <c r="G101" s="435">
        <f>'2024-2025 исходные'!J442</f>
        <v>0.66666666666666663</v>
      </c>
      <c r="H101" s="436">
        <f t="shared" si="78"/>
        <v>0.50737463126843663</v>
      </c>
      <c r="I101" s="418" t="str">
        <f t="shared" si="73"/>
        <v>B</v>
      </c>
      <c r="J101" s="221">
        <f>'2024-2025 исходные'!L442</f>
        <v>0</v>
      </c>
      <c r="K101" s="120">
        <f t="shared" si="79"/>
        <v>6.4896755162241873E-2</v>
      </c>
      <c r="L101" s="231" t="str">
        <f t="shared" si="74"/>
        <v>D</v>
      </c>
      <c r="M101" s="256">
        <f>'2024-2025 исходные'!N442</f>
        <v>0.2</v>
      </c>
      <c r="N101" s="110">
        <f t="shared" si="80"/>
        <v>0.11693419658021426</v>
      </c>
      <c r="O101" s="261" t="str">
        <f t="shared" si="75"/>
        <v>C</v>
      </c>
      <c r="P101" s="256">
        <f>'2024-2025 исходные'!T442</f>
        <v>0</v>
      </c>
      <c r="Q101" s="1152">
        <f t="shared" si="81"/>
        <v>2.1193834823098833E-3</v>
      </c>
      <c r="R101" s="261" t="str">
        <f t="shared" si="76"/>
        <v>D</v>
      </c>
      <c r="S101" s="1361" t="str">
        <f t="shared" si="82"/>
        <v>C</v>
      </c>
      <c r="T101" s="265">
        <f t="shared" si="61"/>
        <v>2.5</v>
      </c>
      <c r="U101" s="265">
        <f t="shared" si="62"/>
        <v>2.5</v>
      </c>
      <c r="V101" s="265">
        <f t="shared" si="63"/>
        <v>1</v>
      </c>
      <c r="W101" s="265">
        <f t="shared" si="64"/>
        <v>2</v>
      </c>
      <c r="X101" s="265">
        <f t="shared" si="65"/>
        <v>1</v>
      </c>
      <c r="Y101" s="269">
        <f t="shared" si="66"/>
        <v>1.8</v>
      </c>
    </row>
    <row r="102" spans="1:26" ht="15" customHeight="1" x14ac:dyDescent="0.25">
      <c r="A102" s="52">
        <v>18</v>
      </c>
      <c r="B102" s="1054">
        <v>61390</v>
      </c>
      <c r="C102" s="1056" t="s">
        <v>433</v>
      </c>
      <c r="D102" s="236">
        <f>'2024-2025 исходные'!G447</f>
        <v>0.16666666666666666</v>
      </c>
      <c r="E102" s="242">
        <f t="shared" si="77"/>
        <v>0.78613569321533916</v>
      </c>
      <c r="F102" s="228" t="str">
        <f t="shared" si="72"/>
        <v>D</v>
      </c>
      <c r="G102" s="435">
        <f>'2024-2025 исходные'!J447</f>
        <v>0</v>
      </c>
      <c r="H102" s="436">
        <f t="shared" si="78"/>
        <v>0.50737463126843663</v>
      </c>
      <c r="I102" s="418" t="str">
        <f t="shared" si="73"/>
        <v>D</v>
      </c>
      <c r="J102" s="221">
        <f>'2024-2025 исходные'!L447</f>
        <v>0</v>
      </c>
      <c r="K102" s="120">
        <f t="shared" si="79"/>
        <v>6.4896755162241873E-2</v>
      </c>
      <c r="L102" s="231" t="str">
        <f t="shared" si="74"/>
        <v>D</v>
      </c>
      <c r="M102" s="256">
        <f>'2024-2025 исходные'!N447</f>
        <v>0</v>
      </c>
      <c r="N102" s="110">
        <f t="shared" si="80"/>
        <v>0.11693419658021426</v>
      </c>
      <c r="O102" s="261" t="str">
        <f t="shared" si="75"/>
        <v>D</v>
      </c>
      <c r="P102" s="256">
        <f>'2024-2025 исходные'!T447</f>
        <v>0</v>
      </c>
      <c r="Q102" s="1152">
        <f t="shared" si="81"/>
        <v>2.1193834823098833E-3</v>
      </c>
      <c r="R102" s="261" t="str">
        <f t="shared" si="76"/>
        <v>D</v>
      </c>
      <c r="S102" s="1361" t="str">
        <f t="shared" si="82"/>
        <v>D</v>
      </c>
      <c r="T102" s="265">
        <f t="shared" si="61"/>
        <v>1</v>
      </c>
      <c r="U102" s="265">
        <f t="shared" si="62"/>
        <v>1</v>
      </c>
      <c r="V102" s="265">
        <f t="shared" si="63"/>
        <v>1</v>
      </c>
      <c r="W102" s="265">
        <f t="shared" si="64"/>
        <v>1</v>
      </c>
      <c r="X102" s="265">
        <f t="shared" si="65"/>
        <v>1</v>
      </c>
      <c r="Y102" s="269">
        <f t="shared" si="66"/>
        <v>1</v>
      </c>
    </row>
    <row r="103" spans="1:26" ht="15" customHeight="1" x14ac:dyDescent="0.25">
      <c r="A103" s="52">
        <v>19</v>
      </c>
      <c r="B103" s="1054">
        <v>61410</v>
      </c>
      <c r="C103" s="1056" t="s">
        <v>434</v>
      </c>
      <c r="D103" s="236">
        <f>'2024-2025 исходные'!G448</f>
        <v>0.33333333333333331</v>
      </c>
      <c r="E103" s="242">
        <f t="shared" si="77"/>
        <v>0.78613569321533916</v>
      </c>
      <c r="F103" s="228" t="str">
        <f t="shared" ref="F103:F113" si="83">IF(D103&gt;=$D$128,"A",IF(D103&gt;=$D$129,"B",IF(D103&gt;=$D$130,"C","D")))</f>
        <v>C</v>
      </c>
      <c r="G103" s="435">
        <f>'2024-2025 исходные'!J448</f>
        <v>0</v>
      </c>
      <c r="H103" s="436">
        <f t="shared" si="78"/>
        <v>0.50737463126843663</v>
      </c>
      <c r="I103" s="418" t="str">
        <f t="shared" ref="I103:I113" si="84">IF(G103&gt;=$D$128,"A",IF(G103&gt;=$D$129,"B",IF(G103&gt;=$D$130,"C","D")))</f>
        <v>D</v>
      </c>
      <c r="J103" s="221">
        <f>'2024-2025 исходные'!L448</f>
        <v>0.33333333333333331</v>
      </c>
      <c r="K103" s="120">
        <f t="shared" si="79"/>
        <v>6.4896755162241873E-2</v>
      </c>
      <c r="L103" s="231" t="str">
        <f t="shared" ref="L103:L113" si="85">IF(J103&gt;=$J$128,"A",IF(J103&gt;=$J$129,"B",IF(J103&gt;=$J$130,"C","D")))</f>
        <v>C</v>
      </c>
      <c r="M103" s="256">
        <f>'2024-2025 исходные'!N448</f>
        <v>0</v>
      </c>
      <c r="N103" s="110">
        <f t="shared" si="80"/>
        <v>0.11693419658021426</v>
      </c>
      <c r="O103" s="261" t="str">
        <f t="shared" ref="O103:O113" si="86">IF(M103&gt;=$M$128,"A",IF(M103&gt;=$M$129,"B",IF(M103&gt;=$M$130,"C","D")))</f>
        <v>D</v>
      </c>
      <c r="P103" s="256">
        <f>'2024-2025 исходные'!T448</f>
        <v>0</v>
      </c>
      <c r="Q103" s="1152">
        <f t="shared" si="81"/>
        <v>2.1193834823098833E-3</v>
      </c>
      <c r="R103" s="261" t="str">
        <f t="shared" ref="R103:R113" si="87">IF(P103&gt;=$P$128,"A",IF(P103&gt;=$P$129,"B",IF(P103&gt;=$P$130,"C","D")))</f>
        <v>D</v>
      </c>
      <c r="S103" s="1361" t="str">
        <f t="shared" si="82"/>
        <v>D</v>
      </c>
      <c r="T103" s="265">
        <f t="shared" si="61"/>
        <v>2</v>
      </c>
      <c r="U103" s="265">
        <f t="shared" si="62"/>
        <v>1</v>
      </c>
      <c r="V103" s="265">
        <f t="shared" si="63"/>
        <v>2</v>
      </c>
      <c r="W103" s="265">
        <f t="shared" si="64"/>
        <v>1</v>
      </c>
      <c r="X103" s="265">
        <f t="shared" si="65"/>
        <v>1</v>
      </c>
      <c r="Y103" s="269">
        <f t="shared" si="66"/>
        <v>1.4</v>
      </c>
    </row>
    <row r="104" spans="1:26" ht="15" customHeight="1" x14ac:dyDescent="0.25">
      <c r="A104" s="52">
        <v>20</v>
      </c>
      <c r="B104" s="1054">
        <v>61430</v>
      </c>
      <c r="C104" s="1056" t="s">
        <v>205</v>
      </c>
      <c r="D104" s="236">
        <f>'2024-2025 исходные'!G450</f>
        <v>1.6666666666666667</v>
      </c>
      <c r="E104" s="242">
        <f t="shared" si="77"/>
        <v>0.78613569321533916</v>
      </c>
      <c r="F104" s="228" t="str">
        <f t="shared" si="83"/>
        <v>A</v>
      </c>
      <c r="G104" s="435">
        <f>'2024-2025 исходные'!J450</f>
        <v>1.3333333333333333</v>
      </c>
      <c r="H104" s="436">
        <f t="shared" si="78"/>
        <v>0.50737463126843663</v>
      </c>
      <c r="I104" s="418" t="str">
        <f t="shared" si="84"/>
        <v>A</v>
      </c>
      <c r="J104" s="221">
        <f>'2024-2025 исходные'!L450</f>
        <v>0</v>
      </c>
      <c r="K104" s="120">
        <f t="shared" si="79"/>
        <v>6.4896755162241873E-2</v>
      </c>
      <c r="L104" s="231" t="str">
        <f t="shared" si="85"/>
        <v>D</v>
      </c>
      <c r="M104" s="256">
        <f>'2024-2025 исходные'!N450</f>
        <v>0.1</v>
      </c>
      <c r="N104" s="110">
        <f t="shared" si="80"/>
        <v>0.11693419658021426</v>
      </c>
      <c r="O104" s="261" t="str">
        <f t="shared" si="86"/>
        <v>D</v>
      </c>
      <c r="P104" s="256">
        <f>'2024-2025 исходные'!T450</f>
        <v>0</v>
      </c>
      <c r="Q104" s="1152">
        <f t="shared" si="81"/>
        <v>2.1193834823098833E-3</v>
      </c>
      <c r="R104" s="261" t="str">
        <f t="shared" si="87"/>
        <v>D</v>
      </c>
      <c r="S104" s="1361" t="str">
        <f t="shared" si="82"/>
        <v>C</v>
      </c>
      <c r="T104" s="265">
        <f t="shared" si="61"/>
        <v>4.2</v>
      </c>
      <c r="U104" s="265">
        <f t="shared" si="62"/>
        <v>4.2</v>
      </c>
      <c r="V104" s="265">
        <f t="shared" si="63"/>
        <v>1</v>
      </c>
      <c r="W104" s="265">
        <f t="shared" si="64"/>
        <v>1</v>
      </c>
      <c r="X104" s="265">
        <f t="shared" si="65"/>
        <v>1</v>
      </c>
      <c r="Y104" s="269">
        <f t="shared" si="66"/>
        <v>2.2800000000000002</v>
      </c>
    </row>
    <row r="105" spans="1:26" ht="15" customHeight="1" x14ac:dyDescent="0.25">
      <c r="A105" s="52">
        <v>21</v>
      </c>
      <c r="B105" s="1054">
        <v>61440</v>
      </c>
      <c r="C105" s="1056" t="s">
        <v>437</v>
      </c>
      <c r="D105" s="236">
        <f>'2024-2025 исходные'!G460</f>
        <v>1</v>
      </c>
      <c r="E105" s="242">
        <f t="shared" si="77"/>
        <v>0.78613569321533916</v>
      </c>
      <c r="F105" s="228" t="str">
        <f t="shared" si="83"/>
        <v>A</v>
      </c>
      <c r="G105" s="435">
        <f>'2024-2025 исходные'!J460</f>
        <v>1</v>
      </c>
      <c r="H105" s="436">
        <f t="shared" si="78"/>
        <v>0.50737463126843663</v>
      </c>
      <c r="I105" s="418" t="str">
        <f t="shared" si="84"/>
        <v>A</v>
      </c>
      <c r="J105" s="221">
        <f>'2024-2025 исходные'!L460</f>
        <v>0</v>
      </c>
      <c r="K105" s="120">
        <f t="shared" si="79"/>
        <v>6.4896755162241873E-2</v>
      </c>
      <c r="L105" s="231" t="str">
        <f t="shared" si="85"/>
        <v>D</v>
      </c>
      <c r="M105" s="256">
        <f>'2024-2025 исходные'!N460</f>
        <v>0.5</v>
      </c>
      <c r="N105" s="110">
        <f t="shared" si="80"/>
        <v>0.11693419658021426</v>
      </c>
      <c r="O105" s="261" t="str">
        <f t="shared" si="86"/>
        <v>B</v>
      </c>
      <c r="P105" s="256">
        <f>'2024-2025 исходные'!T461</f>
        <v>3.3898305084745763E-2</v>
      </c>
      <c r="Q105" s="1152">
        <f t="shared" si="81"/>
        <v>2.1193834823098833E-3</v>
      </c>
      <c r="R105" s="261" t="str">
        <f t="shared" si="87"/>
        <v>C</v>
      </c>
      <c r="S105" s="1361" t="str">
        <f t="shared" si="82"/>
        <v>B</v>
      </c>
      <c r="T105" s="265">
        <f t="shared" si="61"/>
        <v>4.2</v>
      </c>
      <c r="U105" s="265">
        <f t="shared" si="62"/>
        <v>4.2</v>
      </c>
      <c r="V105" s="265">
        <f t="shared" si="63"/>
        <v>1</v>
      </c>
      <c r="W105" s="265">
        <f t="shared" si="64"/>
        <v>2.5</v>
      </c>
      <c r="X105" s="265">
        <f t="shared" si="65"/>
        <v>2</v>
      </c>
      <c r="Y105" s="269">
        <f t="shared" si="66"/>
        <v>2.7800000000000002</v>
      </c>
    </row>
    <row r="106" spans="1:26" ht="15" customHeight="1" x14ac:dyDescent="0.25">
      <c r="A106" s="52">
        <v>22</v>
      </c>
      <c r="B106" s="1054">
        <v>61450</v>
      </c>
      <c r="C106" s="1056" t="s">
        <v>206</v>
      </c>
      <c r="D106" s="236">
        <f>'2024-2025 исходные'!G467</f>
        <v>0.83333333333333337</v>
      </c>
      <c r="E106" s="242">
        <f t="shared" si="77"/>
        <v>0.78613569321533916</v>
      </c>
      <c r="F106" s="228" t="str">
        <f t="shared" si="83"/>
        <v>B</v>
      </c>
      <c r="G106" s="435">
        <f>'2024-2025 исходные'!J467</f>
        <v>0.66666666666666663</v>
      </c>
      <c r="H106" s="436">
        <f t="shared" si="78"/>
        <v>0.50737463126843663</v>
      </c>
      <c r="I106" s="418" t="str">
        <f t="shared" si="84"/>
        <v>B</v>
      </c>
      <c r="J106" s="221">
        <f>'2024-2025 исходные'!L467</f>
        <v>0</v>
      </c>
      <c r="K106" s="120">
        <f t="shared" si="79"/>
        <v>6.4896755162241873E-2</v>
      </c>
      <c r="L106" s="231" t="str">
        <f t="shared" si="85"/>
        <v>D</v>
      </c>
      <c r="M106" s="256">
        <f>'2024-2025 исходные'!N467</f>
        <v>0.2</v>
      </c>
      <c r="N106" s="110">
        <f t="shared" si="80"/>
        <v>0.11693419658021426</v>
      </c>
      <c r="O106" s="261" t="str">
        <f t="shared" si="86"/>
        <v>C</v>
      </c>
      <c r="P106" s="256">
        <f>'2024-2025 исходные'!T467</f>
        <v>0</v>
      </c>
      <c r="Q106" s="1152">
        <f t="shared" si="81"/>
        <v>2.1193834823098833E-3</v>
      </c>
      <c r="R106" s="261" t="str">
        <f t="shared" si="87"/>
        <v>D</v>
      </c>
      <c r="S106" s="1361" t="str">
        <f t="shared" si="82"/>
        <v>C</v>
      </c>
      <c r="T106" s="265">
        <f t="shared" si="61"/>
        <v>2.5</v>
      </c>
      <c r="U106" s="265">
        <f t="shared" si="62"/>
        <v>2.5</v>
      </c>
      <c r="V106" s="265">
        <f t="shared" si="63"/>
        <v>1</v>
      </c>
      <c r="W106" s="265">
        <f t="shared" si="64"/>
        <v>2</v>
      </c>
      <c r="X106" s="265">
        <f t="shared" si="65"/>
        <v>1</v>
      </c>
      <c r="Y106" s="269">
        <f t="shared" si="66"/>
        <v>1.8</v>
      </c>
    </row>
    <row r="107" spans="1:26" ht="15" customHeight="1" x14ac:dyDescent="0.25">
      <c r="A107" s="52">
        <v>23</v>
      </c>
      <c r="B107" s="1054">
        <v>61470</v>
      </c>
      <c r="C107" s="1056" t="s">
        <v>912</v>
      </c>
      <c r="D107" s="236">
        <f>'2024-2025 исходные'!G472</f>
        <v>0.5</v>
      </c>
      <c r="E107" s="242">
        <f t="shared" si="77"/>
        <v>0.78613569321533916</v>
      </c>
      <c r="F107" s="228" t="str">
        <f t="shared" si="83"/>
        <v>C</v>
      </c>
      <c r="G107" s="435">
        <f>'2024-2025 исходные'!J472</f>
        <v>0.66666666666666663</v>
      </c>
      <c r="H107" s="436">
        <f t="shared" si="78"/>
        <v>0.50737463126843663</v>
      </c>
      <c r="I107" s="418" t="str">
        <f t="shared" si="84"/>
        <v>B</v>
      </c>
      <c r="J107" s="221">
        <f>'2024-2025 исходные'!L472</f>
        <v>0</v>
      </c>
      <c r="K107" s="120">
        <f t="shared" si="79"/>
        <v>6.4896755162241873E-2</v>
      </c>
      <c r="L107" s="231" t="str">
        <f t="shared" si="85"/>
        <v>D</v>
      </c>
      <c r="M107" s="256">
        <f>'2024-2025 исходные'!N472</f>
        <v>0</v>
      </c>
      <c r="N107" s="110">
        <f t="shared" si="80"/>
        <v>0.11693419658021426</v>
      </c>
      <c r="O107" s="261" t="str">
        <f t="shared" si="86"/>
        <v>D</v>
      </c>
      <c r="P107" s="256">
        <f>'2024-2025 исходные'!T472</f>
        <v>0</v>
      </c>
      <c r="Q107" s="1152">
        <f t="shared" si="81"/>
        <v>2.1193834823098833E-3</v>
      </c>
      <c r="R107" s="261" t="str">
        <f t="shared" si="87"/>
        <v>D</v>
      </c>
      <c r="S107" s="1361" t="str">
        <f t="shared" si="82"/>
        <v>C</v>
      </c>
      <c r="T107" s="265">
        <f t="shared" si="61"/>
        <v>2</v>
      </c>
      <c r="U107" s="265">
        <f t="shared" si="62"/>
        <v>2.5</v>
      </c>
      <c r="V107" s="265">
        <f t="shared" si="63"/>
        <v>1</v>
      </c>
      <c r="W107" s="265">
        <f t="shared" si="64"/>
        <v>1</v>
      </c>
      <c r="X107" s="265">
        <f t="shared" si="65"/>
        <v>1</v>
      </c>
      <c r="Y107" s="269">
        <f t="shared" si="66"/>
        <v>1.5</v>
      </c>
    </row>
    <row r="108" spans="1:26" ht="15" customHeight="1" x14ac:dyDescent="0.25">
      <c r="A108" s="52">
        <v>24</v>
      </c>
      <c r="B108" s="1054">
        <v>61490</v>
      </c>
      <c r="C108" s="1056" t="s">
        <v>207</v>
      </c>
      <c r="D108" s="236">
        <f>'2024-2025 исходные'!G476</f>
        <v>0.33333333333333331</v>
      </c>
      <c r="E108" s="242">
        <f t="shared" si="77"/>
        <v>0.78613569321533916</v>
      </c>
      <c r="F108" s="228" t="str">
        <f t="shared" si="83"/>
        <v>C</v>
      </c>
      <c r="G108" s="435">
        <f>'2024-2025 исходные'!J476</f>
        <v>0.33333333333333331</v>
      </c>
      <c r="H108" s="436">
        <f t="shared" si="78"/>
        <v>0.50737463126843663</v>
      </c>
      <c r="I108" s="418" t="str">
        <f t="shared" si="84"/>
        <v>C</v>
      </c>
      <c r="J108" s="221">
        <f>'2024-2025 исходные'!L476</f>
        <v>0</v>
      </c>
      <c r="K108" s="120">
        <f t="shared" si="79"/>
        <v>6.4896755162241873E-2</v>
      </c>
      <c r="L108" s="231" t="str">
        <f t="shared" si="85"/>
        <v>D</v>
      </c>
      <c r="M108" s="256">
        <f>'2024-2025 исходные'!N476</f>
        <v>0.5</v>
      </c>
      <c r="N108" s="110">
        <f t="shared" si="80"/>
        <v>0.11693419658021426</v>
      </c>
      <c r="O108" s="261" t="str">
        <f t="shared" si="86"/>
        <v>B</v>
      </c>
      <c r="P108" s="256">
        <f>'2024-2025 исходные'!T476</f>
        <v>0</v>
      </c>
      <c r="Q108" s="1152">
        <f t="shared" si="81"/>
        <v>2.1193834823098833E-3</v>
      </c>
      <c r="R108" s="261" t="str">
        <f t="shared" si="87"/>
        <v>D</v>
      </c>
      <c r="S108" s="1361" t="str">
        <f t="shared" si="82"/>
        <v>C</v>
      </c>
      <c r="T108" s="265">
        <f t="shared" si="61"/>
        <v>2</v>
      </c>
      <c r="U108" s="265">
        <f t="shared" si="62"/>
        <v>2</v>
      </c>
      <c r="V108" s="265">
        <f t="shared" si="63"/>
        <v>1</v>
      </c>
      <c r="W108" s="265">
        <f t="shared" si="64"/>
        <v>2.5</v>
      </c>
      <c r="X108" s="265">
        <f t="shared" si="65"/>
        <v>1</v>
      </c>
      <c r="Y108" s="269">
        <f t="shared" si="66"/>
        <v>1.7</v>
      </c>
    </row>
    <row r="109" spans="1:26" ht="15" customHeight="1" x14ac:dyDescent="0.25">
      <c r="A109" s="52">
        <v>25</v>
      </c>
      <c r="B109" s="1054">
        <v>61500</v>
      </c>
      <c r="C109" s="1056" t="s">
        <v>208</v>
      </c>
      <c r="D109" s="236">
        <f>'2024-2025 исходные'!G478</f>
        <v>1.6666666666666667</v>
      </c>
      <c r="E109" s="242">
        <f t="shared" si="77"/>
        <v>0.78613569321533916</v>
      </c>
      <c r="F109" s="228" t="str">
        <f t="shared" si="83"/>
        <v>A</v>
      </c>
      <c r="G109" s="435">
        <f>'2024-2025 исходные'!J478</f>
        <v>0.66666666666666663</v>
      </c>
      <c r="H109" s="436">
        <f t="shared" si="78"/>
        <v>0.50737463126843663</v>
      </c>
      <c r="I109" s="418" t="str">
        <f t="shared" si="84"/>
        <v>B</v>
      </c>
      <c r="J109" s="221">
        <f>'2024-2025 исходные'!L478</f>
        <v>0.33333333333333331</v>
      </c>
      <c r="K109" s="120">
        <f t="shared" si="79"/>
        <v>6.4896755162241873E-2</v>
      </c>
      <c r="L109" s="231" t="str">
        <f t="shared" si="85"/>
        <v>C</v>
      </c>
      <c r="M109" s="256">
        <f>'2024-2025 исходные'!N478</f>
        <v>0.1</v>
      </c>
      <c r="N109" s="110">
        <f t="shared" si="80"/>
        <v>0.11693419658021426</v>
      </c>
      <c r="O109" s="261" t="str">
        <f t="shared" si="86"/>
        <v>D</v>
      </c>
      <c r="P109" s="256">
        <f>'2024-2025 исходные'!T478</f>
        <v>0</v>
      </c>
      <c r="Q109" s="1152">
        <f t="shared" si="81"/>
        <v>2.1193834823098833E-3</v>
      </c>
      <c r="R109" s="261" t="str">
        <f t="shared" si="87"/>
        <v>D</v>
      </c>
      <c r="S109" s="1361" t="str">
        <f t="shared" si="82"/>
        <v>C</v>
      </c>
      <c r="T109" s="265">
        <f t="shared" si="61"/>
        <v>4.2</v>
      </c>
      <c r="U109" s="265">
        <f t="shared" si="62"/>
        <v>2.5</v>
      </c>
      <c r="V109" s="265">
        <f t="shared" si="63"/>
        <v>2</v>
      </c>
      <c r="W109" s="265">
        <f t="shared" si="64"/>
        <v>1</v>
      </c>
      <c r="X109" s="265">
        <f t="shared" si="65"/>
        <v>1</v>
      </c>
      <c r="Y109" s="269">
        <f t="shared" si="66"/>
        <v>2.1399999999999997</v>
      </c>
    </row>
    <row r="110" spans="1:26" ht="15" customHeight="1" x14ac:dyDescent="0.25">
      <c r="A110" s="52">
        <v>26</v>
      </c>
      <c r="B110" s="1054">
        <v>61510</v>
      </c>
      <c r="C110" s="1056" t="s">
        <v>190</v>
      </c>
      <c r="D110" s="236">
        <f>'2024-2025 исходные'!G489</f>
        <v>0.66666666666666663</v>
      </c>
      <c r="E110" s="242">
        <f t="shared" si="77"/>
        <v>0.78613569321533916</v>
      </c>
      <c r="F110" s="228" t="str">
        <f t="shared" si="83"/>
        <v>B</v>
      </c>
      <c r="G110" s="435">
        <f>'2024-2025 исходные'!J489</f>
        <v>0.33333333333333331</v>
      </c>
      <c r="H110" s="436">
        <f t="shared" si="78"/>
        <v>0.50737463126843663</v>
      </c>
      <c r="I110" s="418" t="str">
        <f t="shared" si="84"/>
        <v>C</v>
      </c>
      <c r="J110" s="221">
        <f>'2024-2025 исходные'!L489</f>
        <v>0</v>
      </c>
      <c r="K110" s="120">
        <f t="shared" si="79"/>
        <v>6.4896755162241873E-2</v>
      </c>
      <c r="L110" s="231" t="str">
        <f t="shared" si="85"/>
        <v>D</v>
      </c>
      <c r="M110" s="256">
        <f>'2024-2025 исходные'!N489</f>
        <v>0.25</v>
      </c>
      <c r="N110" s="110">
        <f t="shared" si="80"/>
        <v>0.11693419658021426</v>
      </c>
      <c r="O110" s="261" t="str">
        <f t="shared" si="86"/>
        <v>C</v>
      </c>
      <c r="P110" s="256">
        <f>'2024-2025 исходные'!T489</f>
        <v>0</v>
      </c>
      <c r="Q110" s="1152">
        <f t="shared" si="81"/>
        <v>2.1193834823098833E-3</v>
      </c>
      <c r="R110" s="261" t="str">
        <f t="shared" si="87"/>
        <v>D</v>
      </c>
      <c r="S110" s="1361" t="str">
        <f t="shared" si="82"/>
        <v>C</v>
      </c>
      <c r="T110" s="265">
        <f t="shared" si="61"/>
        <v>2.5</v>
      </c>
      <c r="U110" s="265">
        <f t="shared" si="62"/>
        <v>2</v>
      </c>
      <c r="V110" s="265">
        <f t="shared" si="63"/>
        <v>1</v>
      </c>
      <c r="W110" s="265">
        <f t="shared" si="64"/>
        <v>2</v>
      </c>
      <c r="X110" s="265">
        <f t="shared" si="65"/>
        <v>1</v>
      </c>
      <c r="Y110" s="269">
        <f t="shared" si="66"/>
        <v>1.7</v>
      </c>
    </row>
    <row r="111" spans="1:26" ht="15" customHeight="1" x14ac:dyDescent="0.25">
      <c r="A111" s="52">
        <v>27</v>
      </c>
      <c r="B111" s="1054">
        <v>61520</v>
      </c>
      <c r="C111" s="1056" t="s">
        <v>809</v>
      </c>
      <c r="D111" s="236">
        <f>'2024-2025 исходные'!G493</f>
        <v>0.83333333333333337</v>
      </c>
      <c r="E111" s="500">
        <f t="shared" si="77"/>
        <v>0.78613569321533916</v>
      </c>
      <c r="F111" s="228" t="str">
        <f t="shared" si="83"/>
        <v>B</v>
      </c>
      <c r="G111" s="435">
        <f>'2024-2025 исходные'!J493</f>
        <v>0.66666666666666663</v>
      </c>
      <c r="H111" s="436">
        <f t="shared" si="78"/>
        <v>0.50737463126843663</v>
      </c>
      <c r="I111" s="418" t="str">
        <f t="shared" si="84"/>
        <v>B</v>
      </c>
      <c r="J111" s="221">
        <f>'2024-2025 исходные'!L493</f>
        <v>0.33333333333333331</v>
      </c>
      <c r="K111" s="120">
        <f t="shared" si="79"/>
        <v>6.4896755162241873E-2</v>
      </c>
      <c r="L111" s="231" t="str">
        <f t="shared" si="85"/>
        <v>C</v>
      </c>
      <c r="M111" s="256">
        <f>'2024-2025 исходные'!N493</f>
        <v>0.2</v>
      </c>
      <c r="N111" s="110">
        <f t="shared" si="80"/>
        <v>0.11693419658021426</v>
      </c>
      <c r="O111" s="261" t="str">
        <f t="shared" si="86"/>
        <v>C</v>
      </c>
      <c r="P111" s="256">
        <f>'2024-2025 исходные'!T493</f>
        <v>0</v>
      </c>
      <c r="Q111" s="1152">
        <f t="shared" si="81"/>
        <v>2.1193834823098833E-3</v>
      </c>
      <c r="R111" s="261" t="str">
        <f t="shared" si="87"/>
        <v>D</v>
      </c>
      <c r="S111" s="1361" t="str">
        <f t="shared" si="82"/>
        <v>C</v>
      </c>
      <c r="T111" s="265">
        <f t="shared" si="61"/>
        <v>2.5</v>
      </c>
      <c r="U111" s="265">
        <f t="shared" si="62"/>
        <v>2.5</v>
      </c>
      <c r="V111" s="265">
        <f t="shared" si="63"/>
        <v>2</v>
      </c>
      <c r="W111" s="265">
        <f t="shared" si="64"/>
        <v>2</v>
      </c>
      <c r="X111" s="265">
        <f t="shared" si="65"/>
        <v>1</v>
      </c>
      <c r="Y111" s="269">
        <f t="shared" si="66"/>
        <v>2</v>
      </c>
    </row>
    <row r="112" spans="1:26" ht="15" customHeight="1" x14ac:dyDescent="0.25">
      <c r="A112" s="52">
        <v>28</v>
      </c>
      <c r="B112" s="1054">
        <v>61540</v>
      </c>
      <c r="C112" s="1056" t="s">
        <v>382</v>
      </c>
      <c r="D112" s="235">
        <f>'2024-2025 исходные'!G498</f>
        <v>0.66666666666666663</v>
      </c>
      <c r="E112" s="242">
        <f t="shared" si="77"/>
        <v>0.78613569321533916</v>
      </c>
      <c r="F112" s="227" t="str">
        <f t="shared" si="83"/>
        <v>B</v>
      </c>
      <c r="G112" s="431">
        <f>'2024-2025 исходные'!J498</f>
        <v>0.33333333333333331</v>
      </c>
      <c r="H112" s="432">
        <f t="shared" si="78"/>
        <v>0.50737463126843663</v>
      </c>
      <c r="I112" s="416" t="str">
        <f t="shared" si="84"/>
        <v>C</v>
      </c>
      <c r="J112" s="220">
        <f>'2024-2025 исходные'!L498</f>
        <v>0</v>
      </c>
      <c r="K112" s="144">
        <f t="shared" si="79"/>
        <v>6.4896755162241873E-2</v>
      </c>
      <c r="L112" s="230" t="str">
        <f t="shared" si="85"/>
        <v>D</v>
      </c>
      <c r="M112" s="255">
        <f>'2024-2025 исходные'!N498</f>
        <v>0.25</v>
      </c>
      <c r="N112" s="109">
        <f t="shared" si="80"/>
        <v>0.11693419658021426</v>
      </c>
      <c r="O112" s="260" t="str">
        <f t="shared" si="86"/>
        <v>C</v>
      </c>
      <c r="P112" s="255">
        <f>'2024-2025 исходные'!T498</f>
        <v>0</v>
      </c>
      <c r="Q112" s="1151">
        <f t="shared" si="81"/>
        <v>2.1193834823098833E-3</v>
      </c>
      <c r="R112" s="260" t="str">
        <f t="shared" si="87"/>
        <v>D</v>
      </c>
      <c r="S112" s="1360" t="str">
        <f>IF(Y112&gt;=3.5,"A",IF(Y112&gt;=2.5,"B",IF(Y112&gt;=1.5,"C","D")))</f>
        <v>C</v>
      </c>
      <c r="T112" s="265">
        <f t="shared" si="61"/>
        <v>2.5</v>
      </c>
      <c r="U112" s="265">
        <f t="shared" si="62"/>
        <v>2</v>
      </c>
      <c r="V112" s="265">
        <f t="shared" si="63"/>
        <v>1</v>
      </c>
      <c r="W112" s="265">
        <f t="shared" si="64"/>
        <v>2</v>
      </c>
      <c r="X112" s="265">
        <f t="shared" si="65"/>
        <v>1</v>
      </c>
      <c r="Y112" s="269">
        <f t="shared" si="66"/>
        <v>1.7</v>
      </c>
    </row>
    <row r="113" spans="1:25" s="1" customFormat="1" ht="15" customHeight="1" x14ac:dyDescent="0.25">
      <c r="A113" s="828">
        <v>29</v>
      </c>
      <c r="B113" s="1054">
        <v>61560</v>
      </c>
      <c r="C113" s="1056" t="s">
        <v>423</v>
      </c>
      <c r="D113" s="236">
        <f>'2024-2025 исходные'!G502</f>
        <v>1.8333333333333333</v>
      </c>
      <c r="E113" s="500">
        <f t="shared" si="77"/>
        <v>0.78613569321533916</v>
      </c>
      <c r="F113" s="228" t="str">
        <f t="shared" si="83"/>
        <v>A</v>
      </c>
      <c r="G113" s="435">
        <f>'2024-2025 исходные'!J502</f>
        <v>2</v>
      </c>
      <c r="H113" s="436">
        <f t="shared" si="78"/>
        <v>0.50737463126843663</v>
      </c>
      <c r="I113" s="418" t="str">
        <f t="shared" si="84"/>
        <v>A</v>
      </c>
      <c r="J113" s="221">
        <f>'2024-2025 исходные'!L502</f>
        <v>0</v>
      </c>
      <c r="K113" s="120">
        <f t="shared" si="79"/>
        <v>6.4896755162241873E-2</v>
      </c>
      <c r="L113" s="231" t="str">
        <f t="shared" si="85"/>
        <v>D</v>
      </c>
      <c r="M113" s="256">
        <f>'2024-2025 исходные'!N502</f>
        <v>9.0909090909090912E-2</v>
      </c>
      <c r="N113" s="110">
        <f t="shared" si="80"/>
        <v>0.11693419658021426</v>
      </c>
      <c r="O113" s="261" t="str">
        <f t="shared" si="86"/>
        <v>D</v>
      </c>
      <c r="P113" s="256">
        <f>'2024-2025 исходные'!T502</f>
        <v>0</v>
      </c>
      <c r="Q113" s="1152">
        <f t="shared" si="81"/>
        <v>2.1193834823098833E-3</v>
      </c>
      <c r="R113" s="261" t="str">
        <f t="shared" si="87"/>
        <v>D</v>
      </c>
      <c r="S113" s="1361" t="str">
        <f>IF(Y113&gt;=3.5,"A",IF(Y113&gt;=2.5,"B",IF(Y113&gt;=1.5,"C","D")))</f>
        <v>C</v>
      </c>
      <c r="T113" s="265">
        <f>IF(F113="A",4.2,IF(F113="B",2.5,IF(F113="C",2,1)))</f>
        <v>4.2</v>
      </c>
      <c r="U113" s="265">
        <f>IF(I113="A",4.2,IF(I113="B",2.5,IF(I113="C",2,1)))</f>
        <v>4.2</v>
      </c>
      <c r="V113" s="265">
        <f>IF(L113="A",4.2,IF(L113="B",2.5,IF(L113="C",2,1)))</f>
        <v>1</v>
      </c>
      <c r="W113" s="265">
        <f>IF(O113="A",4.2,IF(O113="B",2.5,IF(O113="C",2,1)))</f>
        <v>1</v>
      </c>
      <c r="X113" s="265">
        <f>IF(R113="A",4.2,IF(R113="B",2.5,IF(R113="C",2,1)))</f>
        <v>1</v>
      </c>
      <c r="Y113" s="269">
        <f>AVERAGE(T113:X113)</f>
        <v>2.2800000000000002</v>
      </c>
    </row>
    <row r="114" spans="1:25" s="1695" customFormat="1" ht="15" customHeight="1" x14ac:dyDescent="0.25">
      <c r="A114" s="488">
        <v>30</v>
      </c>
      <c r="B114" s="1714">
        <v>61570</v>
      </c>
      <c r="C114" s="1868" t="s">
        <v>636</v>
      </c>
      <c r="D114" s="489">
        <f>'2024-2025 исходные'!G514</f>
        <v>0.5</v>
      </c>
      <c r="E114" s="243">
        <f t="shared" si="77"/>
        <v>0.78613569321533916</v>
      </c>
      <c r="F114" s="490" t="str">
        <f t="shared" ref="F114:F115" si="88">IF(D114&gt;=$D$128,"A",IF(D114&gt;=$D$129,"B",IF(D114&gt;=$D$130,"C","D")))</f>
        <v>C</v>
      </c>
      <c r="G114" s="491">
        <f>'2024-2025 исходные'!J514</f>
        <v>0.33333333333333331</v>
      </c>
      <c r="H114" s="492">
        <f t="shared" si="78"/>
        <v>0.50737463126843663</v>
      </c>
      <c r="I114" s="493" t="str">
        <f t="shared" ref="I114:I115" si="89">IF(G114&gt;=$D$128,"A",IF(G114&gt;=$D$129,"B",IF(G114&gt;=$D$130,"C","D")))</f>
        <v>C</v>
      </c>
      <c r="J114" s="494">
        <f>'2024-2025 исходные'!L514</f>
        <v>0.33333333333333331</v>
      </c>
      <c r="K114" s="1755">
        <f t="shared" si="79"/>
        <v>6.4896755162241873E-2</v>
      </c>
      <c r="L114" s="495" t="str">
        <f t="shared" ref="L114:L115" si="90">IF(J114&gt;=$J$128,"A",IF(J114&gt;=$J$129,"B",IF(J114&gt;=$J$130,"C","D")))</f>
        <v>C</v>
      </c>
      <c r="M114" s="496">
        <f>'2024-2025 исходные'!N514</f>
        <v>0.33333333333333331</v>
      </c>
      <c r="N114" s="1740">
        <f t="shared" si="80"/>
        <v>0.11693419658021426</v>
      </c>
      <c r="O114" s="497" t="str">
        <f t="shared" ref="O114:O115" si="91">IF(M114&gt;=$M$128,"A",IF(M114&gt;=$M$129,"B",IF(M114&gt;=$M$130,"C","D")))</f>
        <v>C</v>
      </c>
      <c r="P114" s="496">
        <f>'2024-2025 исходные'!T514</f>
        <v>0</v>
      </c>
      <c r="Q114" s="1829">
        <f t="shared" si="81"/>
        <v>2.1193834823098833E-3</v>
      </c>
      <c r="R114" s="497" t="str">
        <f t="shared" ref="R114:R115" si="92">IF(P114&gt;=$P$128,"A",IF(P114&gt;=$P$129,"B",IF(P114&gt;=$P$130,"C","D")))</f>
        <v>D</v>
      </c>
      <c r="S114" s="1363" t="str">
        <f>IF(Y114&gt;=3.5,"A",IF(Y114&gt;=2.5,"B",IF(Y114&gt;=1.5,"C","D")))</f>
        <v>C</v>
      </c>
      <c r="T114" s="1766">
        <f>IF(F114="A",4.2,IF(F114="B",2.5,IF(F114="C",2,1)))</f>
        <v>2</v>
      </c>
      <c r="U114" s="1766">
        <f>IF(I114="A",4.2,IF(I114="B",2.5,IF(I114="C",2,1)))</f>
        <v>2</v>
      </c>
      <c r="V114" s="1766">
        <f>IF(L114="A",4.2,IF(L114="B",2.5,IF(L114="C",2,1)))</f>
        <v>2</v>
      </c>
      <c r="W114" s="1766">
        <f>IF(O114="A",4.2,IF(O114="B",2.5,IF(O114="C",2,1)))</f>
        <v>2</v>
      </c>
      <c r="X114" s="1766">
        <f>IF(R114="A",4.2,IF(R114="B",2.5,IF(R114="C",2,1)))</f>
        <v>1</v>
      </c>
      <c r="Y114" s="1767">
        <f>AVERAGE(T114:X114)</f>
        <v>1.8</v>
      </c>
    </row>
    <row r="115" spans="1:25" s="1695" customFormat="1" ht="15" customHeight="1" x14ac:dyDescent="0.25">
      <c r="A115" s="828">
        <v>31</v>
      </c>
      <c r="B115" s="1713">
        <v>61600</v>
      </c>
      <c r="C115" s="1817" t="s">
        <v>1544</v>
      </c>
      <c r="D115" s="236">
        <f>'2024-2025 исходные'!G518</f>
        <v>1.6666666666666667</v>
      </c>
      <c r="E115" s="500">
        <f t="shared" si="77"/>
        <v>0.78613569321533916</v>
      </c>
      <c r="F115" s="228" t="str">
        <f t="shared" si="88"/>
        <v>A</v>
      </c>
      <c r="G115" s="435">
        <f>'2024-2025 исходные'!J518</f>
        <v>1.6666666666666667</v>
      </c>
      <c r="H115" s="436">
        <f t="shared" si="78"/>
        <v>0.50737463126843663</v>
      </c>
      <c r="I115" s="418" t="str">
        <f t="shared" si="89"/>
        <v>A</v>
      </c>
      <c r="J115" s="221">
        <f>'2024-2025 исходные'!L518</f>
        <v>0</v>
      </c>
      <c r="K115" s="1720">
        <f t="shared" si="79"/>
        <v>6.4896755162241873E-2</v>
      </c>
      <c r="L115" s="231" t="str">
        <f t="shared" si="90"/>
        <v>D</v>
      </c>
      <c r="M115" s="256">
        <f>'2024-2025 исходные'!N518</f>
        <v>0.1</v>
      </c>
      <c r="N115" s="1719">
        <f t="shared" si="80"/>
        <v>0.11693419658021426</v>
      </c>
      <c r="O115" s="261" t="str">
        <f t="shared" si="91"/>
        <v>D</v>
      </c>
      <c r="P115" s="256">
        <f>'2024-2025 исходные'!T518</f>
        <v>0</v>
      </c>
      <c r="Q115" s="1828">
        <f t="shared" si="81"/>
        <v>2.1193834823098833E-3</v>
      </c>
      <c r="R115" s="261" t="str">
        <f t="shared" si="92"/>
        <v>D</v>
      </c>
      <c r="S115" s="1361" t="str">
        <f>IF(Y115&gt;=3.5,"A",IF(Y115&gt;=2.5,"B",IF(Y115&gt;=1.5,"C","D")))</f>
        <v>C</v>
      </c>
      <c r="T115" s="1736">
        <f>IF(F115="A",4.2,IF(F115="B",2.5,IF(F115="C",2,1)))</f>
        <v>4.2</v>
      </c>
      <c r="U115" s="1736">
        <f>IF(I115="A",4.2,IF(I115="B",2.5,IF(I115="C",2,1)))</f>
        <v>4.2</v>
      </c>
      <c r="V115" s="1736">
        <f>IF(L115="A",4.2,IF(L115="B",2.5,IF(L115="C",2,1)))</f>
        <v>1</v>
      </c>
      <c r="W115" s="1736">
        <f>IF(O115="A",4.2,IF(O115="B",2.5,IF(O115="C",2,1)))</f>
        <v>1</v>
      </c>
      <c r="X115" s="1736">
        <f>IF(R115="A",4.2,IF(R115="B",2.5,IF(R115="C",2,1)))</f>
        <v>1</v>
      </c>
      <c r="Y115" s="1737">
        <f>AVERAGE(T115:X115)</f>
        <v>2.2800000000000002</v>
      </c>
    </row>
    <row r="116" spans="1:25" s="1" customFormat="1" ht="15" customHeight="1" thickBot="1" x14ac:dyDescent="0.3">
      <c r="A116" s="488">
        <v>323</v>
      </c>
      <c r="B116" s="1735">
        <v>61610</v>
      </c>
      <c r="C116" s="1869" t="s">
        <v>1252</v>
      </c>
      <c r="D116" s="489">
        <f>'2024-2025 исходные'!H528</f>
        <v>0</v>
      </c>
      <c r="E116" s="243">
        <f t="shared" si="77"/>
        <v>0.78613569321533916</v>
      </c>
      <c r="F116" s="490" t="str">
        <f t="shared" ref="F116:F126" si="93">IF(D116&gt;=$D$128,"A",IF(D116&gt;=$D$129,"B",IF(D116&gt;=$D$130,"C","D")))</f>
        <v>D</v>
      </c>
      <c r="G116" s="491">
        <f>'2024-2025 исходные'!J528</f>
        <v>0</v>
      </c>
      <c r="H116" s="492">
        <f t="shared" si="78"/>
        <v>0.50737463126843663</v>
      </c>
      <c r="I116" s="493" t="str">
        <f t="shared" ref="I116:I124" si="94">IF(G116&gt;=$D$128,"A",IF(G116&gt;=$D$129,"B",IF(G116&gt;=$D$130,"C","D")))</f>
        <v>D</v>
      </c>
      <c r="J116" s="494">
        <f>'2024-2025 исходные'!L528</f>
        <v>0</v>
      </c>
      <c r="K116" s="369">
        <f t="shared" si="79"/>
        <v>6.4896755162241873E-2</v>
      </c>
      <c r="L116" s="495" t="str">
        <f t="shared" ref="L116:L126" si="95">IF(J116&gt;=$J$128,"A",IF(J116&gt;=$J$129,"B",IF(J116&gt;=$J$130,"C","D")))</f>
        <v>D</v>
      </c>
      <c r="M116" s="496">
        <f>'2024-2025 исходные'!N528</f>
        <v>0</v>
      </c>
      <c r="N116" s="294">
        <f t="shared" si="80"/>
        <v>0.11693419658021426</v>
      </c>
      <c r="O116" s="497" t="str">
        <f t="shared" ref="O116:O126" si="96">IF(M116&gt;=$M$128,"A",IF(M116&gt;=$M$129,"B",IF(M116&gt;=$M$130,"C","D")))</f>
        <v>D</v>
      </c>
      <c r="P116" s="496">
        <f>'2024-2025 исходные'!T528</f>
        <v>0</v>
      </c>
      <c r="Q116" s="1155">
        <f t="shared" si="81"/>
        <v>2.1193834823098833E-3</v>
      </c>
      <c r="R116" s="497" t="str">
        <f t="shared" ref="R116:R126" si="97">IF(P116&gt;=$P$128,"A",IF(P116&gt;=$P$129,"B",IF(P116&gt;=$P$130,"C","D")))</f>
        <v>D</v>
      </c>
      <c r="S116" s="1363" t="str">
        <f>IF(Y116&gt;=3.5,"A",IF(Y116&gt;=2.5,"B",IF(Y116&gt;=1.5,"C","D")))</f>
        <v>D</v>
      </c>
      <c r="T116" s="498">
        <f>IF(F116="A",4.2,IF(F116="B",2.5,IF(F116="C",2,1)))</f>
        <v>1</v>
      </c>
      <c r="U116" s="498">
        <f>IF(I116="A",4.2,IF(I116="B",2.5,IF(I116="C",2,1)))</f>
        <v>1</v>
      </c>
      <c r="V116" s="498">
        <f>IF(L116="A",4.2,IF(L116="B",2.5,IF(L116="C",2,1)))</f>
        <v>1</v>
      </c>
      <c r="W116" s="498">
        <f>IF(O116="A",4.2,IF(O116="B",2.5,IF(O116="C",2,1)))</f>
        <v>1</v>
      </c>
      <c r="X116" s="498">
        <f>IF(R116="A",4.2,IF(R116="B",2.5,IF(R116="C",2,1)))</f>
        <v>1</v>
      </c>
      <c r="Y116" s="499">
        <f>AVERAGE(T116:X116)</f>
        <v>1</v>
      </c>
    </row>
    <row r="117" spans="1:25" ht="15" customHeight="1" thickBot="1" x14ac:dyDescent="0.3">
      <c r="A117" s="91"/>
      <c r="B117" s="118"/>
      <c r="C117" s="272" t="s">
        <v>200</v>
      </c>
      <c r="D117" s="142">
        <f>AVERAGE(D118:D126)</f>
        <v>0.62962962962962954</v>
      </c>
      <c r="E117" s="244"/>
      <c r="F117" s="146" t="str">
        <f t="shared" si="93"/>
        <v>C</v>
      </c>
      <c r="G117" s="433">
        <f>AVERAGE(G118:G126)</f>
        <v>0.40740740740740738</v>
      </c>
      <c r="H117" s="439"/>
      <c r="I117" s="417" t="str">
        <f t="shared" si="94"/>
        <v>C</v>
      </c>
      <c r="J117" s="211">
        <f>AVERAGE(J118:J126)</f>
        <v>0.1111111111111111</v>
      </c>
      <c r="K117" s="143"/>
      <c r="L117" s="157" t="str">
        <f t="shared" si="95"/>
        <v>D</v>
      </c>
      <c r="M117" s="117">
        <f>AVERAGE(M118:M126)</f>
        <v>0.1648148148148148</v>
      </c>
      <c r="N117" s="119"/>
      <c r="O117" s="146" t="str">
        <f t="shared" si="96"/>
        <v>C</v>
      </c>
      <c r="P117" s="443">
        <f>AVERAGE(P118:P126)</f>
        <v>1.1608623548922056E-2</v>
      </c>
      <c r="Q117" s="1148"/>
      <c r="R117" s="146" t="str">
        <f t="shared" si="97"/>
        <v>D</v>
      </c>
      <c r="S117" s="1359" t="str">
        <f t="shared" si="60"/>
        <v>C</v>
      </c>
      <c r="T117" s="263">
        <f t="shared" si="61"/>
        <v>2</v>
      </c>
      <c r="U117" s="263">
        <f t="shared" si="62"/>
        <v>2</v>
      </c>
      <c r="V117" s="263">
        <f t="shared" si="63"/>
        <v>1</v>
      </c>
      <c r="W117" s="263">
        <f t="shared" si="64"/>
        <v>2</v>
      </c>
      <c r="X117" s="263">
        <f t="shared" si="65"/>
        <v>1</v>
      </c>
      <c r="Y117" s="267">
        <f t="shared" si="66"/>
        <v>1.6</v>
      </c>
    </row>
    <row r="118" spans="1:25" s="1" customFormat="1" ht="15" customHeight="1" x14ac:dyDescent="0.25">
      <c r="A118" s="1135">
        <v>1</v>
      </c>
      <c r="B118" s="1136">
        <v>70020</v>
      </c>
      <c r="C118" s="1060" t="s">
        <v>191</v>
      </c>
      <c r="D118" s="215">
        <f>'2024-2025 исходные'!G530</f>
        <v>0.83333333333333337</v>
      </c>
      <c r="E118" s="240">
        <f t="shared" ref="E118:E126" si="98">$D$127</f>
        <v>0.78613569321533916</v>
      </c>
      <c r="F118" s="227" t="str">
        <f t="shared" si="93"/>
        <v>B</v>
      </c>
      <c r="G118" s="431">
        <f>'2024-2025 исходные'!J530</f>
        <v>1</v>
      </c>
      <c r="H118" s="432">
        <f t="shared" ref="H118:H126" si="99">$G$127</f>
        <v>0.50737463126843663</v>
      </c>
      <c r="I118" s="416" t="str">
        <f t="shared" si="94"/>
        <v>A</v>
      </c>
      <c r="J118" s="223">
        <f>'2024-2025 исходные'!L530</f>
        <v>0</v>
      </c>
      <c r="K118" s="240">
        <f t="shared" ref="K118:K126" si="100">$J$127</f>
        <v>6.4896755162241873E-2</v>
      </c>
      <c r="L118" s="230" t="str">
        <f t="shared" si="95"/>
        <v>D</v>
      </c>
      <c r="M118" s="252">
        <f>'2024-2025 исходные'!N530</f>
        <v>0.2</v>
      </c>
      <c r="N118" s="240">
        <f t="shared" ref="N118:N126" si="101">$M$127</f>
        <v>0.11693419658021426</v>
      </c>
      <c r="O118" s="260" t="str">
        <f t="shared" si="96"/>
        <v>C</v>
      </c>
      <c r="P118" s="252">
        <f>'2024-2025 исходные'!T530</f>
        <v>0</v>
      </c>
      <c r="Q118" s="1149">
        <f t="shared" ref="Q118:Q126" si="102">$P$127</f>
        <v>2.1193834823098833E-3</v>
      </c>
      <c r="R118" s="260" t="str">
        <f t="shared" si="97"/>
        <v>D</v>
      </c>
      <c r="S118" s="1360" t="str">
        <f t="shared" si="60"/>
        <v>C</v>
      </c>
      <c r="T118" s="264">
        <f t="shared" si="61"/>
        <v>2.5</v>
      </c>
      <c r="U118" s="264">
        <f t="shared" si="62"/>
        <v>4.2</v>
      </c>
      <c r="V118" s="264">
        <f t="shared" si="63"/>
        <v>1</v>
      </c>
      <c r="W118" s="264">
        <f t="shared" si="64"/>
        <v>2</v>
      </c>
      <c r="X118" s="264">
        <f t="shared" si="65"/>
        <v>1</v>
      </c>
      <c r="Y118" s="268">
        <f t="shared" si="66"/>
        <v>2.1399999999999997</v>
      </c>
    </row>
    <row r="119" spans="1:25" s="1" customFormat="1" ht="15" customHeight="1" x14ac:dyDescent="0.25">
      <c r="A119" s="207">
        <v>2</v>
      </c>
      <c r="B119" s="1054">
        <v>70110</v>
      </c>
      <c r="C119" s="1061" t="s">
        <v>193</v>
      </c>
      <c r="D119" s="216">
        <f>'2024-2025 исходные'!G535</f>
        <v>0.66666666666666663</v>
      </c>
      <c r="E119" s="241">
        <f t="shared" si="98"/>
        <v>0.78613569321533916</v>
      </c>
      <c r="F119" s="228" t="str">
        <f t="shared" si="93"/>
        <v>B</v>
      </c>
      <c r="G119" s="435">
        <f>'2024-2025 исходные'!J535</f>
        <v>0.33333333333333331</v>
      </c>
      <c r="H119" s="436">
        <f t="shared" si="99"/>
        <v>0.50737463126843663</v>
      </c>
      <c r="I119" s="418" t="str">
        <f t="shared" si="94"/>
        <v>C</v>
      </c>
      <c r="J119" s="224">
        <f>'2024-2025 исходные'!L535</f>
        <v>0.33333333333333331</v>
      </c>
      <c r="K119" s="241">
        <f t="shared" si="100"/>
        <v>6.4896755162241873E-2</v>
      </c>
      <c r="L119" s="231" t="str">
        <f t="shared" si="95"/>
        <v>C</v>
      </c>
      <c r="M119" s="253">
        <f>'2024-2025 исходные'!N535</f>
        <v>0.25</v>
      </c>
      <c r="N119" s="241">
        <f t="shared" si="101"/>
        <v>0.11693419658021426</v>
      </c>
      <c r="O119" s="261" t="str">
        <f t="shared" si="96"/>
        <v>C</v>
      </c>
      <c r="P119" s="253">
        <f>'2024-2025 исходные'!T535</f>
        <v>0</v>
      </c>
      <c r="Q119" s="1150">
        <f t="shared" si="102"/>
        <v>2.1193834823098833E-3</v>
      </c>
      <c r="R119" s="261" t="str">
        <f t="shared" si="97"/>
        <v>D</v>
      </c>
      <c r="S119" s="1361" t="str">
        <f t="shared" si="60"/>
        <v>C</v>
      </c>
      <c r="T119" s="265">
        <f t="shared" si="61"/>
        <v>2.5</v>
      </c>
      <c r="U119" s="265">
        <f t="shared" si="62"/>
        <v>2</v>
      </c>
      <c r="V119" s="265">
        <f t="shared" si="63"/>
        <v>2</v>
      </c>
      <c r="W119" s="265">
        <f t="shared" si="64"/>
        <v>2</v>
      </c>
      <c r="X119" s="265">
        <f t="shared" si="65"/>
        <v>1</v>
      </c>
      <c r="Y119" s="269">
        <f t="shared" si="66"/>
        <v>1.9</v>
      </c>
    </row>
    <row r="120" spans="1:25" s="1" customFormat="1" ht="15" customHeight="1" x14ac:dyDescent="0.25">
      <c r="A120" s="207">
        <v>3</v>
      </c>
      <c r="B120" s="1054">
        <v>70021</v>
      </c>
      <c r="C120" s="1061" t="s">
        <v>82</v>
      </c>
      <c r="D120" s="217">
        <f>'2024-2025 исходные'!G539</f>
        <v>0.33333333333333331</v>
      </c>
      <c r="E120" s="242">
        <f t="shared" si="98"/>
        <v>0.78613569321533916</v>
      </c>
      <c r="F120" s="227" t="str">
        <f t="shared" si="93"/>
        <v>C</v>
      </c>
      <c r="G120" s="431">
        <f>'2024-2025 исходные'!J539</f>
        <v>0</v>
      </c>
      <c r="H120" s="432">
        <f t="shared" si="99"/>
        <v>0.50737463126843663</v>
      </c>
      <c r="I120" s="416" t="str">
        <f t="shared" si="94"/>
        <v>D</v>
      </c>
      <c r="J120" s="223">
        <f>'2024-2025 исходные'!L539</f>
        <v>0.33333333333333331</v>
      </c>
      <c r="K120" s="242">
        <f t="shared" si="100"/>
        <v>6.4896755162241873E-2</v>
      </c>
      <c r="L120" s="230" t="str">
        <f t="shared" si="95"/>
        <v>C</v>
      </c>
      <c r="M120" s="252">
        <f>'2024-2025 исходные'!N539</f>
        <v>0</v>
      </c>
      <c r="N120" s="248">
        <f t="shared" si="101"/>
        <v>0.11693419658021426</v>
      </c>
      <c r="O120" s="260" t="str">
        <f t="shared" si="96"/>
        <v>D</v>
      </c>
      <c r="P120" s="252">
        <f>'2024-2025 исходные'!T539</f>
        <v>0</v>
      </c>
      <c r="Q120" s="1156">
        <f t="shared" si="102"/>
        <v>2.1193834823098833E-3</v>
      </c>
      <c r="R120" s="260" t="str">
        <f t="shared" si="97"/>
        <v>D</v>
      </c>
      <c r="S120" s="1360" t="str">
        <f t="shared" si="60"/>
        <v>D</v>
      </c>
      <c r="T120" s="265">
        <f t="shared" si="61"/>
        <v>2</v>
      </c>
      <c r="U120" s="265">
        <f t="shared" si="62"/>
        <v>1</v>
      </c>
      <c r="V120" s="265">
        <f t="shared" si="63"/>
        <v>2</v>
      </c>
      <c r="W120" s="265">
        <f t="shared" si="64"/>
        <v>1</v>
      </c>
      <c r="X120" s="265">
        <f t="shared" si="65"/>
        <v>1</v>
      </c>
      <c r="Y120" s="269">
        <f t="shared" si="66"/>
        <v>1.4</v>
      </c>
    </row>
    <row r="121" spans="1:25" ht="15" customHeight="1" x14ac:dyDescent="0.25">
      <c r="A121" s="205">
        <v>4</v>
      </c>
      <c r="B121" s="1055">
        <v>70040</v>
      </c>
      <c r="C121" s="1061" t="s">
        <v>192</v>
      </c>
      <c r="D121" s="217">
        <f>'2024-2025 исходные'!G541</f>
        <v>0.66666666666666663</v>
      </c>
      <c r="E121" s="144">
        <f t="shared" si="98"/>
        <v>0.78613569321533916</v>
      </c>
      <c r="F121" s="227" t="str">
        <f t="shared" si="93"/>
        <v>B</v>
      </c>
      <c r="G121" s="431">
        <f>'2024-2025 исходные'!J541</f>
        <v>0</v>
      </c>
      <c r="H121" s="432">
        <f t="shared" si="99"/>
        <v>0.50737463126843663</v>
      </c>
      <c r="I121" s="416" t="str">
        <f t="shared" si="94"/>
        <v>D</v>
      </c>
      <c r="J121" s="220">
        <f>'2024-2025 исходные'!L541</f>
        <v>0</v>
      </c>
      <c r="K121" s="144">
        <f t="shared" si="100"/>
        <v>6.4896755162241873E-2</v>
      </c>
      <c r="L121" s="230" t="str">
        <f t="shared" si="95"/>
        <v>D</v>
      </c>
      <c r="M121" s="252">
        <f>'2024-2025 исходные'!N541</f>
        <v>0.25</v>
      </c>
      <c r="N121" s="109">
        <f t="shared" si="101"/>
        <v>0.11693419658021426</v>
      </c>
      <c r="O121" s="276" t="str">
        <f t="shared" si="96"/>
        <v>C</v>
      </c>
      <c r="P121" s="255">
        <f>'2024-2025 исходные'!T541</f>
        <v>0</v>
      </c>
      <c r="Q121" s="1151">
        <f t="shared" si="102"/>
        <v>2.1193834823098833E-3</v>
      </c>
      <c r="R121" s="276" t="str">
        <f t="shared" si="97"/>
        <v>D</v>
      </c>
      <c r="S121" s="1360" t="str">
        <f t="shared" si="60"/>
        <v>C</v>
      </c>
      <c r="T121" s="265">
        <f t="shared" si="61"/>
        <v>2.5</v>
      </c>
      <c r="U121" s="265">
        <f t="shared" si="62"/>
        <v>1</v>
      </c>
      <c r="V121" s="265">
        <f t="shared" si="63"/>
        <v>1</v>
      </c>
      <c r="W121" s="265">
        <f t="shared" si="64"/>
        <v>2</v>
      </c>
      <c r="X121" s="265">
        <f t="shared" si="65"/>
        <v>1</v>
      </c>
      <c r="Y121" s="269">
        <f t="shared" si="66"/>
        <v>1.5</v>
      </c>
    </row>
    <row r="122" spans="1:25" ht="15" customHeight="1" x14ac:dyDescent="0.25">
      <c r="A122" s="46">
        <v>5</v>
      </c>
      <c r="B122" s="1054">
        <v>70100</v>
      </c>
      <c r="C122" s="1061" t="s">
        <v>810</v>
      </c>
      <c r="D122" s="218">
        <f>'2024-2025 исходные'!G545</f>
        <v>0.66666666666666663</v>
      </c>
      <c r="E122" s="144">
        <f t="shared" si="98"/>
        <v>0.78613569321533916</v>
      </c>
      <c r="F122" s="228" t="str">
        <f t="shared" si="93"/>
        <v>B</v>
      </c>
      <c r="G122" s="435">
        <f>'2024-2025 исходные'!J545</f>
        <v>0.66666666666666663</v>
      </c>
      <c r="H122" s="436">
        <f t="shared" si="99"/>
        <v>0.50737463126843663</v>
      </c>
      <c r="I122" s="418" t="str">
        <f t="shared" si="94"/>
        <v>B</v>
      </c>
      <c r="J122" s="221">
        <f>'2024-2025 исходные'!L545</f>
        <v>0</v>
      </c>
      <c r="K122" s="120">
        <f t="shared" si="100"/>
        <v>6.4896755162241873E-2</v>
      </c>
      <c r="L122" s="231" t="str">
        <f t="shared" si="95"/>
        <v>D</v>
      </c>
      <c r="M122" s="253">
        <f>'2024-2025 исходные'!N545</f>
        <v>0.25</v>
      </c>
      <c r="N122" s="110">
        <f t="shared" si="101"/>
        <v>0.11693419658021426</v>
      </c>
      <c r="O122" s="277" t="str">
        <f t="shared" si="96"/>
        <v>C</v>
      </c>
      <c r="P122" s="256">
        <f>'2024-2025 исходные'!T547</f>
        <v>0.1044776119402985</v>
      </c>
      <c r="Q122" s="1152">
        <f t="shared" si="102"/>
        <v>2.1193834823098833E-3</v>
      </c>
      <c r="R122" s="277" t="str">
        <f t="shared" si="97"/>
        <v>A</v>
      </c>
      <c r="S122" s="1361" t="str">
        <f t="shared" si="60"/>
        <v>C</v>
      </c>
      <c r="T122" s="265">
        <f t="shared" si="61"/>
        <v>2.5</v>
      </c>
      <c r="U122" s="265">
        <f t="shared" si="62"/>
        <v>2.5</v>
      </c>
      <c r="V122" s="265">
        <f t="shared" si="63"/>
        <v>1</v>
      </c>
      <c r="W122" s="265">
        <f t="shared" si="64"/>
        <v>2</v>
      </c>
      <c r="X122" s="265">
        <f t="shared" si="65"/>
        <v>4.2</v>
      </c>
      <c r="Y122" s="269">
        <f t="shared" si="66"/>
        <v>2.44</v>
      </c>
    </row>
    <row r="123" spans="1:25" ht="15" customHeight="1" x14ac:dyDescent="0.25">
      <c r="A123" s="46">
        <v>6</v>
      </c>
      <c r="B123" s="1054">
        <v>70270</v>
      </c>
      <c r="C123" s="1061" t="s">
        <v>194</v>
      </c>
      <c r="D123" s="218">
        <f>'2024-2025 исходные'!G549</f>
        <v>0.83333333333333337</v>
      </c>
      <c r="E123" s="144">
        <f t="shared" si="98"/>
        <v>0.78613569321533916</v>
      </c>
      <c r="F123" s="228" t="str">
        <f t="shared" si="93"/>
        <v>B</v>
      </c>
      <c r="G123" s="435">
        <f>'2024-2025 исходные'!J549</f>
        <v>1</v>
      </c>
      <c r="H123" s="436">
        <f t="shared" si="99"/>
        <v>0.50737463126843663</v>
      </c>
      <c r="I123" s="418" t="str">
        <f t="shared" si="94"/>
        <v>A</v>
      </c>
      <c r="J123" s="221">
        <f>'2024-2025 исходные'!L549</f>
        <v>0</v>
      </c>
      <c r="K123" s="120">
        <f t="shared" si="100"/>
        <v>6.4896755162241873E-2</v>
      </c>
      <c r="L123" s="231" t="str">
        <f t="shared" si="95"/>
        <v>D</v>
      </c>
      <c r="M123" s="253">
        <f>'2024-2025 исходные'!N549</f>
        <v>0.2</v>
      </c>
      <c r="N123" s="110">
        <f t="shared" si="101"/>
        <v>0.11693419658021426</v>
      </c>
      <c r="O123" s="277" t="str">
        <f t="shared" si="96"/>
        <v>C</v>
      </c>
      <c r="P123" s="256">
        <f>'2024-2025 исходные'!T549</f>
        <v>0</v>
      </c>
      <c r="Q123" s="1152">
        <f t="shared" si="102"/>
        <v>2.1193834823098833E-3</v>
      </c>
      <c r="R123" s="277" t="str">
        <f t="shared" si="97"/>
        <v>D</v>
      </c>
      <c r="S123" s="1361" t="str">
        <f t="shared" si="60"/>
        <v>C</v>
      </c>
      <c r="T123" s="265">
        <f t="shared" si="61"/>
        <v>2.5</v>
      </c>
      <c r="U123" s="265">
        <f t="shared" si="62"/>
        <v>4.2</v>
      </c>
      <c r="V123" s="265">
        <f t="shared" si="63"/>
        <v>1</v>
      </c>
      <c r="W123" s="265">
        <f t="shared" si="64"/>
        <v>2</v>
      </c>
      <c r="X123" s="265">
        <f t="shared" si="65"/>
        <v>1</v>
      </c>
      <c r="Y123" s="269">
        <f t="shared" si="66"/>
        <v>2.1399999999999997</v>
      </c>
    </row>
    <row r="124" spans="1:25" ht="15" customHeight="1" x14ac:dyDescent="0.25">
      <c r="A124" s="46">
        <v>7</v>
      </c>
      <c r="B124" s="1054">
        <v>70510</v>
      </c>
      <c r="C124" s="1061" t="s">
        <v>195</v>
      </c>
      <c r="D124" s="218">
        <f>'2024-2025 исходные'!G554</f>
        <v>0.33333333333333331</v>
      </c>
      <c r="E124" s="120">
        <f t="shared" si="98"/>
        <v>0.78613569321533916</v>
      </c>
      <c r="F124" s="228" t="str">
        <f t="shared" si="93"/>
        <v>C</v>
      </c>
      <c r="G124" s="435">
        <f>'2024-2025 исходные'!J554</f>
        <v>0</v>
      </c>
      <c r="H124" s="436">
        <f t="shared" si="99"/>
        <v>0.50737463126843663</v>
      </c>
      <c r="I124" s="418" t="str">
        <f t="shared" si="94"/>
        <v>D</v>
      </c>
      <c r="J124" s="221">
        <f>'2024-2025 исходные'!L554</f>
        <v>0</v>
      </c>
      <c r="K124" s="120">
        <f t="shared" si="100"/>
        <v>6.4896755162241873E-2</v>
      </c>
      <c r="L124" s="231" t="str">
        <f t="shared" si="95"/>
        <v>D</v>
      </c>
      <c r="M124" s="253">
        <f>'2024-2025 исходные'!N554</f>
        <v>0</v>
      </c>
      <c r="N124" s="110">
        <f t="shared" si="101"/>
        <v>0.11693419658021426</v>
      </c>
      <c r="O124" s="277" t="str">
        <f t="shared" si="96"/>
        <v>D</v>
      </c>
      <c r="P124" s="256">
        <f>'2024-2025 исходные'!T554</f>
        <v>0</v>
      </c>
      <c r="Q124" s="1152">
        <f t="shared" si="102"/>
        <v>2.1193834823098833E-3</v>
      </c>
      <c r="R124" s="277" t="str">
        <f t="shared" si="97"/>
        <v>D</v>
      </c>
      <c r="S124" s="1361" t="str">
        <f t="shared" si="60"/>
        <v>D</v>
      </c>
      <c r="T124" s="265">
        <f t="shared" si="61"/>
        <v>2</v>
      </c>
      <c r="U124" s="265">
        <f t="shared" si="62"/>
        <v>1</v>
      </c>
      <c r="V124" s="265">
        <f t="shared" si="63"/>
        <v>1</v>
      </c>
      <c r="W124" s="265">
        <f t="shared" si="64"/>
        <v>1</v>
      </c>
      <c r="X124" s="265">
        <f t="shared" si="65"/>
        <v>1</v>
      </c>
      <c r="Y124" s="269">
        <f t="shared" si="66"/>
        <v>1.2</v>
      </c>
    </row>
    <row r="125" spans="1:25" s="1" customFormat="1" ht="15" customHeight="1" x14ac:dyDescent="0.25">
      <c r="A125" s="46">
        <v>8</v>
      </c>
      <c r="B125" s="1054">
        <v>10880</v>
      </c>
      <c r="C125" s="1062" t="s">
        <v>565</v>
      </c>
      <c r="D125" s="218">
        <f>'2024-2025 исходные'!G556</f>
        <v>1</v>
      </c>
      <c r="E125" s="120">
        <f t="shared" si="98"/>
        <v>0.78613569321533916</v>
      </c>
      <c r="F125" s="228" t="str">
        <f>IF(D125&gt;=$D$128,"A",IF(D125&gt;=$D$129,"B",IF(D125&gt;=$D$130,"C","D")))</f>
        <v>A</v>
      </c>
      <c r="G125" s="435">
        <f>'2024-2025 исходные'!J556</f>
        <v>0.66666666666666663</v>
      </c>
      <c r="H125" s="436">
        <f t="shared" si="99"/>
        <v>0.50737463126843663</v>
      </c>
      <c r="I125" s="418" t="str">
        <f>IF(G125&gt;=$D$128,"A",IF(G125&gt;=$D$129,"B",IF(G125&gt;=$D$130,"C","D")))</f>
        <v>B</v>
      </c>
      <c r="J125" s="221">
        <f>'2024-2025 исходные'!L556</f>
        <v>0.33333333333333331</v>
      </c>
      <c r="K125" s="120">
        <f t="shared" si="100"/>
        <v>6.4896755162241873E-2</v>
      </c>
      <c r="L125" s="231" t="str">
        <f>IF(J125&gt;=$J$128,"A",IF(J125&gt;=$J$129,"B",IF(J125&gt;=$J$130,"C","D")))</f>
        <v>C</v>
      </c>
      <c r="M125" s="253">
        <f>'2024-2025 исходные'!N556</f>
        <v>0.33333333333333331</v>
      </c>
      <c r="N125" s="110">
        <f t="shared" si="101"/>
        <v>0.11693419658021426</v>
      </c>
      <c r="O125" s="277" t="str">
        <f>IF(M125&gt;=$M$128,"A",IF(M125&gt;=$M$129,"B",IF(M125&gt;=$M$130,"C","D")))</f>
        <v>C</v>
      </c>
      <c r="P125" s="221">
        <f>'2024-2025 исходные'!T556</f>
        <v>0</v>
      </c>
      <c r="Q125" s="1152">
        <f t="shared" si="102"/>
        <v>2.1193834823098833E-3</v>
      </c>
      <c r="R125" s="277" t="str">
        <f>IF(P125&gt;=$P$128,"A",IF(P125&gt;=$P$129,"B",IF(P125&gt;=$P$130,"C","D")))</f>
        <v>D</v>
      </c>
      <c r="S125" s="1361" t="str">
        <f>IF(Y125&gt;=3.5,"A",IF(Y125&gt;=2.5,"B",IF(Y125&gt;=1.5,"C","D")))</f>
        <v>C</v>
      </c>
      <c r="T125" s="265">
        <f>IF(F125="A",4.2,IF(F125="B",2.5,IF(F125="C",2,1)))</f>
        <v>4.2</v>
      </c>
      <c r="U125" s="265">
        <f>IF(I125="A",4.2,IF(I125="B",2.5,IF(I125="C",2,1)))</f>
        <v>2.5</v>
      </c>
      <c r="V125" s="265">
        <f>IF(L125="A",4.2,IF(L125="B",2.5,IF(L125="C",2,1)))</f>
        <v>2</v>
      </c>
      <c r="W125" s="265">
        <f>IF(O125="A",4.2,IF(O125="B",2.5,IF(O125="C",2,1)))</f>
        <v>2</v>
      </c>
      <c r="X125" s="265">
        <f>IF(R125="A",4.2,IF(R125="B",2.5,IF(R125="C",2,1)))</f>
        <v>1</v>
      </c>
      <c r="Y125" s="269">
        <f>AVERAGE(T125:X125)</f>
        <v>2.34</v>
      </c>
    </row>
    <row r="126" spans="1:25" ht="15" customHeight="1" thickBot="1" x14ac:dyDescent="0.3">
      <c r="A126" s="212">
        <v>9</v>
      </c>
      <c r="B126" s="213">
        <v>10890</v>
      </c>
      <c r="C126" s="1137" t="s">
        <v>899</v>
      </c>
      <c r="D126" s="238">
        <f>'2024-2025 исходные'!G563</f>
        <v>0.33333333333333331</v>
      </c>
      <c r="E126" s="210">
        <f t="shared" si="98"/>
        <v>0.78613569321533916</v>
      </c>
      <c r="F126" s="245" t="str">
        <f t="shared" si="93"/>
        <v>C</v>
      </c>
      <c r="G126" s="440">
        <f>'2024-2025 исходные'!J563</f>
        <v>0</v>
      </c>
      <c r="H126" s="441">
        <f t="shared" si="99"/>
        <v>0.50737463126843663</v>
      </c>
      <c r="I126" s="420" t="str">
        <f>IF(G126&gt;=$D$128,"A",IF(G126&gt;=$D$129,"B",IF(G126&gt;=$D$130,"C","D")))</f>
        <v>D</v>
      </c>
      <c r="J126" s="415">
        <f>'2024-2025 исходные'!L563</f>
        <v>0</v>
      </c>
      <c r="K126" s="210">
        <f t="shared" si="100"/>
        <v>6.4896755162241873E-2</v>
      </c>
      <c r="L126" s="249" t="str">
        <f t="shared" si="95"/>
        <v>D</v>
      </c>
      <c r="M126" s="254">
        <f>'2024-2025 исходные'!N563</f>
        <v>0</v>
      </c>
      <c r="N126" s="141">
        <f t="shared" si="101"/>
        <v>0.11693419658021426</v>
      </c>
      <c r="O126" s="278" t="str">
        <f t="shared" si="96"/>
        <v>D</v>
      </c>
      <c r="P126" s="247">
        <f>'2024-2025 исходные'!T563</f>
        <v>0</v>
      </c>
      <c r="Q126" s="1157">
        <f t="shared" si="102"/>
        <v>2.1193834823098833E-3</v>
      </c>
      <c r="R126" s="278" t="str">
        <f t="shared" si="97"/>
        <v>D</v>
      </c>
      <c r="S126" s="1364" t="str">
        <f t="shared" si="60"/>
        <v>D</v>
      </c>
      <c r="T126" s="558">
        <f t="shared" si="61"/>
        <v>2</v>
      </c>
      <c r="U126" s="558">
        <f t="shared" si="62"/>
        <v>1</v>
      </c>
      <c r="V126" s="558">
        <f t="shared" si="63"/>
        <v>1</v>
      </c>
      <c r="W126" s="558">
        <f t="shared" si="64"/>
        <v>1</v>
      </c>
      <c r="X126" s="558">
        <f t="shared" si="65"/>
        <v>1</v>
      </c>
      <c r="Y126" s="559">
        <f t="shared" si="66"/>
        <v>1.2</v>
      </c>
    </row>
    <row r="127" spans="1:25" ht="15" customHeight="1" thickBot="1" x14ac:dyDescent="0.3">
      <c r="A127" s="1159">
        <f>A16+A29+A47+A68+A83+A116+A126</f>
        <v>404</v>
      </c>
      <c r="B127" s="1897" t="s">
        <v>157</v>
      </c>
      <c r="C127" s="1898"/>
      <c r="D127" s="239">
        <f>$D$6</f>
        <v>0.78613569321533916</v>
      </c>
      <c r="E127" s="148"/>
      <c r="F127" s="148"/>
      <c r="G127" s="502">
        <f>$G$6</f>
        <v>0.50737463126843663</v>
      </c>
      <c r="H127" s="148"/>
      <c r="I127" s="148"/>
      <c r="J127" s="239">
        <f>$J$6</f>
        <v>6.4896755162241873E-2</v>
      </c>
      <c r="M127" s="239">
        <f>$M$6</f>
        <v>0.11693419658021426</v>
      </c>
      <c r="N127" s="246"/>
      <c r="O127" s="246"/>
      <c r="P127" s="501">
        <f>$P$6</f>
        <v>2.1193834823098833E-3</v>
      </c>
    </row>
    <row r="128" spans="1:25" s="1" customFormat="1" ht="18" customHeight="1" x14ac:dyDescent="0.25">
      <c r="A128" s="1158"/>
      <c r="B128" s="195"/>
      <c r="C128" s="196" t="s">
        <v>267</v>
      </c>
      <c r="D128" s="1142">
        <f>'2024-2025 исходные'!G568</f>
        <v>0.98</v>
      </c>
      <c r="E128" s="1142"/>
      <c r="F128" s="1142"/>
      <c r="G128" s="1142">
        <f>'2024-2025 исходные'!J568</f>
        <v>0.98</v>
      </c>
      <c r="H128" s="1142"/>
      <c r="I128" s="1142"/>
      <c r="J128" s="1142">
        <f>'2024-2025 исходные'!L568</f>
        <v>0.98</v>
      </c>
      <c r="K128" s="1145"/>
      <c r="L128" s="1145"/>
      <c r="M128" s="1142">
        <f>'2024-2025 исходные'!N568</f>
        <v>0.75</v>
      </c>
      <c r="N128" s="1145"/>
      <c r="O128" s="1145"/>
      <c r="P128" s="1142">
        <f>'2024-2025 исходные'!T568</f>
        <v>0.1</v>
      </c>
      <c r="Q128" s="198"/>
      <c r="R128" s="198"/>
      <c r="S128" s="198"/>
      <c r="T128" s="199"/>
      <c r="U128" s="199"/>
    </row>
    <row r="129" spans="1:21" s="1" customFormat="1" ht="18" customHeight="1" x14ac:dyDescent="0.25">
      <c r="A129" s="194"/>
      <c r="B129" s="195"/>
      <c r="C129" s="196" t="s">
        <v>268</v>
      </c>
      <c r="D129" s="1142">
        <f>'2024-2025 исходные'!G569</f>
        <v>0.66666666666666663</v>
      </c>
      <c r="E129" s="1142"/>
      <c r="F129" s="1142"/>
      <c r="G129" s="1142">
        <f>'2024-2025 исходные'!J569</f>
        <v>0.66666666666666663</v>
      </c>
      <c r="H129" s="1142"/>
      <c r="I129" s="1142"/>
      <c r="J129" s="1142">
        <f>'2024-2025 исходные'!L569</f>
        <v>0.66666666666666663</v>
      </c>
      <c r="K129" s="1145"/>
      <c r="L129" s="1145"/>
      <c r="M129" s="1142">
        <f>'2024-2025 исходные'!N569</f>
        <v>0.45</v>
      </c>
      <c r="N129" s="1145"/>
      <c r="O129" s="1145"/>
      <c r="P129" s="1142">
        <f>'2024-2025 исходные'!T569</f>
        <v>0.05</v>
      </c>
      <c r="Q129" s="198"/>
      <c r="R129" s="198"/>
      <c r="S129" s="198"/>
      <c r="T129" s="199"/>
      <c r="U129" s="199"/>
    </row>
    <row r="130" spans="1:21" s="1" customFormat="1" ht="18" customHeight="1" x14ac:dyDescent="0.25">
      <c r="A130" s="194"/>
      <c r="B130" s="195"/>
      <c r="C130" s="196" t="s">
        <v>269</v>
      </c>
      <c r="D130" s="1141">
        <f>'2024-2025 исходные'!G570</f>
        <v>0.33333333333333331</v>
      </c>
      <c r="E130" s="1141"/>
      <c r="F130" s="1141"/>
      <c r="G130" s="1141">
        <f>'2024-2025 исходные'!J570</f>
        <v>0.33333333333333331</v>
      </c>
      <c r="H130" s="1141"/>
      <c r="I130" s="1141"/>
      <c r="J130" s="1141">
        <f>'2024-2025 исходные'!L570</f>
        <v>0.33333333333333331</v>
      </c>
      <c r="K130" s="1146"/>
      <c r="L130" s="1146"/>
      <c r="M130" s="1141">
        <f>'2024-2025 исходные'!N570</f>
        <v>0.15</v>
      </c>
      <c r="N130" s="1146"/>
      <c r="O130" s="1146"/>
      <c r="P130" s="1141">
        <f>'2024-2025 исходные'!T570</f>
        <v>0.02</v>
      </c>
      <c r="Q130" s="197"/>
      <c r="R130" s="197"/>
      <c r="S130" s="197"/>
      <c r="T130" s="199"/>
      <c r="U130" s="199"/>
    </row>
    <row r="132" spans="1:21" s="1" customFormat="1" ht="18" customHeight="1" x14ac:dyDescent="0.25">
      <c r="D132" s="112" t="s">
        <v>213</v>
      </c>
      <c r="E132" s="113" t="s">
        <v>299</v>
      </c>
    </row>
    <row r="133" spans="1:21" s="1" customFormat="1" ht="18" customHeight="1" x14ac:dyDescent="0.25">
      <c r="D133" s="259" t="s">
        <v>216</v>
      </c>
      <c r="E133" s="113" t="s">
        <v>300</v>
      </c>
    </row>
    <row r="134" spans="1:21" s="1" customFormat="1" ht="18" customHeight="1" x14ac:dyDescent="0.25">
      <c r="D134" s="116" t="s">
        <v>214</v>
      </c>
      <c r="E134" s="113" t="s">
        <v>301</v>
      </c>
    </row>
    <row r="135" spans="1:21" s="1" customFormat="1" ht="18" customHeight="1" x14ac:dyDescent="0.25">
      <c r="D135" s="115" t="s">
        <v>218</v>
      </c>
      <c r="E135" s="113" t="s">
        <v>302</v>
      </c>
    </row>
    <row r="136" spans="1:21" s="1" customFormat="1" x14ac:dyDescent="0.25"/>
    <row r="142" spans="1:21" s="1" customFormat="1" x14ac:dyDescent="0.25"/>
    <row r="143" spans="1:21" s="1" customFormat="1" x14ac:dyDescent="0.25"/>
    <row r="145" s="1" customFormat="1" x14ac:dyDescent="0.25"/>
    <row r="149" s="1" customFormat="1" x14ac:dyDescent="0.25"/>
  </sheetData>
  <sortState ref="B34:C46">
    <sortCondition ref="C138"/>
  </sortState>
  <mergeCells count="21">
    <mergeCell ref="B127:C127"/>
    <mergeCell ref="B4:B5"/>
    <mergeCell ref="D4:D5"/>
    <mergeCell ref="E4:E5"/>
    <mergeCell ref="F4:F5"/>
    <mergeCell ref="C4:C5"/>
    <mergeCell ref="A4:A5"/>
    <mergeCell ref="M4:M5"/>
    <mergeCell ref="O4:O5"/>
    <mergeCell ref="J4:J5"/>
    <mergeCell ref="P4:P5"/>
    <mergeCell ref="L4:L5"/>
    <mergeCell ref="G4:G5"/>
    <mergeCell ref="H4:H5"/>
    <mergeCell ref="I4:I5"/>
    <mergeCell ref="S4:S5"/>
    <mergeCell ref="T4:Y4"/>
    <mergeCell ref="K4:K5"/>
    <mergeCell ref="N4:N5"/>
    <mergeCell ref="R4:R5"/>
    <mergeCell ref="Q4:Q5"/>
  </mergeCells>
  <conditionalFormatting sqref="F6:F126 I6:I126 L6:L126 O6:O126 R6:S126">
    <cfRule type="cellIs" dxfId="168" priority="100" stopIfTrue="1" operator="equal">
      <formula>"D"</formula>
    </cfRule>
    <cfRule type="cellIs" dxfId="167" priority="101" stopIfTrue="1" operator="equal">
      <formula>"C"</formula>
    </cfRule>
    <cfRule type="cellIs" dxfId="166" priority="102" stopIfTrue="1" operator="equal">
      <formula>"B"</formula>
    </cfRule>
    <cfRule type="cellIs" dxfId="165" priority="103" stopIfTrue="1" operator="equal">
      <formula>"A"</formula>
    </cfRule>
  </conditionalFormatting>
  <conditionalFormatting sqref="J6:J127">
    <cfRule type="cellIs" dxfId="164" priority="24487" stopIfTrue="1" operator="greaterThanOrEqual">
      <formula>$J$128</formula>
    </cfRule>
    <cfRule type="cellIs" dxfId="163" priority="24488" stopIfTrue="1" operator="between">
      <formula>$J$129</formula>
      <formula>$J$128</formula>
    </cfRule>
    <cfRule type="cellIs" dxfId="162" priority="24489" stopIfTrue="1" operator="between">
      <formula>$J$130</formula>
      <formula>$J$129</formula>
    </cfRule>
    <cfRule type="cellIs" dxfId="161" priority="24490" stopIfTrue="1" operator="lessThan">
      <formula>$J$130</formula>
    </cfRule>
  </conditionalFormatting>
  <conditionalFormatting sqref="M6:M127">
    <cfRule type="cellIs" dxfId="160" priority="24495" stopIfTrue="1" operator="greaterThanOrEqual">
      <formula>$M$128</formula>
    </cfRule>
    <cfRule type="cellIs" dxfId="159" priority="24496" stopIfTrue="1" operator="between">
      <formula>$M$129</formula>
      <formula>$M$128</formula>
    </cfRule>
    <cfRule type="cellIs" dxfId="158" priority="24497" stopIfTrue="1" operator="between">
      <formula>$M$130</formula>
      <formula>$M$129</formula>
    </cfRule>
    <cfRule type="cellIs" dxfId="157" priority="24498" stopIfTrue="1" operator="lessThan">
      <formula>$M$130</formula>
    </cfRule>
  </conditionalFormatting>
  <conditionalFormatting sqref="P6:P127">
    <cfRule type="cellIs" dxfId="156" priority="24503" stopIfTrue="1" operator="greaterThanOrEqual">
      <formula>$P$128</formula>
    </cfRule>
    <cfRule type="cellIs" dxfId="155" priority="24504" stopIfTrue="1" operator="between">
      <formula>$P$129</formula>
      <formula>$P$128</formula>
    </cfRule>
    <cfRule type="cellIs" dxfId="154" priority="24505" stopIfTrue="1" operator="between">
      <formula>$P$130</formula>
      <formula>$P$129</formula>
    </cfRule>
    <cfRule type="cellIs" dxfId="153" priority="24506" stopIfTrue="1" operator="lessThan">
      <formula>$P$130</formula>
    </cfRule>
  </conditionalFormatting>
  <conditionalFormatting sqref="D6:D127">
    <cfRule type="cellIs" dxfId="152" priority="24511" stopIfTrue="1" operator="equal">
      <formula>$D$128</formula>
    </cfRule>
    <cfRule type="cellIs" dxfId="151" priority="24512" stopIfTrue="1" operator="equal">
      <formula>$D$129</formula>
    </cfRule>
    <cfRule type="cellIs" dxfId="150" priority="24513" stopIfTrue="1" operator="lessThan">
      <formula>$D$130</formula>
    </cfRule>
    <cfRule type="cellIs" dxfId="149" priority="24514" stopIfTrue="1" operator="between">
      <formula>$D$130</formula>
      <formula>$D$129</formula>
    </cfRule>
    <cfRule type="cellIs" dxfId="148" priority="24515" stopIfTrue="1" operator="between">
      <formula>$D$129</formula>
      <formula>$D$128</formula>
    </cfRule>
    <cfRule type="cellIs" dxfId="147" priority="24516" stopIfTrue="1" operator="greaterThanOrEqual">
      <formula>$D$128</formula>
    </cfRule>
  </conditionalFormatting>
  <conditionalFormatting sqref="G6:G127">
    <cfRule type="cellIs" dxfId="146" priority="24523" stopIfTrue="1" operator="equal">
      <formula>$G$128</formula>
    </cfRule>
    <cfRule type="cellIs" dxfId="145" priority="24524" stopIfTrue="1" operator="equal">
      <formula>$G$129</formula>
    </cfRule>
    <cfRule type="cellIs" dxfId="144" priority="24525" stopIfTrue="1" operator="lessThan">
      <formula>$G$130</formula>
    </cfRule>
    <cfRule type="cellIs" dxfId="143" priority="24526" stopIfTrue="1" operator="between">
      <formula>$G$129</formula>
      <formula>$G$130</formula>
    </cfRule>
    <cfRule type="cellIs" dxfId="142" priority="24527" stopIfTrue="1" operator="between">
      <formula>$G$128</formula>
      <formula>$G$129</formula>
    </cfRule>
    <cfRule type="cellIs" dxfId="141" priority="24528" stopIfTrue="1" operator="greaterThanOrEqual">
      <formula>$G$128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W145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5" width="9.140625" style="1"/>
    <col min="16" max="16" width="9.140625" style="1" customWidth="1"/>
    <col min="17" max="16384" width="9.140625" style="1"/>
  </cols>
  <sheetData>
    <row r="1" spans="8:23" ht="22.5" customHeight="1" x14ac:dyDescent="0.25">
      <c r="H1" s="444"/>
      <c r="I1" s="444"/>
      <c r="K1" s="444" t="s">
        <v>352</v>
      </c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108"/>
    </row>
    <row r="2" spans="8:23" ht="18" customHeight="1" x14ac:dyDescent="0.25"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8:23" ht="18" customHeight="1" x14ac:dyDescent="0.25"/>
    <row r="4" spans="8:23" ht="18" customHeight="1" x14ac:dyDescent="0.25"/>
    <row r="5" spans="8:23" ht="18" customHeight="1" x14ac:dyDescent="0.25"/>
    <row r="6" spans="8:23" ht="18" customHeight="1" x14ac:dyDescent="0.25"/>
    <row r="7" spans="8:23" ht="18" customHeight="1" x14ac:dyDescent="0.25"/>
    <row r="8" spans="8:23" ht="18" customHeight="1" x14ac:dyDescent="0.25"/>
    <row r="9" spans="8:23" ht="18" customHeight="1" x14ac:dyDescent="0.25"/>
    <row r="10" spans="8:23" ht="18" customHeight="1" x14ac:dyDescent="0.25"/>
    <row r="11" spans="8:23" ht="18" customHeight="1" x14ac:dyDescent="0.25"/>
    <row r="12" spans="8:23" ht="18" customHeight="1" x14ac:dyDescent="0.25"/>
    <row r="13" spans="8:23" ht="18" customHeight="1" x14ac:dyDescent="0.25"/>
    <row r="14" spans="8:23" ht="18" customHeight="1" x14ac:dyDescent="0.25"/>
    <row r="15" spans="8:23" ht="18" customHeight="1" x14ac:dyDescent="0.25"/>
    <row r="16" spans="8:2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5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" sqref="C3:C4"/>
    </sheetView>
  </sheetViews>
  <sheetFormatPr defaultRowHeight="15" x14ac:dyDescent="0.25"/>
  <cols>
    <col min="1" max="1" width="4.7109375" style="343" customWidth="1"/>
    <col min="2" max="2" width="8.7109375" style="343" customWidth="1"/>
    <col min="3" max="3" width="30.85546875" style="343" customWidth="1"/>
    <col min="4" max="4" width="29.7109375" style="343" customWidth="1"/>
    <col min="5" max="5" width="30.7109375" style="343" customWidth="1"/>
    <col min="6" max="6" width="80.7109375" style="343" customWidth="1"/>
    <col min="7" max="7" width="13.28515625" style="343" customWidth="1"/>
    <col min="8" max="8" width="12.7109375" style="343" customWidth="1"/>
    <col min="9" max="9" width="19.5703125" style="343" customWidth="1"/>
    <col min="10" max="10" width="20.42578125" style="343" customWidth="1"/>
    <col min="11" max="11" width="17.7109375" style="343" customWidth="1"/>
    <col min="12" max="12" width="16.7109375" style="343" customWidth="1"/>
    <col min="13" max="13" width="18.5703125" style="343" customWidth="1"/>
    <col min="14" max="14" width="17.140625" style="343" customWidth="1"/>
    <col min="15" max="15" width="15.5703125" style="1" customWidth="1"/>
    <col min="16" max="16" width="13.5703125" style="1" customWidth="1"/>
    <col min="17" max="17" width="12.7109375" style="1" customWidth="1"/>
    <col min="18" max="18" width="14.28515625" style="1" customWidth="1"/>
    <col min="19" max="19" width="11.42578125" style="1" customWidth="1"/>
    <col min="20" max="20" width="15.85546875" style="1" customWidth="1"/>
    <col min="21" max="21" width="16.5703125" style="1" customWidth="1"/>
    <col min="22" max="24" width="11.7109375" style="1" customWidth="1"/>
    <col min="25" max="29" width="0" style="343" hidden="1" customWidth="1"/>
    <col min="30" max="30" width="70.7109375" style="6" customWidth="1"/>
    <col min="31" max="31" width="52.7109375" style="3" customWidth="1"/>
    <col min="32" max="32" width="20.85546875" style="3" customWidth="1"/>
    <col min="33" max="33" width="11" style="1" bestFit="1" customWidth="1"/>
    <col min="34" max="16384" width="9.140625" style="1"/>
  </cols>
  <sheetData>
    <row r="1" spans="1:32" ht="18" customHeight="1" x14ac:dyDescent="0.25">
      <c r="A1" s="275" t="s">
        <v>776</v>
      </c>
      <c r="B1" s="275"/>
      <c r="C1" s="275"/>
    </row>
    <row r="2" spans="1:32" ht="18" customHeight="1" thickBot="1" x14ac:dyDescent="0.3">
      <c r="A2" s="2009" t="s">
        <v>1250</v>
      </c>
      <c r="B2" s="2009"/>
      <c r="C2" s="2009"/>
    </row>
    <row r="3" spans="1:32" ht="15.75" customHeight="1" thickBot="1" x14ac:dyDescent="0.3">
      <c r="A3" s="1992" t="s">
        <v>136</v>
      </c>
      <c r="B3" s="1995" t="s">
        <v>137</v>
      </c>
      <c r="C3" s="1995" t="s">
        <v>261</v>
      </c>
      <c r="D3" s="1997" t="s">
        <v>0</v>
      </c>
      <c r="E3" s="1954" t="s">
        <v>144</v>
      </c>
      <c r="F3" s="1966">
        <v>1</v>
      </c>
      <c r="G3" s="1956" t="s">
        <v>227</v>
      </c>
      <c r="H3" s="1958" t="s">
        <v>226</v>
      </c>
      <c r="I3" s="1960" t="s">
        <v>353</v>
      </c>
      <c r="J3" s="1962" t="s">
        <v>354</v>
      </c>
      <c r="K3" s="1960" t="s">
        <v>355</v>
      </c>
      <c r="L3" s="1962" t="s">
        <v>356</v>
      </c>
      <c r="M3" s="1974" t="s">
        <v>224</v>
      </c>
      <c r="N3" s="1976" t="s">
        <v>248</v>
      </c>
      <c r="O3" s="1978" t="s">
        <v>238</v>
      </c>
      <c r="P3" s="1979" t="s">
        <v>146</v>
      </c>
      <c r="Q3" s="1979"/>
      <c r="R3" s="1980"/>
      <c r="S3" s="1981" t="s">
        <v>357</v>
      </c>
      <c r="T3" s="1956" t="s">
        <v>247</v>
      </c>
      <c r="U3" s="1952" t="s">
        <v>241</v>
      </c>
      <c r="V3" s="1968" t="s">
        <v>145</v>
      </c>
      <c r="W3" s="1970" t="s">
        <v>1257</v>
      </c>
      <c r="X3" s="1971" t="s">
        <v>1258</v>
      </c>
      <c r="Y3" s="344"/>
      <c r="Z3" s="344"/>
      <c r="AA3" s="344"/>
      <c r="AB3" s="344"/>
      <c r="AC3" s="344"/>
      <c r="AD3" s="1972" t="s">
        <v>402</v>
      </c>
      <c r="AE3" s="1964" t="s">
        <v>34</v>
      </c>
      <c r="AF3" s="1952" t="s">
        <v>135</v>
      </c>
    </row>
    <row r="4" spans="1:32" ht="66" customHeight="1" thickBot="1" x14ac:dyDescent="0.3">
      <c r="A4" s="1993"/>
      <c r="B4" s="1996"/>
      <c r="C4" s="1996"/>
      <c r="D4" s="1998"/>
      <c r="E4" s="1955"/>
      <c r="F4" s="1967"/>
      <c r="G4" s="1957"/>
      <c r="H4" s="1959"/>
      <c r="I4" s="1961"/>
      <c r="J4" s="1963"/>
      <c r="K4" s="1961"/>
      <c r="L4" s="1963"/>
      <c r="M4" s="1975"/>
      <c r="N4" s="1977"/>
      <c r="O4" s="1975"/>
      <c r="P4" s="462" t="s">
        <v>147</v>
      </c>
      <c r="Q4" s="345" t="s">
        <v>148</v>
      </c>
      <c r="R4" s="346" t="s">
        <v>149</v>
      </c>
      <c r="S4" s="1982"/>
      <c r="T4" s="1957"/>
      <c r="U4" s="1953"/>
      <c r="V4" s="1969"/>
      <c r="W4" s="1965"/>
      <c r="X4" s="1969"/>
      <c r="Y4" s="347" t="s">
        <v>1</v>
      </c>
      <c r="Z4" s="347" t="s">
        <v>2</v>
      </c>
      <c r="AA4" s="347" t="s">
        <v>3</v>
      </c>
      <c r="AB4" s="347" t="s">
        <v>4</v>
      </c>
      <c r="AC4" s="348" t="s">
        <v>5</v>
      </c>
      <c r="AD4" s="1973"/>
      <c r="AE4" s="1965"/>
      <c r="AF4" s="1953"/>
    </row>
    <row r="5" spans="1:32" ht="18" customHeight="1" thickBot="1" x14ac:dyDescent="0.3">
      <c r="A5" s="349"/>
      <c r="B5" s="350"/>
      <c r="C5" s="351"/>
      <c r="D5" s="350"/>
      <c r="E5" s="350"/>
      <c r="F5" s="478" t="s">
        <v>358</v>
      </c>
      <c r="G5" s="352">
        <f>AVERAGE(G7:G52,G54:G115,G117:G196,G198:G287,G289:G369,G372:G528,G530:G566)</f>
        <v>0.78613569321533916</v>
      </c>
      <c r="H5" s="410">
        <f>SUM(H7:H52,H54:H115,H117:H196,H198:H287,H289:H369,H372:H528,H530:H566)</f>
        <v>533</v>
      </c>
      <c r="I5" s="355">
        <f>SUM(I7:I52,I54:I115,I117:I196,I198:I287,I289:I369,I372:I528,I530:I566)</f>
        <v>172</v>
      </c>
      <c r="J5" s="396">
        <f>AVERAGE(J7:J52,J54:J115,J117:J196,J198:J287,J289:J369,J372:J528,J530:J566)</f>
        <v>0.50737463126843663</v>
      </c>
      <c r="K5" s="353">
        <f>SUM(K7:K52,K54:K115,K117:K196,K198:K287,K289:K369,K372:K528,K530:K566)</f>
        <v>22</v>
      </c>
      <c r="L5" s="396">
        <f>AVERAGE(L7:L52,L54:L115,L117:L196,L198:L287,L289:L369,L372:L528,L530:L566)</f>
        <v>6.4896755162241873E-2</v>
      </c>
      <c r="M5" s="410">
        <f>SUM(M7:M52,M54:M115,M117:M196,M198:M287,M289:M369,M372:M528,M530:M566)</f>
        <v>69</v>
      </c>
      <c r="N5" s="354">
        <f>AVERAGE(N7:N52,N54:N115,N117:N196,N198:N287,N289:N369,N372:N528,N530:N566)</f>
        <v>0.11693419658021426</v>
      </c>
      <c r="O5" s="564">
        <f>SUM(O7:O52,O54:O115,O117:O196,O198:O287,O289:O369,O372:O528,O530:O566)</f>
        <v>26</v>
      </c>
      <c r="P5" s="355">
        <f>SUM(P7:P52,P54:P115,P117:P196,P198:P287,P289:P369,P372:P528,P530:P566)</f>
        <v>10</v>
      </c>
      <c r="Q5" s="356">
        <f>SUM(Q7:Q52,Q54:Q115,Q117:Q196,Q198:Q287,Q289:Q369,Q372:Q528,Q530:Q566)</f>
        <v>11</v>
      </c>
      <c r="R5" s="357">
        <f>SUM(R7:R52,R54:R115,R117:R196,R198:R287,R289:R369,R372:R528,R530:R566)</f>
        <v>2</v>
      </c>
      <c r="S5" s="883">
        <f>SUM(S7:S52,S54:S115,S117:S196,S198:S287,S289:S369,S372:S528,S530:S566)</f>
        <v>8949</v>
      </c>
      <c r="T5" s="413">
        <f>AVERAGE(T7:T52,T54:T115,T117:T196,T198:T287,T289:T369,T372:T528,T530:T566)</f>
        <v>2.4519008206137565E-3</v>
      </c>
      <c r="U5" s="356"/>
      <c r="V5" s="356"/>
      <c r="W5" s="356"/>
      <c r="X5" s="356"/>
      <c r="Y5" s="358"/>
      <c r="Z5" s="358"/>
      <c r="AA5" s="358"/>
      <c r="AB5" s="358"/>
      <c r="AC5" s="358"/>
      <c r="AD5" s="359"/>
      <c r="AE5" s="358"/>
      <c r="AF5" s="360"/>
    </row>
    <row r="6" spans="1:32" ht="18" customHeight="1" thickBot="1" x14ac:dyDescent="0.3">
      <c r="A6" s="2005" t="s">
        <v>143</v>
      </c>
      <c r="B6" s="2006"/>
      <c r="C6" s="2006"/>
      <c r="D6" s="158"/>
      <c r="E6" s="158"/>
      <c r="F6" s="509"/>
      <c r="G6" s="403">
        <f t="shared" ref="G6:N6" si="0">AVERAGE(G7:G52)</f>
        <v>0.83333333333333348</v>
      </c>
      <c r="H6" s="486">
        <f t="shared" si="0"/>
        <v>5</v>
      </c>
      <c r="I6" s="405">
        <f t="shared" si="0"/>
        <v>1.5555555555555556</v>
      </c>
      <c r="J6" s="406">
        <f t="shared" si="0"/>
        <v>0.51851851851851849</v>
      </c>
      <c r="K6" s="404">
        <f t="shared" si="0"/>
        <v>0.1111111111111111</v>
      </c>
      <c r="L6" s="407">
        <f t="shared" si="0"/>
        <v>3.7037037037037035E-2</v>
      </c>
      <c r="M6" s="835">
        <f t="shared" si="0"/>
        <v>0.54545454545454541</v>
      </c>
      <c r="N6" s="406">
        <f t="shared" si="0"/>
        <v>9.6296296296296297E-2</v>
      </c>
      <c r="O6" s="460">
        <f>SUM(O7:O52)</f>
        <v>14</v>
      </c>
      <c r="P6" s="408">
        <f>SUM(P7:P52)</f>
        <v>8</v>
      </c>
      <c r="Q6" s="461">
        <f>SUM(Q7:Q52)</f>
        <v>6</v>
      </c>
      <c r="R6" s="408">
        <f>SUM(R7:R52)</f>
        <v>0</v>
      </c>
      <c r="S6" s="409">
        <f>SUM(S7:S52)</f>
        <v>638</v>
      </c>
      <c r="T6" s="411">
        <f>AVERAGE(T7:T52)</f>
        <v>1.1857707509881422E-2</v>
      </c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74"/>
    </row>
    <row r="7" spans="1:32" ht="15" customHeight="1" x14ac:dyDescent="0.25">
      <c r="A7" s="886">
        <v>1</v>
      </c>
      <c r="B7" s="889">
        <v>10003</v>
      </c>
      <c r="C7" s="1209" t="s">
        <v>142</v>
      </c>
      <c r="D7" s="2003" t="s">
        <v>1253</v>
      </c>
      <c r="E7" s="1928" t="s">
        <v>1254</v>
      </c>
      <c r="F7" s="648" t="s">
        <v>571</v>
      </c>
      <c r="G7" s="645">
        <f>H7/$H$568</f>
        <v>1</v>
      </c>
      <c r="H7" s="522">
        <v>6</v>
      </c>
      <c r="I7" s="367">
        <v>1</v>
      </c>
      <c r="J7" s="629">
        <f>I7/$I$568</f>
        <v>0.33333333333333331</v>
      </c>
      <c r="K7" s="604">
        <v>1</v>
      </c>
      <c r="L7" s="1016">
        <f>K7/$K$568</f>
        <v>0.33333333333333331</v>
      </c>
      <c r="M7" s="367">
        <v>0</v>
      </c>
      <c r="N7" s="629">
        <f>M7/H7</f>
        <v>0</v>
      </c>
      <c r="O7" s="459">
        <v>0</v>
      </c>
      <c r="P7" s="600">
        <v>0</v>
      </c>
      <c r="Q7" s="600">
        <v>0</v>
      </c>
      <c r="R7" s="155">
        <v>0</v>
      </c>
      <c r="S7" s="600">
        <v>43</v>
      </c>
      <c r="T7" s="184">
        <f>O7/S7</f>
        <v>0</v>
      </c>
      <c r="U7" s="470" t="s">
        <v>29</v>
      </c>
      <c r="V7" s="968">
        <v>1</v>
      </c>
      <c r="W7" s="154">
        <v>0</v>
      </c>
      <c r="X7" s="693">
        <v>0</v>
      </c>
      <c r="Y7" s="929"/>
      <c r="Z7" s="655"/>
      <c r="AA7" s="655"/>
      <c r="AB7" s="655"/>
      <c r="AC7" s="655"/>
      <c r="AD7" s="1203" t="s">
        <v>902</v>
      </c>
      <c r="AE7" s="600" t="s">
        <v>901</v>
      </c>
      <c r="AF7" s="1204" t="s">
        <v>1251</v>
      </c>
    </row>
    <row r="8" spans="1:32" ht="15" customHeight="1" x14ac:dyDescent="0.25">
      <c r="A8" s="884"/>
      <c r="B8" s="885"/>
      <c r="C8" s="1160"/>
      <c r="D8" s="2004"/>
      <c r="E8" s="1908"/>
      <c r="F8" s="589" t="s">
        <v>249</v>
      </c>
      <c r="G8" s="307"/>
      <c r="H8" s="286"/>
      <c r="I8" s="367"/>
      <c r="J8" s="361"/>
      <c r="K8" s="54"/>
      <c r="L8" s="14"/>
      <c r="M8" s="367"/>
      <c r="N8" s="152"/>
      <c r="O8" s="459"/>
      <c r="P8" s="2"/>
      <c r="Q8" s="2"/>
      <c r="R8" s="155"/>
      <c r="S8" s="2"/>
      <c r="T8" s="184"/>
      <c r="U8" s="459" t="s">
        <v>7</v>
      </c>
      <c r="V8" s="920">
        <v>1</v>
      </c>
      <c r="W8" s="1065">
        <v>0</v>
      </c>
      <c r="X8" s="672">
        <v>0</v>
      </c>
      <c r="Y8" s="929"/>
      <c r="Z8" s="5"/>
      <c r="AA8" s="5"/>
      <c r="AB8" s="5"/>
      <c r="AC8" s="5"/>
      <c r="AD8" s="180" t="s">
        <v>811</v>
      </c>
      <c r="AE8" s="2" t="s">
        <v>317</v>
      </c>
      <c r="AF8" s="1174"/>
    </row>
    <row r="9" spans="1:32" s="1058" customFormat="1" ht="15" customHeight="1" x14ac:dyDescent="0.25">
      <c r="A9" s="884"/>
      <c r="B9" s="885"/>
      <c r="C9" s="1160"/>
      <c r="D9" s="1202"/>
      <c r="E9" s="1908"/>
      <c r="F9" s="648" t="s">
        <v>96</v>
      </c>
      <c r="G9" s="307"/>
      <c r="H9" s="286"/>
      <c r="I9" s="1010"/>
      <c r="J9" s="361"/>
      <c r="K9" s="1059"/>
      <c r="L9" s="932"/>
      <c r="M9" s="1010"/>
      <c r="N9" s="992"/>
      <c r="O9" s="459"/>
      <c r="P9" s="920"/>
      <c r="Q9" s="920"/>
      <c r="R9" s="1065"/>
      <c r="S9" s="920"/>
      <c r="T9" s="184"/>
      <c r="U9" s="471" t="s">
        <v>7</v>
      </c>
      <c r="V9" s="583">
        <v>1</v>
      </c>
      <c r="W9" s="323">
        <v>0</v>
      </c>
      <c r="X9" s="689">
        <v>0</v>
      </c>
      <c r="Y9" s="44"/>
      <c r="Z9" s="926"/>
      <c r="AA9" s="926"/>
      <c r="AB9" s="926"/>
      <c r="AC9" s="926"/>
      <c r="AD9" s="905" t="s">
        <v>904</v>
      </c>
      <c r="AE9" s="583" t="s">
        <v>903</v>
      </c>
      <c r="AF9" s="1174"/>
    </row>
    <row r="10" spans="1:32" s="1058" customFormat="1" ht="13.5" customHeight="1" x14ac:dyDescent="0.25">
      <c r="A10" s="884"/>
      <c r="B10" s="885"/>
      <c r="C10" s="1160"/>
      <c r="D10" s="1202"/>
      <c r="E10" s="1107"/>
      <c r="F10" s="1366" t="s">
        <v>140</v>
      </c>
      <c r="G10" s="307"/>
      <c r="H10" s="286"/>
      <c r="I10" s="1010"/>
      <c r="J10" s="361"/>
      <c r="K10" s="1059"/>
      <c r="L10" s="932"/>
      <c r="M10" s="1010"/>
      <c r="N10" s="992"/>
      <c r="O10" s="459"/>
      <c r="P10" s="920"/>
      <c r="Q10" s="920"/>
      <c r="R10" s="1065"/>
      <c r="S10" s="920"/>
      <c r="T10" s="184"/>
      <c r="U10" s="1391" t="s">
        <v>7</v>
      </c>
      <c r="V10" s="1388">
        <v>1</v>
      </c>
      <c r="W10" s="1388">
        <v>0</v>
      </c>
      <c r="X10" s="1392">
        <v>0</v>
      </c>
      <c r="Y10" s="44"/>
      <c r="Z10" s="926"/>
      <c r="AA10" s="926"/>
      <c r="AB10" s="926"/>
      <c r="AC10" s="926"/>
      <c r="AD10" s="920" t="s">
        <v>1259</v>
      </c>
      <c r="AE10" s="1388" t="s">
        <v>1260</v>
      </c>
      <c r="AF10" s="1174"/>
    </row>
    <row r="11" spans="1:32" s="1058" customFormat="1" ht="27" customHeight="1" x14ac:dyDescent="0.25">
      <c r="A11" s="884"/>
      <c r="B11" s="885"/>
      <c r="C11" s="1160"/>
      <c r="D11" s="1420"/>
      <c r="E11" s="1107"/>
      <c r="F11" s="648" t="s">
        <v>416</v>
      </c>
      <c r="G11" s="307"/>
      <c r="H11" s="286"/>
      <c r="I11" s="1010"/>
      <c r="J11" s="361"/>
      <c r="K11" s="1059"/>
      <c r="L11" s="932"/>
      <c r="M11" s="1010"/>
      <c r="N11" s="992"/>
      <c r="O11" s="540"/>
      <c r="P11" s="581"/>
      <c r="Q11" s="581"/>
      <c r="R11" s="1000"/>
      <c r="S11" s="581"/>
      <c r="T11" s="1459"/>
      <c r="U11" s="458" t="s">
        <v>7</v>
      </c>
      <c r="V11" s="15">
        <v>1</v>
      </c>
      <c r="W11" s="15">
        <v>0</v>
      </c>
      <c r="X11" s="1456">
        <v>0</v>
      </c>
      <c r="Y11" s="939"/>
      <c r="Z11" s="927"/>
      <c r="AA11" s="927"/>
      <c r="AB11" s="927"/>
      <c r="AC11" s="927"/>
      <c r="AD11" s="1463" t="s">
        <v>1349</v>
      </c>
      <c r="AE11" s="922" t="s">
        <v>1422</v>
      </c>
      <c r="AF11" s="1174"/>
    </row>
    <row r="12" spans="1:32" ht="26.25" customHeight="1" thickBot="1" x14ac:dyDescent="0.3">
      <c r="A12" s="887"/>
      <c r="B12" s="888"/>
      <c r="C12" s="1168"/>
      <c r="D12" s="575"/>
      <c r="E12" s="1386"/>
      <c r="F12" s="902" t="s">
        <v>572</v>
      </c>
      <c r="G12" s="307"/>
      <c r="H12" s="286"/>
      <c r="I12" s="367"/>
      <c r="J12" s="361"/>
      <c r="K12" s="54"/>
      <c r="L12" s="14"/>
      <c r="M12" s="367"/>
      <c r="N12" s="152"/>
      <c r="O12" s="81"/>
      <c r="P12" s="63"/>
      <c r="Q12" s="63"/>
      <c r="R12" s="54"/>
      <c r="S12" s="63"/>
      <c r="T12" s="175"/>
      <c r="U12" s="1389" t="s">
        <v>46</v>
      </c>
      <c r="V12" s="1387">
        <v>1</v>
      </c>
      <c r="W12" s="1387">
        <v>0</v>
      </c>
      <c r="X12" s="1390">
        <v>0</v>
      </c>
      <c r="Y12" s="44"/>
      <c r="Z12" s="608"/>
      <c r="AA12" s="608"/>
      <c r="AB12" s="608"/>
      <c r="AC12" s="608"/>
      <c r="AD12" s="1249" t="s">
        <v>1255</v>
      </c>
      <c r="AE12" s="1387" t="s">
        <v>1256</v>
      </c>
      <c r="AF12" s="1175"/>
    </row>
    <row r="13" spans="1:32" ht="17.25" customHeight="1" x14ac:dyDescent="0.25">
      <c r="A13" s="1393">
        <v>2</v>
      </c>
      <c r="B13" s="941">
        <v>10002</v>
      </c>
      <c r="C13" s="942" t="s">
        <v>777</v>
      </c>
      <c r="D13" s="1091" t="s">
        <v>915</v>
      </c>
      <c r="E13" s="773">
        <v>0</v>
      </c>
      <c r="F13" s="588" t="s">
        <v>96</v>
      </c>
      <c r="G13" s="308">
        <f>H13/$H$568</f>
        <v>0.5</v>
      </c>
      <c r="H13" s="605">
        <v>3</v>
      </c>
      <c r="I13" s="988">
        <v>0</v>
      </c>
      <c r="J13" s="991">
        <f>I13/$I$568</f>
        <v>0</v>
      </c>
      <c r="K13" s="988">
        <v>0</v>
      </c>
      <c r="L13" s="942">
        <f>K13/$K$568</f>
        <v>0</v>
      </c>
      <c r="M13" s="988">
        <v>0</v>
      </c>
      <c r="N13" s="991">
        <f>M13/H13</f>
        <v>0</v>
      </c>
      <c r="O13" s="635">
        <v>0</v>
      </c>
      <c r="P13" s="945">
        <v>0</v>
      </c>
      <c r="Q13" s="945">
        <v>0</v>
      </c>
      <c r="R13" s="1001">
        <v>0</v>
      </c>
      <c r="S13" s="945">
        <v>76</v>
      </c>
      <c r="T13" s="185">
        <f>O13/S13</f>
        <v>0</v>
      </c>
      <c r="U13" s="467" t="s">
        <v>7</v>
      </c>
      <c r="V13" s="944">
        <v>1</v>
      </c>
      <c r="W13" s="181">
        <v>0</v>
      </c>
      <c r="X13" s="1078">
        <v>0</v>
      </c>
      <c r="Y13" s="943"/>
      <c r="Z13" s="944"/>
      <c r="AA13" s="944"/>
      <c r="AB13" s="944"/>
      <c r="AC13" s="944"/>
      <c r="AD13" s="965"/>
      <c r="AE13" s="944" t="s">
        <v>76</v>
      </c>
      <c r="AF13" s="1204" t="s">
        <v>1251</v>
      </c>
    </row>
    <row r="14" spans="1:32" s="1058" customFormat="1" ht="15" customHeight="1" x14ac:dyDescent="0.25">
      <c r="A14" s="1208"/>
      <c r="B14" s="926"/>
      <c r="C14" s="637"/>
      <c r="D14" s="1233"/>
      <c r="E14" s="771"/>
      <c r="F14" s="318" t="s">
        <v>314</v>
      </c>
      <c r="G14" s="309"/>
      <c r="H14" s="599"/>
      <c r="I14" s="987"/>
      <c r="J14" s="992"/>
      <c r="K14" s="987"/>
      <c r="L14" s="925"/>
      <c r="M14" s="987"/>
      <c r="N14" s="992"/>
      <c r="O14" s="636"/>
      <c r="P14" s="922"/>
      <c r="Q14" s="922"/>
      <c r="R14" s="1002"/>
      <c r="S14" s="922"/>
      <c r="T14" s="1211"/>
      <c r="U14" s="595" t="s">
        <v>7</v>
      </c>
      <c r="V14" s="921">
        <v>1</v>
      </c>
      <c r="W14" s="1008">
        <v>0</v>
      </c>
      <c r="X14" s="1079">
        <v>0</v>
      </c>
      <c r="Y14" s="929"/>
      <c r="Z14" s="921"/>
      <c r="AA14" s="921"/>
      <c r="AB14" s="921"/>
      <c r="AC14" s="921"/>
      <c r="AD14" s="1008" t="s">
        <v>916</v>
      </c>
      <c r="AE14" s="1212" t="s">
        <v>917</v>
      </c>
      <c r="AF14" s="1210"/>
    </row>
    <row r="15" spans="1:32" s="1058" customFormat="1" ht="15" customHeight="1" thickBot="1" x14ac:dyDescent="0.3">
      <c r="A15" s="887"/>
      <c r="B15" s="946"/>
      <c r="C15" s="638"/>
      <c r="D15" s="28"/>
      <c r="E15" s="1394"/>
      <c r="F15" s="999" t="s">
        <v>42</v>
      </c>
      <c r="G15" s="310"/>
      <c r="H15" s="907"/>
      <c r="I15" s="986"/>
      <c r="J15" s="993"/>
      <c r="K15" s="986"/>
      <c r="L15" s="947"/>
      <c r="M15" s="986"/>
      <c r="N15" s="993"/>
      <c r="O15" s="449"/>
      <c r="P15" s="952"/>
      <c r="Q15" s="952"/>
      <c r="R15" s="1006"/>
      <c r="S15" s="952"/>
      <c r="T15" s="829"/>
      <c r="U15" s="327" t="s">
        <v>7</v>
      </c>
      <c r="V15" s="946">
        <v>1</v>
      </c>
      <c r="W15" s="947">
        <v>0</v>
      </c>
      <c r="X15" s="1083">
        <v>0</v>
      </c>
      <c r="Y15" s="961"/>
      <c r="Z15" s="946"/>
      <c r="AA15" s="946"/>
      <c r="AB15" s="946"/>
      <c r="AC15" s="946"/>
      <c r="AD15" s="1395">
        <v>0</v>
      </c>
      <c r="AE15" s="946" t="s">
        <v>77</v>
      </c>
      <c r="AF15" s="1188"/>
    </row>
    <row r="16" spans="1:32" ht="15" customHeight="1" x14ac:dyDescent="0.25">
      <c r="A16" s="884">
        <v>3</v>
      </c>
      <c r="B16" s="608">
        <v>10090</v>
      </c>
      <c r="C16" s="925" t="s">
        <v>139</v>
      </c>
      <c r="D16" s="1368" t="s">
        <v>918</v>
      </c>
      <c r="E16" s="1124" t="s">
        <v>1261</v>
      </c>
      <c r="F16" s="318" t="s">
        <v>21</v>
      </c>
      <c r="G16" s="309">
        <f>H16/$H$568</f>
        <v>0.5</v>
      </c>
      <c r="H16" s="524">
        <v>3</v>
      </c>
      <c r="I16" s="295">
        <v>1</v>
      </c>
      <c r="J16" s="152">
        <f>I16/$I$568</f>
        <v>0.33333333333333331</v>
      </c>
      <c r="K16" s="9">
        <v>0</v>
      </c>
      <c r="L16" s="14">
        <f>K16/$K$568</f>
        <v>0</v>
      </c>
      <c r="M16" s="295">
        <v>1</v>
      </c>
      <c r="N16" s="152">
        <f>M16/H16</f>
        <v>0.33333333333333331</v>
      </c>
      <c r="O16" s="466">
        <v>0</v>
      </c>
      <c r="P16" s="20">
        <v>0</v>
      </c>
      <c r="Q16" s="20">
        <v>0</v>
      </c>
      <c r="R16" s="164">
        <v>0</v>
      </c>
      <c r="S16" s="20">
        <v>92</v>
      </c>
      <c r="T16" s="187">
        <f>O16/S16</f>
        <v>0</v>
      </c>
      <c r="U16" s="468" t="s">
        <v>7</v>
      </c>
      <c r="V16" s="927">
        <v>1</v>
      </c>
      <c r="W16" s="183">
        <v>1</v>
      </c>
      <c r="X16" s="1081">
        <v>1</v>
      </c>
      <c r="Y16" s="939"/>
      <c r="Z16" s="11"/>
      <c r="AA16" s="11"/>
      <c r="AB16" s="11"/>
      <c r="AC16" s="11"/>
      <c r="AD16" s="893" t="s">
        <v>812</v>
      </c>
      <c r="AE16" s="20" t="s">
        <v>266</v>
      </c>
      <c r="AF16" s="1210" t="s">
        <v>1251</v>
      </c>
    </row>
    <row r="17" spans="1:32" s="1058" customFormat="1" ht="15" customHeight="1" x14ac:dyDescent="0.25">
      <c r="A17" s="884"/>
      <c r="B17" s="926"/>
      <c r="C17" s="637"/>
      <c r="D17" s="1214"/>
      <c r="E17" s="1215"/>
      <c r="F17" s="648" t="s">
        <v>297</v>
      </c>
      <c r="G17" s="309"/>
      <c r="H17" s="584"/>
      <c r="I17" s="987"/>
      <c r="J17" s="992"/>
      <c r="K17" s="925"/>
      <c r="L17" s="932"/>
      <c r="M17" s="987"/>
      <c r="N17" s="992"/>
      <c r="O17" s="636"/>
      <c r="P17" s="76"/>
      <c r="Q17" s="922"/>
      <c r="R17" s="1002"/>
      <c r="S17" s="922"/>
      <c r="T17" s="1211"/>
      <c r="U17" s="595" t="s">
        <v>7</v>
      </c>
      <c r="V17" s="921">
        <v>1</v>
      </c>
      <c r="W17" s="1008">
        <v>0</v>
      </c>
      <c r="X17" s="1079">
        <v>0</v>
      </c>
      <c r="Y17" s="929"/>
      <c r="Z17" s="921"/>
      <c r="AA17" s="921"/>
      <c r="AB17" s="921"/>
      <c r="AC17" s="921"/>
      <c r="AD17" s="929" t="s">
        <v>678</v>
      </c>
      <c r="AE17" s="927" t="s">
        <v>1262</v>
      </c>
      <c r="AF17" s="1178"/>
    </row>
    <row r="18" spans="1:32" ht="25.5" customHeight="1" thickBot="1" x14ac:dyDescent="0.3">
      <c r="A18" s="887"/>
      <c r="B18" s="615"/>
      <c r="C18" s="638"/>
      <c r="D18" s="1357"/>
      <c r="E18" s="1358"/>
      <c r="F18" s="565" t="s">
        <v>16</v>
      </c>
      <c r="G18" s="310"/>
      <c r="H18" s="289"/>
      <c r="I18" s="295"/>
      <c r="J18" s="152"/>
      <c r="K18" s="25"/>
      <c r="L18" s="14"/>
      <c r="M18" s="295"/>
      <c r="N18" s="152"/>
      <c r="O18" s="465">
        <v>4</v>
      </c>
      <c r="P18" s="78">
        <v>3</v>
      </c>
      <c r="Q18" s="19">
        <v>1</v>
      </c>
      <c r="R18" s="162"/>
      <c r="S18" s="19"/>
      <c r="T18" s="186">
        <f>O18/S16</f>
        <v>4.3478260869565216E-2</v>
      </c>
      <c r="U18" s="597" t="s">
        <v>7</v>
      </c>
      <c r="V18" s="935">
        <v>1</v>
      </c>
      <c r="W18" s="937">
        <v>0</v>
      </c>
      <c r="X18" s="1080">
        <v>0</v>
      </c>
      <c r="Y18" s="929"/>
      <c r="Z18" s="5"/>
      <c r="AA18" s="5"/>
      <c r="AB18" s="5"/>
      <c r="AC18" s="5"/>
      <c r="AD18" s="18" t="s">
        <v>22</v>
      </c>
      <c r="AE18" s="935" t="s">
        <v>919</v>
      </c>
      <c r="AF18" s="1180"/>
    </row>
    <row r="19" spans="1:32" ht="30" customHeight="1" x14ac:dyDescent="0.25">
      <c r="A19" s="1254">
        <v>4</v>
      </c>
      <c r="B19" s="1025">
        <v>10004</v>
      </c>
      <c r="C19" s="1464" t="s">
        <v>140</v>
      </c>
      <c r="D19" s="1099" t="s">
        <v>920</v>
      </c>
      <c r="E19" s="1942" t="s">
        <v>921</v>
      </c>
      <c r="F19" s="649" t="s">
        <v>79</v>
      </c>
      <c r="G19" s="308">
        <f>H19/$H$568</f>
        <v>0.5</v>
      </c>
      <c r="H19" s="313">
        <v>3</v>
      </c>
      <c r="I19" s="302">
        <v>2</v>
      </c>
      <c r="J19" s="151">
        <f>I19/$I$568</f>
        <v>0.66666666666666663</v>
      </c>
      <c r="K19" s="302">
        <v>0</v>
      </c>
      <c r="L19" s="21">
        <f>K19/$K$568</f>
        <v>0</v>
      </c>
      <c r="M19" s="302">
        <v>1</v>
      </c>
      <c r="N19" s="151">
        <f>M19/H19</f>
        <v>0.33333333333333331</v>
      </c>
      <c r="O19" s="167">
        <v>4</v>
      </c>
      <c r="P19" s="23">
        <v>3</v>
      </c>
      <c r="Q19" s="160">
        <v>1</v>
      </c>
      <c r="R19" s="23">
        <v>0</v>
      </c>
      <c r="S19" s="23">
        <v>115</v>
      </c>
      <c r="T19" s="130">
        <f>O19/S19</f>
        <v>3.4782608695652174E-2</v>
      </c>
      <c r="U19" s="296" t="s">
        <v>7</v>
      </c>
      <c r="V19" s="944">
        <v>1</v>
      </c>
      <c r="W19" s="944">
        <v>1</v>
      </c>
      <c r="X19" s="1078">
        <v>0</v>
      </c>
      <c r="Y19" s="929"/>
      <c r="Z19" s="5"/>
      <c r="AA19" s="5"/>
      <c r="AB19" s="5"/>
      <c r="AC19" s="5"/>
      <c r="AD19" s="22" t="s">
        <v>673</v>
      </c>
      <c r="AE19" s="945" t="s">
        <v>773</v>
      </c>
      <c r="AF19" s="1204" t="s">
        <v>1251</v>
      </c>
    </row>
    <row r="20" spans="1:32" ht="15" customHeight="1" x14ac:dyDescent="0.25">
      <c r="A20" s="884"/>
      <c r="B20" s="608"/>
      <c r="C20" s="637"/>
      <c r="D20" s="37"/>
      <c r="E20" s="1910"/>
      <c r="F20" s="648" t="s">
        <v>390</v>
      </c>
      <c r="G20" s="309"/>
      <c r="H20" s="288"/>
      <c r="I20" s="295"/>
      <c r="J20" s="361"/>
      <c r="K20" s="295"/>
      <c r="L20" s="9"/>
      <c r="M20" s="295"/>
      <c r="N20" s="152"/>
      <c r="O20" s="168">
        <v>6</v>
      </c>
      <c r="P20" s="7">
        <v>2</v>
      </c>
      <c r="Q20" s="161">
        <v>4</v>
      </c>
      <c r="R20" s="7">
        <v>0</v>
      </c>
      <c r="S20" s="7"/>
      <c r="T20" s="979">
        <f>O20/S19</f>
        <v>5.2173913043478258E-2</v>
      </c>
      <c r="U20" s="566" t="s">
        <v>7</v>
      </c>
      <c r="V20" s="921">
        <v>1</v>
      </c>
      <c r="W20" s="921">
        <v>0</v>
      </c>
      <c r="X20" s="1079">
        <v>0</v>
      </c>
      <c r="Y20" s="929"/>
      <c r="Z20" s="5"/>
      <c r="AA20" s="5"/>
      <c r="AB20" s="5"/>
      <c r="AC20" s="5"/>
      <c r="AD20" s="5" t="s">
        <v>307</v>
      </c>
      <c r="AE20" s="76" t="s">
        <v>389</v>
      </c>
      <c r="AF20" s="1179"/>
    </row>
    <row r="21" spans="1:32" ht="15" customHeight="1" thickBot="1" x14ac:dyDescent="0.3">
      <c r="A21" s="884"/>
      <c r="B21" s="608"/>
      <c r="C21" s="637"/>
      <c r="D21" s="27"/>
      <c r="E21" s="1418"/>
      <c r="F21" s="521" t="s">
        <v>253</v>
      </c>
      <c r="G21" s="309"/>
      <c r="H21" s="288"/>
      <c r="I21" s="642"/>
      <c r="J21" s="361"/>
      <c r="K21" s="642"/>
      <c r="L21" s="607"/>
      <c r="M21" s="642"/>
      <c r="N21" s="629"/>
      <c r="O21" s="451"/>
      <c r="P21" s="34"/>
      <c r="Q21" s="163"/>
      <c r="R21" s="34"/>
      <c r="S21" s="34"/>
      <c r="T21" s="129"/>
      <c r="U21" s="299" t="s">
        <v>29</v>
      </c>
      <c r="V21" s="931">
        <v>1</v>
      </c>
      <c r="W21" s="931">
        <v>0</v>
      </c>
      <c r="X21" s="1082">
        <v>0</v>
      </c>
      <c r="Y21" s="950"/>
      <c r="Z21" s="610"/>
      <c r="AA21" s="610"/>
      <c r="AB21" s="610"/>
      <c r="AC21" s="610"/>
      <c r="AD21" s="608" t="s">
        <v>672</v>
      </c>
      <c r="AE21" s="40" t="s">
        <v>671</v>
      </c>
      <c r="AF21" s="1179"/>
    </row>
    <row r="22" spans="1:32" ht="15" customHeight="1" x14ac:dyDescent="0.25">
      <c r="A22" s="886">
        <v>5</v>
      </c>
      <c r="B22" s="941">
        <v>10001</v>
      </c>
      <c r="C22" s="942" t="s">
        <v>141</v>
      </c>
      <c r="D22" s="1929" t="s">
        <v>922</v>
      </c>
      <c r="E22" s="2021" t="s">
        <v>1266</v>
      </c>
      <c r="F22" s="649" t="s">
        <v>278</v>
      </c>
      <c r="G22" s="998">
        <f>H22/$H$568</f>
        <v>1.1666666666666667</v>
      </c>
      <c r="H22" s="605">
        <v>7</v>
      </c>
      <c r="I22" s="988">
        <v>3</v>
      </c>
      <c r="J22" s="991">
        <f>I22/$I$568</f>
        <v>1</v>
      </c>
      <c r="K22" s="942">
        <v>0</v>
      </c>
      <c r="L22" s="972">
        <f>K22/$K$568</f>
        <v>0</v>
      </c>
      <c r="M22" s="988">
        <v>0</v>
      </c>
      <c r="N22" s="991">
        <f>M22/H22</f>
        <v>0</v>
      </c>
      <c r="O22" s="635">
        <v>0</v>
      </c>
      <c r="P22" s="945">
        <v>0</v>
      </c>
      <c r="Q22" s="1001">
        <v>0</v>
      </c>
      <c r="R22" s="945">
        <v>0</v>
      </c>
      <c r="S22" s="945">
        <v>56</v>
      </c>
      <c r="T22" s="978">
        <f>O22/S22</f>
        <v>0</v>
      </c>
      <c r="U22" s="1090" t="s">
        <v>7</v>
      </c>
      <c r="V22" s="944">
        <v>1</v>
      </c>
      <c r="W22" s="944">
        <v>0</v>
      </c>
      <c r="X22" s="1078">
        <v>0</v>
      </c>
      <c r="Y22" s="943"/>
      <c r="Z22" s="944"/>
      <c r="AA22" s="944"/>
      <c r="AB22" s="944"/>
      <c r="AC22" s="944"/>
      <c r="AD22" s="944" t="s">
        <v>923</v>
      </c>
      <c r="AE22" s="944" t="s">
        <v>926</v>
      </c>
      <c r="AF22" s="1204" t="s">
        <v>1251</v>
      </c>
    </row>
    <row r="23" spans="1:32" ht="15" customHeight="1" x14ac:dyDescent="0.25">
      <c r="A23" s="884"/>
      <c r="B23" s="926"/>
      <c r="C23" s="637"/>
      <c r="D23" s="1999"/>
      <c r="E23" s="2022"/>
      <c r="F23" s="589" t="s">
        <v>16</v>
      </c>
      <c r="G23" s="996"/>
      <c r="H23" s="584"/>
      <c r="I23" s="987"/>
      <c r="J23" s="361"/>
      <c r="K23" s="925"/>
      <c r="L23" s="932"/>
      <c r="M23" s="987"/>
      <c r="N23" s="992"/>
      <c r="O23" s="636"/>
      <c r="P23" s="922"/>
      <c r="Q23" s="1002"/>
      <c r="R23" s="922"/>
      <c r="S23" s="922"/>
      <c r="T23" s="979"/>
      <c r="U23" s="458" t="s">
        <v>7</v>
      </c>
      <c r="V23" s="921">
        <v>1</v>
      </c>
      <c r="W23" s="921">
        <v>0</v>
      </c>
      <c r="X23" s="1079">
        <v>0</v>
      </c>
      <c r="Y23" s="929"/>
      <c r="Z23" s="921"/>
      <c r="AA23" s="921"/>
      <c r="AB23" s="921"/>
      <c r="AC23" s="921"/>
      <c r="AD23" s="921" t="s">
        <v>392</v>
      </c>
      <c r="AE23" s="924" t="s">
        <v>925</v>
      </c>
      <c r="AF23" s="1179"/>
    </row>
    <row r="24" spans="1:32" s="1058" customFormat="1" ht="15" customHeight="1" x14ac:dyDescent="0.25">
      <c r="A24" s="884"/>
      <c r="B24" s="926"/>
      <c r="C24" s="637"/>
      <c r="D24" s="27"/>
      <c r="E24" s="562"/>
      <c r="F24" s="589" t="s">
        <v>249</v>
      </c>
      <c r="G24" s="996"/>
      <c r="H24" s="584"/>
      <c r="I24" s="987"/>
      <c r="J24" s="361"/>
      <c r="K24" s="925"/>
      <c r="L24" s="932"/>
      <c r="M24" s="987"/>
      <c r="N24" s="992"/>
      <c r="O24" s="652"/>
      <c r="P24" s="951"/>
      <c r="Q24" s="1004"/>
      <c r="R24" s="951"/>
      <c r="S24" s="951"/>
      <c r="T24" s="980"/>
      <c r="U24" s="1087" t="s">
        <v>7</v>
      </c>
      <c r="V24" s="931">
        <v>1</v>
      </c>
      <c r="W24" s="931">
        <v>0</v>
      </c>
      <c r="X24" s="1082">
        <v>0</v>
      </c>
      <c r="Y24" s="929"/>
      <c r="Z24" s="921"/>
      <c r="AA24" s="921"/>
      <c r="AB24" s="921"/>
      <c r="AC24" s="921"/>
      <c r="AD24" s="921" t="s">
        <v>771</v>
      </c>
      <c r="AE24" s="924" t="s">
        <v>1264</v>
      </c>
      <c r="AF24" s="1179"/>
    </row>
    <row r="25" spans="1:32" s="1058" customFormat="1" ht="55.5" customHeight="1" x14ac:dyDescent="0.25">
      <c r="A25" s="884"/>
      <c r="B25" s="926"/>
      <c r="C25" s="637"/>
      <c r="D25" s="27"/>
      <c r="E25" s="562"/>
      <c r="F25" s="318" t="s">
        <v>416</v>
      </c>
      <c r="G25" s="996"/>
      <c r="H25" s="584"/>
      <c r="I25" s="987"/>
      <c r="J25" s="361"/>
      <c r="K25" s="925"/>
      <c r="L25" s="932"/>
      <c r="M25" s="987"/>
      <c r="N25" s="992"/>
      <c r="O25" s="652"/>
      <c r="P25" s="951"/>
      <c r="Q25" s="1004"/>
      <c r="R25" s="951"/>
      <c r="S25" s="951"/>
      <c r="T25" s="980"/>
      <c r="U25" s="458" t="s">
        <v>7</v>
      </c>
      <c r="V25" s="15">
        <v>1</v>
      </c>
      <c r="W25" s="15">
        <v>0</v>
      </c>
      <c r="X25" s="1456">
        <v>0</v>
      </c>
      <c r="Y25" s="929"/>
      <c r="Z25" s="921"/>
      <c r="AA25" s="921"/>
      <c r="AB25" s="921"/>
      <c r="AC25" s="921"/>
      <c r="AD25" s="931" t="s">
        <v>1350</v>
      </c>
      <c r="AE25" s="922" t="s">
        <v>1422</v>
      </c>
      <c r="AF25" s="1179"/>
    </row>
    <row r="26" spans="1:32" s="1058" customFormat="1" ht="26.25" customHeight="1" x14ac:dyDescent="0.25">
      <c r="A26" s="884"/>
      <c r="B26" s="926"/>
      <c r="C26" s="637"/>
      <c r="D26" s="27"/>
      <c r="E26" s="562"/>
      <c r="F26" s="318" t="s">
        <v>373</v>
      </c>
      <c r="G26" s="996"/>
      <c r="H26" s="584"/>
      <c r="I26" s="987"/>
      <c r="J26" s="361"/>
      <c r="K26" s="925"/>
      <c r="L26" s="932"/>
      <c r="M26" s="987"/>
      <c r="N26" s="992"/>
      <c r="O26" s="652"/>
      <c r="P26" s="951"/>
      <c r="Q26" s="1004"/>
      <c r="R26" s="951"/>
      <c r="S26" s="951"/>
      <c r="T26" s="980"/>
      <c r="U26" s="1087" t="s">
        <v>7</v>
      </c>
      <c r="V26" s="931">
        <v>1</v>
      </c>
      <c r="W26" s="931">
        <v>0</v>
      </c>
      <c r="X26" s="1082">
        <v>0</v>
      </c>
      <c r="Y26" s="929"/>
      <c r="Z26" s="921"/>
      <c r="AA26" s="921"/>
      <c r="AB26" s="921"/>
      <c r="AC26" s="921"/>
      <c r="AD26" s="931" t="s">
        <v>924</v>
      </c>
      <c r="AE26" s="930" t="s">
        <v>1263</v>
      </c>
      <c r="AF26" s="1179"/>
    </row>
    <row r="27" spans="1:32" ht="25.5" customHeight="1" x14ac:dyDescent="0.25">
      <c r="A27" s="884"/>
      <c r="B27" s="926"/>
      <c r="C27" s="637"/>
      <c r="D27" s="27"/>
      <c r="E27" s="948"/>
      <c r="F27" s="318" t="s">
        <v>21</v>
      </c>
      <c r="G27" s="996"/>
      <c r="H27" s="584"/>
      <c r="I27" s="987"/>
      <c r="J27" s="361"/>
      <c r="K27" s="925"/>
      <c r="L27" s="932"/>
      <c r="M27" s="987"/>
      <c r="N27" s="992"/>
      <c r="O27" s="652"/>
      <c r="P27" s="951"/>
      <c r="Q27" s="1004"/>
      <c r="R27" s="951"/>
      <c r="S27" s="951"/>
      <c r="T27" s="980"/>
      <c r="U27" s="1087" t="s">
        <v>813</v>
      </c>
      <c r="V27" s="931">
        <v>1</v>
      </c>
      <c r="W27" s="931">
        <v>0</v>
      </c>
      <c r="X27" s="1082">
        <v>0</v>
      </c>
      <c r="Y27" s="929"/>
      <c r="Z27" s="921"/>
      <c r="AA27" s="921"/>
      <c r="AB27" s="921"/>
      <c r="AC27" s="921"/>
      <c r="AD27" s="931" t="s">
        <v>814</v>
      </c>
      <c r="AE27" s="930" t="s">
        <v>815</v>
      </c>
      <c r="AF27" s="1179"/>
    </row>
    <row r="28" spans="1:32" s="1058" customFormat="1" ht="15" customHeight="1" thickBot="1" x14ac:dyDescent="0.3">
      <c r="A28" s="887"/>
      <c r="B28" s="946"/>
      <c r="C28" s="638"/>
      <c r="D28" s="28"/>
      <c r="E28" s="955"/>
      <c r="F28" s="999" t="s">
        <v>667</v>
      </c>
      <c r="G28" s="997"/>
      <c r="H28" s="585"/>
      <c r="I28" s="986"/>
      <c r="J28" s="362"/>
      <c r="K28" s="947"/>
      <c r="L28" s="973"/>
      <c r="M28" s="986"/>
      <c r="N28" s="993"/>
      <c r="O28" s="653"/>
      <c r="P28" s="938"/>
      <c r="Q28" s="1003"/>
      <c r="R28" s="938"/>
      <c r="S28" s="938"/>
      <c r="T28" s="982"/>
      <c r="U28" s="508" t="s">
        <v>7</v>
      </c>
      <c r="V28" s="935">
        <v>1</v>
      </c>
      <c r="W28" s="935">
        <v>0</v>
      </c>
      <c r="X28" s="1080">
        <v>0</v>
      </c>
      <c r="Y28" s="937"/>
      <c r="Z28" s="935"/>
      <c r="AA28" s="935"/>
      <c r="AB28" s="935"/>
      <c r="AC28" s="935"/>
      <c r="AD28" s="935" t="s">
        <v>379</v>
      </c>
      <c r="AE28" s="936" t="s">
        <v>927</v>
      </c>
      <c r="AF28" s="1180"/>
    </row>
    <row r="29" spans="1:32" ht="15" customHeight="1" x14ac:dyDescent="0.25">
      <c r="A29" s="958">
        <v>6</v>
      </c>
      <c r="B29" s="941">
        <v>10120</v>
      </c>
      <c r="C29" s="942" t="s">
        <v>896</v>
      </c>
      <c r="D29" s="2019" t="s">
        <v>1265</v>
      </c>
      <c r="E29" s="1994" t="s">
        <v>1266</v>
      </c>
      <c r="F29" s="588" t="s">
        <v>12</v>
      </c>
      <c r="G29" s="998">
        <f>H29/$H$568</f>
        <v>1</v>
      </c>
      <c r="H29" s="605">
        <v>6</v>
      </c>
      <c r="I29" s="988">
        <v>2</v>
      </c>
      <c r="J29" s="991">
        <f>I29/$I$568</f>
        <v>0.66666666666666663</v>
      </c>
      <c r="K29" s="942">
        <v>0</v>
      </c>
      <c r="L29" s="319">
        <f>K29/$K$568</f>
        <v>0</v>
      </c>
      <c r="M29" s="988">
        <v>0</v>
      </c>
      <c r="N29" s="991">
        <f>M29/H29</f>
        <v>0</v>
      </c>
      <c r="O29" s="635">
        <v>0</v>
      </c>
      <c r="P29" s="945">
        <v>0</v>
      </c>
      <c r="Q29" s="1001">
        <v>0</v>
      </c>
      <c r="R29" s="945">
        <v>0</v>
      </c>
      <c r="S29" s="945">
        <v>53</v>
      </c>
      <c r="T29" s="121">
        <f>O29/S29</f>
        <v>0</v>
      </c>
      <c r="U29" s="296" t="s">
        <v>7</v>
      </c>
      <c r="V29" s="944">
        <v>1</v>
      </c>
      <c r="W29" s="944">
        <v>0</v>
      </c>
      <c r="X29" s="1078">
        <v>0</v>
      </c>
      <c r="Y29" s="943"/>
      <c r="Z29" s="944"/>
      <c r="AA29" s="944"/>
      <c r="AB29" s="944"/>
      <c r="AC29" s="944"/>
      <c r="AD29" s="944">
        <v>0</v>
      </c>
      <c r="AE29" s="944" t="s">
        <v>64</v>
      </c>
      <c r="AF29" s="1204" t="s">
        <v>1251</v>
      </c>
    </row>
    <row r="30" spans="1:32" ht="15" customHeight="1" x14ac:dyDescent="0.25">
      <c r="A30" s="934"/>
      <c r="B30" s="926"/>
      <c r="C30" s="637"/>
      <c r="D30" s="2020"/>
      <c r="E30" s="1920"/>
      <c r="F30" s="648" t="s">
        <v>250</v>
      </c>
      <c r="G30" s="996"/>
      <c r="H30" s="584"/>
      <c r="I30" s="987"/>
      <c r="J30" s="361"/>
      <c r="K30" s="925"/>
      <c r="L30" s="650"/>
      <c r="M30" s="987"/>
      <c r="N30" s="992"/>
      <c r="O30" s="636"/>
      <c r="P30" s="922"/>
      <c r="Q30" s="1002"/>
      <c r="R30" s="922"/>
      <c r="S30" s="922"/>
      <c r="T30" s="122"/>
      <c r="U30" s="566" t="s">
        <v>7</v>
      </c>
      <c r="V30" s="921">
        <v>1</v>
      </c>
      <c r="W30" s="921">
        <v>0</v>
      </c>
      <c r="X30" s="1079">
        <v>0</v>
      </c>
      <c r="Y30" s="929"/>
      <c r="Z30" s="921"/>
      <c r="AA30" s="921"/>
      <c r="AB30" s="921"/>
      <c r="AC30" s="921"/>
      <c r="AD30" s="921" t="s">
        <v>379</v>
      </c>
      <c r="AE30" s="921" t="s">
        <v>67</v>
      </c>
      <c r="AF30" s="1179"/>
    </row>
    <row r="31" spans="1:32" ht="15" customHeight="1" x14ac:dyDescent="0.25">
      <c r="A31" s="934"/>
      <c r="B31" s="926"/>
      <c r="C31" s="637"/>
      <c r="D31" s="27"/>
      <c r="E31" s="1920"/>
      <c r="F31" s="589" t="s">
        <v>123</v>
      </c>
      <c r="G31" s="996"/>
      <c r="H31" s="584"/>
      <c r="I31" s="987"/>
      <c r="J31" s="361"/>
      <c r="K31" s="925"/>
      <c r="L31" s="650"/>
      <c r="M31" s="987"/>
      <c r="N31" s="992"/>
      <c r="O31" s="636"/>
      <c r="P31" s="922"/>
      <c r="Q31" s="1002"/>
      <c r="R31" s="922"/>
      <c r="S31" s="922"/>
      <c r="T31" s="122"/>
      <c r="U31" s="566" t="s">
        <v>7</v>
      </c>
      <c r="V31" s="921">
        <v>1</v>
      </c>
      <c r="W31" s="921">
        <v>0</v>
      </c>
      <c r="X31" s="1079">
        <v>0</v>
      </c>
      <c r="Y31" s="929"/>
      <c r="Z31" s="921"/>
      <c r="AA31" s="921"/>
      <c r="AB31" s="921"/>
      <c r="AC31" s="921"/>
      <c r="AD31" s="921" t="s">
        <v>1270</v>
      </c>
      <c r="AE31" s="921" t="s">
        <v>1271</v>
      </c>
      <c r="AF31" s="1179"/>
    </row>
    <row r="32" spans="1:32" ht="15" customHeight="1" thickBot="1" x14ac:dyDescent="0.3">
      <c r="A32" s="934"/>
      <c r="B32" s="926"/>
      <c r="C32" s="637"/>
      <c r="D32" s="27"/>
      <c r="E32" s="571"/>
      <c r="F32" s="589" t="s">
        <v>66</v>
      </c>
      <c r="G32" s="996"/>
      <c r="H32" s="584"/>
      <c r="I32" s="987"/>
      <c r="J32" s="361"/>
      <c r="K32" s="925"/>
      <c r="L32" s="650"/>
      <c r="M32" s="987"/>
      <c r="N32" s="992"/>
      <c r="O32" s="636"/>
      <c r="P32" s="922"/>
      <c r="Q32" s="1002"/>
      <c r="R32" s="922"/>
      <c r="S32" s="922"/>
      <c r="T32" s="122"/>
      <c r="U32" s="566" t="s">
        <v>7</v>
      </c>
      <c r="V32" s="921">
        <v>1</v>
      </c>
      <c r="W32" s="921">
        <v>0</v>
      </c>
      <c r="X32" s="1079">
        <v>0</v>
      </c>
      <c r="Y32" s="961"/>
      <c r="Z32" s="946"/>
      <c r="AA32" s="946"/>
      <c r="AB32" s="946"/>
      <c r="AC32" s="946"/>
      <c r="AD32" s="921" t="s">
        <v>923</v>
      </c>
      <c r="AE32" s="921" t="s">
        <v>65</v>
      </c>
      <c r="AF32" s="1179"/>
    </row>
    <row r="33" spans="1:32" s="1058" customFormat="1" ht="15" customHeight="1" x14ac:dyDescent="0.25">
      <c r="A33" s="934"/>
      <c r="B33" s="926"/>
      <c r="C33" s="637"/>
      <c r="D33" s="27"/>
      <c r="E33" s="571"/>
      <c r="F33" s="648" t="s">
        <v>1267</v>
      </c>
      <c r="G33" s="996"/>
      <c r="H33" s="584"/>
      <c r="I33" s="987"/>
      <c r="J33" s="361"/>
      <c r="K33" s="925"/>
      <c r="L33" s="650"/>
      <c r="M33" s="987"/>
      <c r="N33" s="992"/>
      <c r="O33" s="652"/>
      <c r="P33" s="951"/>
      <c r="Q33" s="1004"/>
      <c r="R33" s="951"/>
      <c r="S33" s="951"/>
      <c r="T33" s="317"/>
      <c r="U33" s="299" t="s">
        <v>7</v>
      </c>
      <c r="V33" s="931">
        <v>1</v>
      </c>
      <c r="W33" s="931">
        <v>0</v>
      </c>
      <c r="X33" s="1082">
        <v>0</v>
      </c>
      <c r="Y33" s="44"/>
      <c r="Z33" s="926"/>
      <c r="AA33" s="926"/>
      <c r="AB33" s="926"/>
      <c r="AC33" s="926"/>
      <c r="AD33" s="921" t="s">
        <v>1268</v>
      </c>
      <c r="AE33" s="927" t="s">
        <v>1269</v>
      </c>
      <c r="AF33" s="1179"/>
    </row>
    <row r="34" spans="1:32" s="1058" customFormat="1" ht="27" customHeight="1" x14ac:dyDescent="0.25">
      <c r="A34" s="934"/>
      <c r="B34" s="926"/>
      <c r="C34" s="637"/>
      <c r="D34" s="27"/>
      <c r="E34" s="571"/>
      <c r="F34" s="1905" t="s">
        <v>416</v>
      </c>
      <c r="G34" s="996"/>
      <c r="H34" s="584"/>
      <c r="I34" s="987"/>
      <c r="J34" s="361"/>
      <c r="K34" s="925"/>
      <c r="L34" s="650"/>
      <c r="M34" s="987"/>
      <c r="N34" s="992"/>
      <c r="O34" s="652"/>
      <c r="P34" s="951"/>
      <c r="Q34" s="1004"/>
      <c r="R34" s="951"/>
      <c r="S34" s="951"/>
      <c r="T34" s="317"/>
      <c r="U34" s="458" t="s">
        <v>7</v>
      </c>
      <c r="V34" s="15">
        <v>1</v>
      </c>
      <c r="W34" s="15">
        <v>0</v>
      </c>
      <c r="X34" s="1456">
        <v>0</v>
      </c>
      <c r="Y34" s="44"/>
      <c r="Z34" s="926"/>
      <c r="AA34" s="926"/>
      <c r="AB34" s="926"/>
      <c r="AC34" s="926"/>
      <c r="AD34" s="921" t="s">
        <v>1423</v>
      </c>
      <c r="AE34" s="922" t="s">
        <v>1422</v>
      </c>
      <c r="AF34" s="1179"/>
    </row>
    <row r="35" spans="1:32" ht="27" customHeight="1" thickBot="1" x14ac:dyDescent="0.3">
      <c r="A35" s="960"/>
      <c r="B35" s="946"/>
      <c r="C35" s="638"/>
      <c r="D35" s="28"/>
      <c r="E35" s="66"/>
      <c r="F35" s="1916"/>
      <c r="G35" s="997"/>
      <c r="H35" s="585"/>
      <c r="I35" s="986"/>
      <c r="J35" s="362"/>
      <c r="K35" s="947"/>
      <c r="L35" s="327"/>
      <c r="M35" s="986"/>
      <c r="N35" s="993"/>
      <c r="O35" s="653"/>
      <c r="P35" s="938"/>
      <c r="Q35" s="1003"/>
      <c r="R35" s="938"/>
      <c r="S35" s="938"/>
      <c r="T35" s="123"/>
      <c r="U35" s="297" t="s">
        <v>7</v>
      </c>
      <c r="V35" s="935">
        <v>1</v>
      </c>
      <c r="W35" s="935">
        <v>0</v>
      </c>
      <c r="X35" s="1080">
        <v>0</v>
      </c>
      <c r="Y35" s="961"/>
      <c r="Z35" s="946"/>
      <c r="AA35" s="946"/>
      <c r="AB35" s="946"/>
      <c r="AC35" s="946"/>
      <c r="AD35" s="946" t="s">
        <v>1325</v>
      </c>
      <c r="AE35" s="946" t="s">
        <v>1324</v>
      </c>
      <c r="AF35" s="1180"/>
    </row>
    <row r="36" spans="1:32" ht="15" customHeight="1" x14ac:dyDescent="0.25">
      <c r="A36" s="934">
        <v>7</v>
      </c>
      <c r="B36" s="926">
        <v>10190</v>
      </c>
      <c r="C36" s="925" t="s">
        <v>779</v>
      </c>
      <c r="D36" s="1370" t="s">
        <v>928</v>
      </c>
      <c r="E36" s="1396"/>
      <c r="F36" s="1449" t="s">
        <v>17</v>
      </c>
      <c r="G36" s="996">
        <f>H36/$H$568</f>
        <v>1.6666666666666667</v>
      </c>
      <c r="H36" s="599">
        <v>10</v>
      </c>
      <c r="I36" s="295">
        <v>3</v>
      </c>
      <c r="J36" s="152">
        <f>I36/$I$568</f>
        <v>1</v>
      </c>
      <c r="K36" s="925">
        <v>0</v>
      </c>
      <c r="L36" s="14">
        <f>K36/$K$568</f>
        <v>0</v>
      </c>
      <c r="M36" s="295">
        <f>SUM(M37:M45)</f>
        <v>2</v>
      </c>
      <c r="N36" s="992">
        <f>M36/H36</f>
        <v>0.2</v>
      </c>
      <c r="O36" s="596">
        <v>0</v>
      </c>
      <c r="P36" s="940">
        <v>0</v>
      </c>
      <c r="Q36" s="1005">
        <v>0</v>
      </c>
      <c r="R36" s="940">
        <v>0</v>
      </c>
      <c r="S36" s="940">
        <v>84</v>
      </c>
      <c r="T36" s="984">
        <f>O36/S36</f>
        <v>0</v>
      </c>
      <c r="U36" s="298" t="s">
        <v>7</v>
      </c>
      <c r="V36" s="927">
        <v>1</v>
      </c>
      <c r="W36" s="927">
        <v>0</v>
      </c>
      <c r="X36" s="1081">
        <v>0</v>
      </c>
      <c r="Y36" s="939"/>
      <c r="Z36" s="927"/>
      <c r="AA36" s="927"/>
      <c r="AB36" s="927"/>
      <c r="AC36" s="927"/>
      <c r="AD36" s="927" t="s">
        <v>391</v>
      </c>
      <c r="AE36" s="927" t="s">
        <v>576</v>
      </c>
      <c r="AF36" s="1210" t="s">
        <v>1251</v>
      </c>
    </row>
    <row r="37" spans="1:32" ht="15" customHeight="1" x14ac:dyDescent="0.25">
      <c r="A37" s="611"/>
      <c r="B37" s="608"/>
      <c r="C37" s="637"/>
      <c r="D37" s="32"/>
      <c r="E37" s="316"/>
      <c r="F37" s="589" t="s">
        <v>16</v>
      </c>
      <c r="G37" s="304"/>
      <c r="H37" s="288"/>
      <c r="I37" s="295"/>
      <c r="J37" s="152"/>
      <c r="K37" s="9"/>
      <c r="L37" s="14"/>
      <c r="M37" s="295">
        <v>1</v>
      </c>
      <c r="N37" s="152"/>
      <c r="O37" s="168"/>
      <c r="P37" s="7"/>
      <c r="Q37" s="161"/>
      <c r="R37" s="7"/>
      <c r="S37" s="7"/>
      <c r="T37" s="125"/>
      <c r="U37" s="566" t="s">
        <v>7</v>
      </c>
      <c r="V37" s="921">
        <v>1</v>
      </c>
      <c r="W37" s="921">
        <v>0</v>
      </c>
      <c r="X37" s="1079">
        <v>0</v>
      </c>
      <c r="Y37" s="929"/>
      <c r="Z37" s="5"/>
      <c r="AA37" s="5"/>
      <c r="AB37" s="5"/>
      <c r="AC37" s="5"/>
      <c r="AD37" s="5">
        <v>0</v>
      </c>
      <c r="AE37" s="655" t="s">
        <v>575</v>
      </c>
      <c r="AF37" s="1179"/>
    </row>
    <row r="38" spans="1:32" ht="15" customHeight="1" x14ac:dyDescent="0.25">
      <c r="A38" s="611"/>
      <c r="B38" s="608"/>
      <c r="C38" s="637"/>
      <c r="D38" s="32"/>
      <c r="E38" s="1910" t="s">
        <v>929</v>
      </c>
      <c r="F38" s="589" t="s">
        <v>66</v>
      </c>
      <c r="G38" s="304"/>
      <c r="H38" s="288"/>
      <c r="I38" s="295"/>
      <c r="J38" s="152"/>
      <c r="K38" s="9"/>
      <c r="L38" s="14"/>
      <c r="M38" s="295"/>
      <c r="N38" s="152"/>
      <c r="O38" s="168"/>
      <c r="P38" s="7"/>
      <c r="Q38" s="161"/>
      <c r="R38" s="7"/>
      <c r="S38" s="7"/>
      <c r="T38" s="125"/>
      <c r="U38" s="566" t="s">
        <v>7</v>
      </c>
      <c r="V38" s="921">
        <v>1</v>
      </c>
      <c r="W38" s="921">
        <v>0</v>
      </c>
      <c r="X38" s="1079">
        <v>0</v>
      </c>
      <c r="Y38" s="929"/>
      <c r="Z38" s="5"/>
      <c r="AA38" s="5"/>
      <c r="AB38" s="5"/>
      <c r="AC38" s="5"/>
      <c r="AD38" s="5">
        <v>0</v>
      </c>
      <c r="AE38" s="5" t="s">
        <v>69</v>
      </c>
      <c r="AF38" s="1179"/>
    </row>
    <row r="39" spans="1:32" s="1058" customFormat="1" ht="15" customHeight="1" x14ac:dyDescent="0.25">
      <c r="A39" s="934"/>
      <c r="B39" s="926"/>
      <c r="C39" s="637"/>
      <c r="D39" s="32"/>
      <c r="E39" s="1910"/>
      <c r="F39" s="893" t="s">
        <v>1243</v>
      </c>
      <c r="G39" s="996"/>
      <c r="H39" s="584"/>
      <c r="I39" s="987"/>
      <c r="J39" s="992"/>
      <c r="K39" s="925"/>
      <c r="L39" s="932"/>
      <c r="M39" s="987">
        <v>1</v>
      </c>
      <c r="N39" s="992"/>
      <c r="O39" s="636"/>
      <c r="P39" s="922"/>
      <c r="Q39" s="1002"/>
      <c r="R39" s="922"/>
      <c r="S39" s="922"/>
      <c r="T39" s="979"/>
      <c r="U39" s="566" t="s">
        <v>7</v>
      </c>
      <c r="V39" s="921">
        <v>1</v>
      </c>
      <c r="W39" s="921">
        <v>0</v>
      </c>
      <c r="X39" s="1079">
        <v>0</v>
      </c>
      <c r="Y39" s="929"/>
      <c r="Z39" s="921"/>
      <c r="AA39" s="921"/>
      <c r="AB39" s="921"/>
      <c r="AC39" s="921"/>
      <c r="AD39" s="921" t="s">
        <v>681</v>
      </c>
      <c r="AE39" s="921" t="s">
        <v>930</v>
      </c>
      <c r="AF39" s="1179"/>
    </row>
    <row r="40" spans="1:32" ht="15" customHeight="1" x14ac:dyDescent="0.25">
      <c r="A40" s="611"/>
      <c r="B40" s="608"/>
      <c r="C40" s="637"/>
      <c r="D40" s="32"/>
      <c r="E40" s="31"/>
      <c r="F40" s="648" t="s">
        <v>676</v>
      </c>
      <c r="G40" s="304"/>
      <c r="H40" s="288"/>
      <c r="I40" s="295"/>
      <c r="J40" s="152"/>
      <c r="K40" s="9"/>
      <c r="L40" s="14"/>
      <c r="M40" s="295"/>
      <c r="N40" s="152"/>
      <c r="O40" s="168"/>
      <c r="P40" s="7"/>
      <c r="Q40" s="161"/>
      <c r="R40" s="7"/>
      <c r="S40" s="7"/>
      <c r="T40" s="125"/>
      <c r="U40" s="566" t="s">
        <v>7</v>
      </c>
      <c r="V40" s="921">
        <v>1</v>
      </c>
      <c r="W40" s="921">
        <v>0</v>
      </c>
      <c r="X40" s="1079">
        <v>0</v>
      </c>
      <c r="Y40" s="929"/>
      <c r="Z40" s="5"/>
      <c r="AA40" s="5"/>
      <c r="AB40" s="5"/>
      <c r="AC40" s="5"/>
      <c r="AD40" s="5">
        <v>0</v>
      </c>
      <c r="AE40" s="655" t="s">
        <v>577</v>
      </c>
      <c r="AF40" s="1179"/>
    </row>
    <row r="41" spans="1:32" ht="15" customHeight="1" x14ac:dyDescent="0.25">
      <c r="A41" s="611"/>
      <c r="B41" s="608"/>
      <c r="C41" s="637"/>
      <c r="D41" s="571"/>
      <c r="E41" s="1910" t="s">
        <v>931</v>
      </c>
      <c r="F41" s="648" t="s">
        <v>42</v>
      </c>
      <c r="G41" s="645"/>
      <c r="H41" s="584"/>
      <c r="I41" s="642"/>
      <c r="J41" s="629"/>
      <c r="K41" s="607"/>
      <c r="L41" s="14"/>
      <c r="M41" s="642"/>
      <c r="N41" s="629"/>
      <c r="O41" s="636"/>
      <c r="P41" s="606"/>
      <c r="Q41" s="632"/>
      <c r="R41" s="606"/>
      <c r="S41" s="606"/>
      <c r="T41" s="625"/>
      <c r="U41" s="566" t="s">
        <v>7</v>
      </c>
      <c r="V41" s="921">
        <v>1</v>
      </c>
      <c r="W41" s="921">
        <v>0</v>
      </c>
      <c r="X41" s="1079">
        <v>0</v>
      </c>
      <c r="Y41" s="929"/>
      <c r="Z41" s="655"/>
      <c r="AA41" s="655"/>
      <c r="AB41" s="655"/>
      <c r="AC41" s="655"/>
      <c r="AD41" s="655">
        <v>0</v>
      </c>
      <c r="AE41" s="655" t="s">
        <v>580</v>
      </c>
      <c r="AF41" s="1179"/>
    </row>
    <row r="42" spans="1:32" ht="15" customHeight="1" x14ac:dyDescent="0.25">
      <c r="A42" s="611"/>
      <c r="B42" s="608"/>
      <c r="C42" s="637"/>
      <c r="D42" s="571"/>
      <c r="E42" s="1910"/>
      <c r="F42" s="648" t="s">
        <v>74</v>
      </c>
      <c r="G42" s="645"/>
      <c r="H42" s="584"/>
      <c r="I42" s="642"/>
      <c r="J42" s="629"/>
      <c r="K42" s="607"/>
      <c r="L42" s="14"/>
      <c r="M42" s="642"/>
      <c r="N42" s="629"/>
      <c r="O42" s="636"/>
      <c r="P42" s="606"/>
      <c r="Q42" s="632"/>
      <c r="R42" s="606"/>
      <c r="S42" s="606"/>
      <c r="T42" s="625"/>
      <c r="U42" s="566" t="s">
        <v>7</v>
      </c>
      <c r="V42" s="921">
        <v>1</v>
      </c>
      <c r="W42" s="921">
        <v>0</v>
      </c>
      <c r="X42" s="1079">
        <v>0</v>
      </c>
      <c r="Y42" s="929"/>
      <c r="Z42" s="655"/>
      <c r="AA42" s="655"/>
      <c r="AB42" s="655"/>
      <c r="AC42" s="655"/>
      <c r="AD42" s="655" t="s">
        <v>678</v>
      </c>
      <c r="AE42" s="655" t="s">
        <v>581</v>
      </c>
      <c r="AF42" s="1179"/>
    </row>
    <row r="43" spans="1:32" ht="15" customHeight="1" x14ac:dyDescent="0.25">
      <c r="A43" s="611"/>
      <c r="B43" s="608"/>
      <c r="C43" s="637"/>
      <c r="D43" s="571"/>
      <c r="E43" s="1431"/>
      <c r="F43" s="648" t="s">
        <v>21</v>
      </c>
      <c r="G43" s="645"/>
      <c r="H43" s="584"/>
      <c r="I43" s="642"/>
      <c r="J43" s="629"/>
      <c r="K43" s="607"/>
      <c r="L43" s="14"/>
      <c r="M43" s="642"/>
      <c r="N43" s="629"/>
      <c r="O43" s="636"/>
      <c r="P43" s="606"/>
      <c r="Q43" s="632"/>
      <c r="R43" s="606"/>
      <c r="S43" s="606"/>
      <c r="T43" s="625"/>
      <c r="U43" s="566" t="s">
        <v>7</v>
      </c>
      <c r="V43" s="921">
        <v>0</v>
      </c>
      <c r="W43" s="921">
        <v>0</v>
      </c>
      <c r="X43" s="1079">
        <v>0</v>
      </c>
      <c r="Y43" s="929"/>
      <c r="Z43" s="655"/>
      <c r="AA43" s="655"/>
      <c r="AB43" s="655"/>
      <c r="AC43" s="655"/>
      <c r="AD43" s="655">
        <v>0</v>
      </c>
      <c r="AE43" s="655">
        <v>0</v>
      </c>
      <c r="AF43" s="1179"/>
    </row>
    <row r="44" spans="1:32" ht="15" customHeight="1" x14ac:dyDescent="0.25">
      <c r="A44" s="611"/>
      <c r="B44" s="608"/>
      <c r="C44" s="637"/>
      <c r="D44" s="571"/>
      <c r="E44" s="1431"/>
      <c r="F44" s="648" t="s">
        <v>98</v>
      </c>
      <c r="G44" s="304"/>
      <c r="H44" s="288"/>
      <c r="I44" s="295"/>
      <c r="J44" s="152"/>
      <c r="K44" s="9"/>
      <c r="L44" s="292"/>
      <c r="M44" s="295"/>
      <c r="N44" s="152"/>
      <c r="O44" s="168"/>
      <c r="P44" s="7"/>
      <c r="Q44" s="161"/>
      <c r="R44" s="7"/>
      <c r="S44" s="7"/>
      <c r="T44" s="125"/>
      <c r="U44" s="566" t="s">
        <v>7</v>
      </c>
      <c r="V44" s="921">
        <v>1</v>
      </c>
      <c r="W44" s="921">
        <v>0</v>
      </c>
      <c r="X44" s="1079">
        <v>0</v>
      </c>
      <c r="Y44" s="929"/>
      <c r="Z44" s="5"/>
      <c r="AA44" s="5"/>
      <c r="AB44" s="5"/>
      <c r="AC44" s="5"/>
      <c r="AD44" s="5">
        <v>0</v>
      </c>
      <c r="AE44" s="655" t="s">
        <v>579</v>
      </c>
      <c r="AF44" s="1179"/>
    </row>
    <row r="45" spans="1:32" ht="15" customHeight="1" thickBot="1" x14ac:dyDescent="0.3">
      <c r="A45" s="611"/>
      <c r="B45" s="14"/>
      <c r="C45" s="1161"/>
      <c r="D45" s="36"/>
      <c r="E45" s="1431"/>
      <c r="F45" s="806" t="s">
        <v>96</v>
      </c>
      <c r="G45" s="304"/>
      <c r="H45" s="288"/>
      <c r="I45" s="295"/>
      <c r="J45" s="152"/>
      <c r="K45" s="9"/>
      <c r="L45" s="292"/>
      <c r="M45" s="295"/>
      <c r="N45" s="152"/>
      <c r="O45" s="451"/>
      <c r="P45" s="34"/>
      <c r="Q45" s="163"/>
      <c r="R45" s="34"/>
      <c r="S45" s="34"/>
      <c r="T45" s="126"/>
      <c r="U45" s="1087" t="s">
        <v>7</v>
      </c>
      <c r="V45" s="931">
        <v>1</v>
      </c>
      <c r="W45" s="931">
        <v>0</v>
      </c>
      <c r="X45" s="1082">
        <v>0</v>
      </c>
      <c r="Y45" s="950"/>
      <c r="Z45" s="13"/>
      <c r="AA45" s="13"/>
      <c r="AB45" s="13"/>
      <c r="AC45" s="13"/>
      <c r="AD45" s="13">
        <v>0</v>
      </c>
      <c r="AE45" s="610" t="s">
        <v>579</v>
      </c>
      <c r="AF45" s="1179"/>
    </row>
    <row r="46" spans="1:32" ht="15" customHeight="1" x14ac:dyDescent="0.25">
      <c r="A46" s="958">
        <v>8</v>
      </c>
      <c r="B46" s="941">
        <v>10320</v>
      </c>
      <c r="C46" s="942" t="s">
        <v>138</v>
      </c>
      <c r="D46" s="1091" t="s">
        <v>932</v>
      </c>
      <c r="E46" s="869">
        <v>0</v>
      </c>
      <c r="F46" s="649" t="s">
        <v>253</v>
      </c>
      <c r="G46" s="647">
        <f>H46/$H$568</f>
        <v>0.5</v>
      </c>
      <c r="H46" s="605">
        <v>3</v>
      </c>
      <c r="I46" s="644">
        <v>1</v>
      </c>
      <c r="J46" s="628">
        <f>I46/$I$568</f>
        <v>0.33333333333333331</v>
      </c>
      <c r="K46" s="319">
        <v>0</v>
      </c>
      <c r="L46" s="639">
        <f>K46/$K$568</f>
        <v>0</v>
      </c>
      <c r="M46" s="644">
        <v>0</v>
      </c>
      <c r="N46" s="628">
        <f>M46/H46</f>
        <v>0</v>
      </c>
      <c r="O46" s="635">
        <v>0</v>
      </c>
      <c r="P46" s="614">
        <v>0</v>
      </c>
      <c r="Q46" s="631">
        <v>0</v>
      </c>
      <c r="R46" s="614">
        <v>0</v>
      </c>
      <c r="S46" s="614">
        <v>73</v>
      </c>
      <c r="T46" s="624">
        <f>O46/S46</f>
        <v>0</v>
      </c>
      <c r="U46" s="296" t="s">
        <v>7</v>
      </c>
      <c r="V46" s="944">
        <v>1</v>
      </c>
      <c r="W46" s="944">
        <v>0</v>
      </c>
      <c r="X46" s="1078">
        <v>0</v>
      </c>
      <c r="Y46" s="943"/>
      <c r="Z46" s="660"/>
      <c r="AA46" s="660"/>
      <c r="AB46" s="660"/>
      <c r="AC46" s="660"/>
      <c r="AD46" s="660" t="s">
        <v>367</v>
      </c>
      <c r="AE46" s="660" t="s">
        <v>368</v>
      </c>
      <c r="AF46" s="1204" t="s">
        <v>1251</v>
      </c>
    </row>
    <row r="47" spans="1:32" s="1058" customFormat="1" ht="25.5" customHeight="1" x14ac:dyDescent="0.25">
      <c r="A47" s="934"/>
      <c r="B47" s="926"/>
      <c r="C47" s="925"/>
      <c r="D47" s="1233"/>
      <c r="E47" s="390"/>
      <c r="F47" s="648" t="s">
        <v>416</v>
      </c>
      <c r="G47" s="996"/>
      <c r="H47" s="599"/>
      <c r="I47" s="987"/>
      <c r="J47" s="992"/>
      <c r="K47" s="650"/>
      <c r="L47" s="1016"/>
      <c r="M47" s="987"/>
      <c r="N47" s="992"/>
      <c r="O47" s="636"/>
      <c r="P47" s="922"/>
      <c r="Q47" s="1002"/>
      <c r="R47" s="922"/>
      <c r="S47" s="922"/>
      <c r="T47" s="979"/>
      <c r="U47" s="566" t="s">
        <v>7</v>
      </c>
      <c r="V47" s="921">
        <v>1</v>
      </c>
      <c r="W47" s="921">
        <v>0</v>
      </c>
      <c r="X47" s="1079">
        <v>0</v>
      </c>
      <c r="Y47" s="929"/>
      <c r="Z47" s="921"/>
      <c r="AA47" s="921"/>
      <c r="AB47" s="1008"/>
      <c r="AC47" s="1008"/>
      <c r="AD47" s="1428" t="s">
        <v>1325</v>
      </c>
      <c r="AE47" s="1429" t="s">
        <v>1324</v>
      </c>
      <c r="AF47" s="1210"/>
    </row>
    <row r="48" spans="1:32" ht="15" customHeight="1" thickBot="1" x14ac:dyDescent="0.3">
      <c r="A48" s="960"/>
      <c r="B48" s="946"/>
      <c r="C48" s="638"/>
      <c r="D48" s="1357"/>
      <c r="E48" s="805"/>
      <c r="F48" s="999" t="s">
        <v>314</v>
      </c>
      <c r="G48" s="646"/>
      <c r="H48" s="907"/>
      <c r="I48" s="643"/>
      <c r="J48" s="594"/>
      <c r="K48" s="327"/>
      <c r="L48" s="582"/>
      <c r="M48" s="643"/>
      <c r="N48" s="594"/>
      <c r="O48" s="327"/>
      <c r="P48" s="35"/>
      <c r="Q48" s="165"/>
      <c r="R48" s="35"/>
      <c r="S48" s="35"/>
      <c r="T48" s="127"/>
      <c r="U48" s="1040" t="s">
        <v>7</v>
      </c>
      <c r="V48" s="1041">
        <v>1</v>
      </c>
      <c r="W48" s="1041">
        <v>0</v>
      </c>
      <c r="X48" s="1089">
        <v>0</v>
      </c>
      <c r="Y48" s="179"/>
      <c r="Z48" s="575"/>
      <c r="AA48" s="575"/>
      <c r="AB48" s="87"/>
      <c r="AC48" s="87"/>
      <c r="AD48" s="1041">
        <v>0</v>
      </c>
      <c r="AE48" s="615" t="s">
        <v>819</v>
      </c>
      <c r="AF48" s="1180"/>
    </row>
    <row r="49" spans="1:32" ht="15" customHeight="1" thickBot="1" x14ac:dyDescent="0.3">
      <c r="A49" s="958">
        <v>9</v>
      </c>
      <c r="B49" s="941">
        <v>10860</v>
      </c>
      <c r="C49" s="942" t="s">
        <v>229</v>
      </c>
      <c r="D49" s="2010" t="s">
        <v>1272</v>
      </c>
      <c r="E49" s="869">
        <v>0</v>
      </c>
      <c r="F49" s="588" t="s">
        <v>83</v>
      </c>
      <c r="G49" s="998">
        <f>H49/$H$568</f>
        <v>0.66666666666666663</v>
      </c>
      <c r="H49" s="605">
        <v>4</v>
      </c>
      <c r="I49" s="988">
        <v>1</v>
      </c>
      <c r="J49" s="991">
        <f>I49/$I$568</f>
        <v>0.33333333333333331</v>
      </c>
      <c r="K49" s="942">
        <v>0</v>
      </c>
      <c r="L49" s="1017">
        <f>K49/$K$568</f>
        <v>0</v>
      </c>
      <c r="M49" s="988">
        <v>0</v>
      </c>
      <c r="N49" s="991">
        <f>M49/H49</f>
        <v>0</v>
      </c>
      <c r="O49" s="635">
        <v>0</v>
      </c>
      <c r="P49" s="945">
        <v>0</v>
      </c>
      <c r="Q49" s="1001">
        <v>0</v>
      </c>
      <c r="R49" s="945">
        <v>0</v>
      </c>
      <c r="S49" s="945">
        <v>46</v>
      </c>
      <c r="T49" s="978">
        <f>O49/S49</f>
        <v>0</v>
      </c>
      <c r="U49" s="296" t="s">
        <v>7</v>
      </c>
      <c r="V49" s="944">
        <v>1</v>
      </c>
      <c r="W49" s="944">
        <v>0</v>
      </c>
      <c r="X49" s="1078">
        <v>0</v>
      </c>
      <c r="Y49" s="1084"/>
      <c r="Z49" s="956"/>
      <c r="AA49" s="956"/>
      <c r="AB49" s="956"/>
      <c r="AC49" s="956"/>
      <c r="AD49" s="944">
        <v>0</v>
      </c>
      <c r="AE49" s="944" t="s">
        <v>445</v>
      </c>
      <c r="AF49" s="1204" t="s">
        <v>1251</v>
      </c>
    </row>
    <row r="50" spans="1:32" ht="15" customHeight="1" x14ac:dyDescent="0.25">
      <c r="A50" s="934"/>
      <c r="B50" s="926"/>
      <c r="C50" s="637"/>
      <c r="D50" s="2011"/>
      <c r="E50" s="1251"/>
      <c r="F50" s="648" t="s">
        <v>1273</v>
      </c>
      <c r="G50" s="996"/>
      <c r="H50" s="925"/>
      <c r="I50" s="987"/>
      <c r="J50" s="992"/>
      <c r="K50" s="925"/>
      <c r="L50" s="1016"/>
      <c r="M50" s="987"/>
      <c r="N50" s="992"/>
      <c r="O50" s="636"/>
      <c r="P50" s="922"/>
      <c r="Q50" s="1002"/>
      <c r="R50" s="922"/>
      <c r="S50" s="922"/>
      <c r="T50" s="979"/>
      <c r="U50" s="566" t="s">
        <v>7</v>
      </c>
      <c r="V50" s="921">
        <v>1</v>
      </c>
      <c r="W50" s="921">
        <v>0</v>
      </c>
      <c r="X50" s="1079">
        <v>0</v>
      </c>
      <c r="Y50" s="929"/>
      <c r="Z50" s="921"/>
      <c r="AA50" s="921"/>
      <c r="AB50" s="921"/>
      <c r="AC50" s="921"/>
      <c r="AD50" s="921" t="s">
        <v>678</v>
      </c>
      <c r="AE50" s="924" t="s">
        <v>1274</v>
      </c>
      <c r="AF50" s="1179"/>
    </row>
    <row r="51" spans="1:32" s="1058" customFormat="1" ht="26.25" customHeight="1" x14ac:dyDescent="0.25">
      <c r="A51" s="934"/>
      <c r="B51" s="926"/>
      <c r="C51" s="637"/>
      <c r="D51" s="1430"/>
      <c r="E51" s="1251" t="s">
        <v>1351</v>
      </c>
      <c r="F51" s="648" t="s">
        <v>416</v>
      </c>
      <c r="G51" s="996"/>
      <c r="H51" s="925"/>
      <c r="I51" s="987"/>
      <c r="J51" s="992"/>
      <c r="K51" s="925"/>
      <c r="L51" s="1016"/>
      <c r="M51" s="987"/>
      <c r="N51" s="992"/>
      <c r="O51" s="636"/>
      <c r="P51" s="922"/>
      <c r="Q51" s="1002"/>
      <c r="R51" s="922"/>
      <c r="S51" s="922"/>
      <c r="T51" s="979"/>
      <c r="U51" s="566" t="s">
        <v>7</v>
      </c>
      <c r="V51" s="921">
        <v>1</v>
      </c>
      <c r="W51" s="921">
        <v>0</v>
      </c>
      <c r="X51" s="1079">
        <v>0</v>
      </c>
      <c r="Y51" s="939"/>
      <c r="Z51" s="927"/>
      <c r="AA51" s="927"/>
      <c r="AB51" s="927"/>
      <c r="AC51" s="927"/>
      <c r="AD51" s="1428" t="s">
        <v>1325</v>
      </c>
      <c r="AE51" s="1429" t="s">
        <v>1324</v>
      </c>
      <c r="AF51" s="1179"/>
    </row>
    <row r="52" spans="1:32" ht="15" customHeight="1" thickBot="1" x14ac:dyDescent="0.3">
      <c r="A52" s="960"/>
      <c r="B52" s="946"/>
      <c r="C52" s="638"/>
      <c r="D52" s="1357"/>
      <c r="E52" s="1256"/>
      <c r="F52" s="565" t="s">
        <v>75</v>
      </c>
      <c r="G52" s="997"/>
      <c r="H52" s="947"/>
      <c r="I52" s="986"/>
      <c r="J52" s="993"/>
      <c r="K52" s="947"/>
      <c r="L52" s="1018"/>
      <c r="M52" s="986"/>
      <c r="N52" s="993"/>
      <c r="O52" s="653"/>
      <c r="P52" s="938"/>
      <c r="Q52" s="1003"/>
      <c r="R52" s="938"/>
      <c r="S52" s="938"/>
      <c r="T52" s="982"/>
      <c r="U52" s="297" t="s">
        <v>7</v>
      </c>
      <c r="V52" s="935">
        <v>1</v>
      </c>
      <c r="W52" s="935">
        <v>0</v>
      </c>
      <c r="X52" s="1080">
        <v>0</v>
      </c>
      <c r="Y52" s="937"/>
      <c r="Z52" s="935"/>
      <c r="AA52" s="935"/>
      <c r="AB52" s="935"/>
      <c r="AC52" s="935"/>
      <c r="AD52" s="935" t="s">
        <v>583</v>
      </c>
      <c r="AE52" s="936" t="s">
        <v>28</v>
      </c>
      <c r="AF52" s="1180"/>
    </row>
    <row r="53" spans="1:32" ht="18" customHeight="1" thickBot="1" x14ac:dyDescent="0.3">
      <c r="A53" s="1988" t="s">
        <v>150</v>
      </c>
      <c r="B53" s="1989"/>
      <c r="C53" s="1989"/>
      <c r="D53" s="1290"/>
      <c r="E53" s="1290"/>
      <c r="F53" s="1291"/>
      <c r="G53" s="1397">
        <f t="shared" ref="G53:N53" si="1">AVERAGE(G54:G115)</f>
        <v>0.83333333333333348</v>
      </c>
      <c r="H53" s="1398">
        <f t="shared" si="1"/>
        <v>5</v>
      </c>
      <c r="I53" s="1399">
        <f t="shared" si="1"/>
        <v>1.3333333333333333</v>
      </c>
      <c r="J53" s="1289">
        <f t="shared" si="1"/>
        <v>0.44444444444444442</v>
      </c>
      <c r="K53" s="1400">
        <f t="shared" si="1"/>
        <v>0.41666666666666669</v>
      </c>
      <c r="L53" s="1401">
        <f t="shared" si="1"/>
        <v>0.1388888888888889</v>
      </c>
      <c r="M53" s="1402">
        <f t="shared" si="1"/>
        <v>0.58333333333333337</v>
      </c>
      <c r="N53" s="1289">
        <f t="shared" si="1"/>
        <v>0.15625</v>
      </c>
      <c r="O53" s="1371">
        <f>SUM(O54:O115)</f>
        <v>0</v>
      </c>
      <c r="P53" s="1403">
        <f>SUM(P54:P115)</f>
        <v>0</v>
      </c>
      <c r="Q53" s="1372">
        <f>SUM(Q54:Q115)</f>
        <v>0</v>
      </c>
      <c r="R53" s="1403">
        <f>SUM(R54:R115)</f>
        <v>0</v>
      </c>
      <c r="S53" s="1404">
        <f>SUM(S54:S115)</f>
        <v>882</v>
      </c>
      <c r="T53" s="1405">
        <f>AVERAGE(T54:T115)</f>
        <v>0</v>
      </c>
      <c r="U53" s="1290"/>
      <c r="V53" s="1290"/>
      <c r="W53" s="1290"/>
      <c r="X53" s="1290"/>
      <c r="Y53" s="926"/>
      <c r="Z53" s="926"/>
      <c r="AA53" s="926"/>
      <c r="AB53" s="926"/>
      <c r="AC53" s="926"/>
      <c r="AD53" s="1290"/>
      <c r="AE53" s="1290"/>
      <c r="AF53" s="1296"/>
    </row>
    <row r="54" spans="1:32" ht="15" customHeight="1" x14ac:dyDescent="0.25">
      <c r="A54" s="621">
        <v>1</v>
      </c>
      <c r="B54" s="613">
        <v>20040</v>
      </c>
      <c r="C54" s="942" t="s">
        <v>152</v>
      </c>
      <c r="D54" s="1101" t="s">
        <v>933</v>
      </c>
      <c r="E54" s="773">
        <v>0</v>
      </c>
      <c r="F54" s="588" t="s">
        <v>308</v>
      </c>
      <c r="G54" s="306">
        <f>H54/$H$568</f>
        <v>0.33333333333333331</v>
      </c>
      <c r="H54" s="21">
        <v>2</v>
      </c>
      <c r="I54" s="295">
        <v>1</v>
      </c>
      <c r="J54" s="152">
        <f>I54/$I$568</f>
        <v>0.33333333333333331</v>
      </c>
      <c r="K54" s="9">
        <v>0</v>
      </c>
      <c r="L54" s="292">
        <f>K54/$K$568</f>
        <v>0</v>
      </c>
      <c r="M54" s="295">
        <v>1</v>
      </c>
      <c r="N54" s="152">
        <f>M54/H54</f>
        <v>0.5</v>
      </c>
      <c r="O54" s="167">
        <v>0</v>
      </c>
      <c r="P54" s="23">
        <v>0</v>
      </c>
      <c r="Q54" s="160">
        <v>0</v>
      </c>
      <c r="R54" s="23">
        <v>0</v>
      </c>
      <c r="S54" s="614">
        <v>61</v>
      </c>
      <c r="T54" s="124">
        <f>O54/S54</f>
        <v>0</v>
      </c>
      <c r="U54" s="296" t="s">
        <v>7</v>
      </c>
      <c r="V54" s="944">
        <v>1</v>
      </c>
      <c r="W54" s="944">
        <v>0</v>
      </c>
      <c r="X54" s="1078">
        <v>0</v>
      </c>
      <c r="Y54" s="943"/>
      <c r="Z54" s="22"/>
      <c r="AA54" s="22"/>
      <c r="AB54" s="22"/>
      <c r="AC54" s="22"/>
      <c r="AD54" s="22" t="s">
        <v>304</v>
      </c>
      <c r="AE54" s="660" t="s">
        <v>370</v>
      </c>
      <c r="AF54" s="1204" t="s">
        <v>1275</v>
      </c>
    </row>
    <row r="55" spans="1:32" ht="27" customHeight="1" thickBot="1" x14ac:dyDescent="0.3">
      <c r="A55" s="611"/>
      <c r="B55" s="608"/>
      <c r="C55" s="637"/>
      <c r="D55" s="27"/>
      <c r="E55" s="771"/>
      <c r="F55" s="589" t="s">
        <v>17</v>
      </c>
      <c r="G55" s="304"/>
      <c r="H55" s="285"/>
      <c r="I55" s="295"/>
      <c r="J55" s="152"/>
      <c r="K55" s="9"/>
      <c r="L55" s="292"/>
      <c r="M55" s="295"/>
      <c r="N55" s="152"/>
      <c r="O55" s="168"/>
      <c r="P55" s="7"/>
      <c r="Q55" s="161"/>
      <c r="R55" s="7"/>
      <c r="S55" s="7"/>
      <c r="T55" s="125"/>
      <c r="U55" s="566" t="s">
        <v>46</v>
      </c>
      <c r="V55" s="921">
        <v>1</v>
      </c>
      <c r="W55" s="921">
        <v>0</v>
      </c>
      <c r="X55" s="1079">
        <v>0</v>
      </c>
      <c r="Y55" s="929"/>
      <c r="Z55" s="5"/>
      <c r="AA55" s="5"/>
      <c r="AB55" s="5"/>
      <c r="AC55" s="5"/>
      <c r="AD55" s="11" t="s">
        <v>816</v>
      </c>
      <c r="AE55" s="656" t="s">
        <v>772</v>
      </c>
      <c r="AF55" s="1182"/>
    </row>
    <row r="56" spans="1:32" ht="15" customHeight="1" x14ac:dyDescent="0.25">
      <c r="A56" s="621">
        <v>2</v>
      </c>
      <c r="B56" s="613">
        <v>20061</v>
      </c>
      <c r="C56" s="942" t="s">
        <v>153</v>
      </c>
      <c r="D56" s="26" t="s">
        <v>1277</v>
      </c>
      <c r="E56" s="2012" t="s">
        <v>1278</v>
      </c>
      <c r="F56" s="649" t="s">
        <v>16</v>
      </c>
      <c r="G56" s="306">
        <f>H56/$H$568</f>
        <v>1.3333333333333333</v>
      </c>
      <c r="H56" s="527">
        <v>8</v>
      </c>
      <c r="I56" s="43">
        <v>1</v>
      </c>
      <c r="J56" s="151">
        <f>I56/$I$568</f>
        <v>0.33333333333333331</v>
      </c>
      <c r="K56" s="319">
        <v>0</v>
      </c>
      <c r="L56" s="504">
        <f>K56/$K$568</f>
        <v>0</v>
      </c>
      <c r="M56" s="43">
        <v>1</v>
      </c>
      <c r="N56" s="137">
        <f>M56/H56</f>
        <v>0.125</v>
      </c>
      <c r="O56" s="167">
        <v>0</v>
      </c>
      <c r="P56" s="23">
        <v>0</v>
      </c>
      <c r="Q56" s="160">
        <v>0</v>
      </c>
      <c r="R56" s="23">
        <v>0</v>
      </c>
      <c r="S56" s="23">
        <v>51</v>
      </c>
      <c r="T56" s="480">
        <f>O56/S56</f>
        <v>0</v>
      </c>
      <c r="U56" s="296" t="s">
        <v>7</v>
      </c>
      <c r="V56" s="944">
        <v>1</v>
      </c>
      <c r="W56" s="944">
        <v>0</v>
      </c>
      <c r="X56" s="1078">
        <v>0</v>
      </c>
      <c r="Y56" s="943">
        <v>1</v>
      </c>
      <c r="Z56" s="22">
        <v>1</v>
      </c>
      <c r="AA56" s="22">
        <v>1</v>
      </c>
      <c r="AB56" s="22">
        <v>1</v>
      </c>
      <c r="AC56" s="22">
        <v>0</v>
      </c>
      <c r="AD56" s="525" t="s">
        <v>385</v>
      </c>
      <c r="AE56" s="661" t="s">
        <v>393</v>
      </c>
      <c r="AF56" s="1204" t="s">
        <v>1275</v>
      </c>
    </row>
    <row r="57" spans="1:32" ht="28.5" customHeight="1" thickBot="1" x14ac:dyDescent="0.3">
      <c r="A57" s="611"/>
      <c r="B57" s="608"/>
      <c r="C57" s="637"/>
      <c r="D57" s="27"/>
      <c r="E57" s="2013"/>
      <c r="F57" s="648" t="s">
        <v>56</v>
      </c>
      <c r="G57" s="304"/>
      <c r="H57" s="511"/>
      <c r="I57" s="44"/>
      <c r="J57" s="152"/>
      <c r="K57" s="326"/>
      <c r="L57" s="505"/>
      <c r="M57" s="44"/>
      <c r="N57" s="138"/>
      <c r="O57" s="168"/>
      <c r="P57" s="7"/>
      <c r="Q57" s="161"/>
      <c r="R57" s="7"/>
      <c r="S57" s="7"/>
      <c r="T57" s="507"/>
      <c r="U57" s="566" t="s">
        <v>6</v>
      </c>
      <c r="V57" s="921">
        <v>1</v>
      </c>
      <c r="W57" s="921">
        <v>0</v>
      </c>
      <c r="X57" s="1079">
        <v>0</v>
      </c>
      <c r="Y57" s="937"/>
      <c r="Z57" s="17"/>
      <c r="AA57" s="17"/>
      <c r="AB57" s="17"/>
      <c r="AC57" s="17"/>
      <c r="AD57" s="5">
        <v>0</v>
      </c>
      <c r="AE57" s="8" t="s">
        <v>263</v>
      </c>
      <c r="AF57" s="1179"/>
    </row>
    <row r="58" spans="1:32" ht="15" customHeight="1" x14ac:dyDescent="0.25">
      <c r="A58" s="611"/>
      <c r="B58" s="608"/>
      <c r="C58" s="637"/>
      <c r="D58" s="27"/>
      <c r="E58" s="31"/>
      <c r="F58" s="648" t="s">
        <v>55</v>
      </c>
      <c r="G58" s="304"/>
      <c r="H58" s="511"/>
      <c r="I58" s="44"/>
      <c r="J58" s="152"/>
      <c r="K58" s="326"/>
      <c r="L58" s="505"/>
      <c r="M58" s="44"/>
      <c r="N58" s="138"/>
      <c r="O58" s="168"/>
      <c r="P58" s="7"/>
      <c r="Q58" s="161"/>
      <c r="R58" s="7"/>
      <c r="S58" s="7"/>
      <c r="T58" s="507"/>
      <c r="U58" s="566" t="s">
        <v>6</v>
      </c>
      <c r="V58" s="921">
        <v>1</v>
      </c>
      <c r="W58" s="921">
        <v>0</v>
      </c>
      <c r="X58" s="1079">
        <v>0</v>
      </c>
      <c r="Y58" s="943">
        <v>1</v>
      </c>
      <c r="Z58" s="22">
        <v>1</v>
      </c>
      <c r="AA58" s="22">
        <v>1</v>
      </c>
      <c r="AB58" s="22">
        <v>1</v>
      </c>
      <c r="AC58" s="22">
        <v>0</v>
      </c>
      <c r="AD58" s="606" t="s">
        <v>853</v>
      </c>
      <c r="AE58" s="8" t="s">
        <v>264</v>
      </c>
      <c r="AF58" s="1179"/>
    </row>
    <row r="59" spans="1:32" ht="28.5" customHeight="1" x14ac:dyDescent="0.25">
      <c r="A59" s="611"/>
      <c r="B59" s="608"/>
      <c r="C59" s="637"/>
      <c r="D59" s="27"/>
      <c r="E59" s="31"/>
      <c r="F59" s="908" t="s">
        <v>57</v>
      </c>
      <c r="G59" s="304"/>
      <c r="H59" s="511"/>
      <c r="I59" s="44"/>
      <c r="J59" s="152"/>
      <c r="K59" s="326"/>
      <c r="L59" s="505"/>
      <c r="M59" s="44"/>
      <c r="N59" s="138"/>
      <c r="O59" s="168"/>
      <c r="P59" s="7"/>
      <c r="Q59" s="161"/>
      <c r="R59" s="7"/>
      <c r="S59" s="7"/>
      <c r="T59" s="507"/>
      <c r="U59" s="566" t="s">
        <v>6</v>
      </c>
      <c r="V59" s="921">
        <v>1</v>
      </c>
      <c r="W59" s="921">
        <v>0</v>
      </c>
      <c r="X59" s="1079">
        <v>0</v>
      </c>
      <c r="Y59" s="929"/>
      <c r="Z59" s="5"/>
      <c r="AA59" s="5"/>
      <c r="AB59" s="5"/>
      <c r="AC59" s="5"/>
      <c r="AD59" s="526" t="s">
        <v>384</v>
      </c>
      <c r="AE59" s="8" t="s">
        <v>265</v>
      </c>
      <c r="AF59" s="1179"/>
    </row>
    <row r="60" spans="1:32" s="1058" customFormat="1" ht="26.25" customHeight="1" x14ac:dyDescent="0.25">
      <c r="A60" s="934"/>
      <c r="B60" s="926"/>
      <c r="C60" s="637"/>
      <c r="D60" s="503"/>
      <c r="E60" s="1124"/>
      <c r="F60" s="648" t="s">
        <v>416</v>
      </c>
      <c r="G60" s="996"/>
      <c r="H60" s="511"/>
      <c r="I60" s="44"/>
      <c r="J60" s="992"/>
      <c r="K60" s="987"/>
      <c r="L60" s="992"/>
      <c r="M60" s="44"/>
      <c r="N60" s="138"/>
      <c r="O60" s="458"/>
      <c r="P60" s="922"/>
      <c r="Q60" s="922"/>
      <c r="R60" s="922"/>
      <c r="S60" s="922"/>
      <c r="T60" s="507"/>
      <c r="U60" s="566" t="s">
        <v>7</v>
      </c>
      <c r="V60" s="921">
        <v>1</v>
      </c>
      <c r="W60" s="921">
        <v>0</v>
      </c>
      <c r="X60" s="1079">
        <v>0</v>
      </c>
      <c r="Y60" s="929"/>
      <c r="Z60" s="921"/>
      <c r="AA60" s="921"/>
      <c r="AB60" s="921"/>
      <c r="AC60" s="921"/>
      <c r="AD60" s="1428" t="s">
        <v>1325</v>
      </c>
      <c r="AE60" s="1429" t="s">
        <v>1324</v>
      </c>
      <c r="AF60" s="1179"/>
    </row>
    <row r="61" spans="1:32" s="1058" customFormat="1" ht="17.25" customHeight="1" x14ac:dyDescent="0.25">
      <c r="A61" s="934"/>
      <c r="B61" s="926"/>
      <c r="C61" s="637"/>
      <c r="D61" s="503"/>
      <c r="E61" s="1124"/>
      <c r="F61" s="648" t="s">
        <v>1199</v>
      </c>
      <c r="G61" s="996"/>
      <c r="H61" s="511"/>
      <c r="I61" s="44"/>
      <c r="J61" s="992"/>
      <c r="K61" s="650"/>
      <c r="L61" s="992"/>
      <c r="M61" s="44"/>
      <c r="N61" s="138"/>
      <c r="O61" s="458"/>
      <c r="P61" s="922"/>
      <c r="Q61" s="922"/>
      <c r="R61" s="922"/>
      <c r="S61" s="922"/>
      <c r="T61" s="507"/>
      <c r="U61" s="566" t="s">
        <v>7</v>
      </c>
      <c r="V61" s="921">
        <v>0</v>
      </c>
      <c r="W61" s="921">
        <v>0</v>
      </c>
      <c r="X61" s="1079">
        <v>0</v>
      </c>
      <c r="Y61" s="929"/>
      <c r="Z61" s="921"/>
      <c r="AA61" s="921"/>
      <c r="AB61" s="921"/>
      <c r="AC61" s="921"/>
      <c r="AD61" s="921" t="s">
        <v>879</v>
      </c>
      <c r="AE61" s="921">
        <v>0</v>
      </c>
      <c r="AF61" s="1179"/>
    </row>
    <row r="62" spans="1:32" ht="15" customHeight="1" x14ac:dyDescent="0.25">
      <c r="A62" s="611"/>
      <c r="B62" s="608"/>
      <c r="C62" s="637"/>
      <c r="D62" s="27"/>
      <c r="E62" s="1124"/>
      <c r="F62" s="648" t="s">
        <v>272</v>
      </c>
      <c r="G62" s="304"/>
      <c r="H62" s="511"/>
      <c r="I62" s="44"/>
      <c r="J62" s="152"/>
      <c r="K62" s="326"/>
      <c r="L62" s="505"/>
      <c r="M62" s="44"/>
      <c r="N62" s="138"/>
      <c r="O62" s="458"/>
      <c r="P62" s="7"/>
      <c r="Q62" s="7"/>
      <c r="R62" s="7"/>
      <c r="S62" s="7"/>
      <c r="T62" s="507"/>
      <c r="U62" s="566" t="s">
        <v>7</v>
      </c>
      <c r="V62" s="921">
        <v>1</v>
      </c>
      <c r="W62" s="921">
        <v>0</v>
      </c>
      <c r="X62" s="1079">
        <v>0</v>
      </c>
      <c r="Y62" s="929"/>
      <c r="Z62" s="5"/>
      <c r="AA62" s="5"/>
      <c r="AB62" s="5"/>
      <c r="AC62" s="5"/>
      <c r="AD62" s="5" t="s">
        <v>387</v>
      </c>
      <c r="AE62" s="5" t="s">
        <v>386</v>
      </c>
      <c r="AF62" s="1179"/>
    </row>
    <row r="63" spans="1:32" ht="15" customHeight="1" thickBot="1" x14ac:dyDescent="0.3">
      <c r="A63" s="622"/>
      <c r="B63" s="615"/>
      <c r="C63" s="638"/>
      <c r="D63" s="28"/>
      <c r="E63" s="320"/>
      <c r="F63" s="654" t="s">
        <v>52</v>
      </c>
      <c r="G63" s="305"/>
      <c r="H63" s="512"/>
      <c r="I63" s="45"/>
      <c r="J63" s="153"/>
      <c r="K63" s="327"/>
      <c r="L63" s="477"/>
      <c r="M63" s="45"/>
      <c r="N63" s="139"/>
      <c r="O63" s="508"/>
      <c r="P63" s="19"/>
      <c r="Q63" s="19"/>
      <c r="R63" s="19"/>
      <c r="S63" s="19"/>
      <c r="T63" s="482"/>
      <c r="U63" s="297" t="s">
        <v>7</v>
      </c>
      <c r="V63" s="935">
        <v>1</v>
      </c>
      <c r="W63" s="935">
        <v>0</v>
      </c>
      <c r="X63" s="1080">
        <v>0</v>
      </c>
      <c r="Y63" s="937"/>
      <c r="Z63" s="17"/>
      <c r="AA63" s="17"/>
      <c r="AB63" s="17"/>
      <c r="AC63" s="17"/>
      <c r="AD63" s="17">
        <v>0</v>
      </c>
      <c r="AE63" s="17" t="s">
        <v>934</v>
      </c>
      <c r="AF63" s="1180"/>
    </row>
    <row r="64" spans="1:32" ht="15" customHeight="1" x14ac:dyDescent="0.25">
      <c r="A64" s="621">
        <v>3</v>
      </c>
      <c r="B64" s="613">
        <v>21020</v>
      </c>
      <c r="C64" s="942" t="s">
        <v>154</v>
      </c>
      <c r="D64" s="1911" t="s">
        <v>935</v>
      </c>
      <c r="E64" s="1928" t="s">
        <v>936</v>
      </c>
      <c r="F64" s="1365" t="s">
        <v>943</v>
      </c>
      <c r="G64" s="647">
        <f>H64/$H$568</f>
        <v>2.1666666666666665</v>
      </c>
      <c r="H64" s="527">
        <v>13</v>
      </c>
      <c r="I64" s="43">
        <v>3</v>
      </c>
      <c r="J64" s="628">
        <f>I64/$I$568</f>
        <v>1</v>
      </c>
      <c r="K64" s="319">
        <v>5</v>
      </c>
      <c r="L64" s="1017">
        <f>K64/$K$568</f>
        <v>1.6666666666666667</v>
      </c>
      <c r="M64" s="988">
        <v>0</v>
      </c>
      <c r="N64" s="1014">
        <f>M64/H64</f>
        <v>0</v>
      </c>
      <c r="O64" s="635">
        <v>0</v>
      </c>
      <c r="P64" s="614">
        <v>0</v>
      </c>
      <c r="Q64" s="631">
        <v>0</v>
      </c>
      <c r="R64" s="614">
        <v>0</v>
      </c>
      <c r="S64" s="614">
        <v>76</v>
      </c>
      <c r="T64" s="480">
        <v>0</v>
      </c>
      <c r="U64" s="296" t="s">
        <v>950</v>
      </c>
      <c r="V64" s="944">
        <v>1</v>
      </c>
      <c r="W64" s="944">
        <v>0</v>
      </c>
      <c r="X64" s="1078">
        <v>0</v>
      </c>
      <c r="Y64" s="943"/>
      <c r="Z64" s="660"/>
      <c r="AA64" s="660"/>
      <c r="AB64" s="660"/>
      <c r="AC64" s="660"/>
      <c r="AD64" s="660" t="s">
        <v>944</v>
      </c>
      <c r="AE64" s="660" t="s">
        <v>945</v>
      </c>
      <c r="AF64" s="1204" t="s">
        <v>1275</v>
      </c>
    </row>
    <row r="65" spans="1:32" s="1058" customFormat="1" ht="15" customHeight="1" x14ac:dyDescent="0.25">
      <c r="A65" s="934"/>
      <c r="B65" s="926"/>
      <c r="C65" s="637"/>
      <c r="D65" s="1912"/>
      <c r="E65" s="1908"/>
      <c r="F65" s="1366" t="s">
        <v>679</v>
      </c>
      <c r="G65" s="996"/>
      <c r="H65" s="995"/>
      <c r="I65" s="44"/>
      <c r="J65" s="992"/>
      <c r="K65" s="925"/>
      <c r="L65" s="1016"/>
      <c r="M65" s="987"/>
      <c r="N65" s="1013"/>
      <c r="O65" s="596"/>
      <c r="P65" s="940"/>
      <c r="Q65" s="1005"/>
      <c r="R65" s="940"/>
      <c r="S65" s="940"/>
      <c r="T65" s="506"/>
      <c r="U65" s="298" t="s">
        <v>950</v>
      </c>
      <c r="V65" s="927">
        <v>1</v>
      </c>
      <c r="W65" s="927">
        <v>0</v>
      </c>
      <c r="X65" s="1081">
        <v>0</v>
      </c>
      <c r="Y65" s="939"/>
      <c r="Z65" s="927"/>
      <c r="AA65" s="927"/>
      <c r="AB65" s="927"/>
      <c r="AC65" s="927"/>
      <c r="AD65" s="927" t="s">
        <v>680</v>
      </c>
      <c r="AE65" s="928" t="s">
        <v>946</v>
      </c>
      <c r="AF65" s="1176"/>
    </row>
    <row r="66" spans="1:32" s="1058" customFormat="1" ht="15" customHeight="1" x14ac:dyDescent="0.25">
      <c r="A66" s="934"/>
      <c r="B66" s="926"/>
      <c r="C66" s="637"/>
      <c r="D66" s="1368"/>
      <c r="E66" s="1369"/>
      <c r="F66" s="1366" t="s">
        <v>1279</v>
      </c>
      <c r="G66" s="996"/>
      <c r="H66" s="995"/>
      <c r="I66" s="44"/>
      <c r="J66" s="992"/>
      <c r="K66" s="925"/>
      <c r="L66" s="1016"/>
      <c r="M66" s="987"/>
      <c r="N66" s="1013"/>
      <c r="O66" s="596"/>
      <c r="P66" s="940"/>
      <c r="Q66" s="1005"/>
      <c r="R66" s="940"/>
      <c r="S66" s="940"/>
      <c r="T66" s="506"/>
      <c r="U66" s="298" t="s">
        <v>950</v>
      </c>
      <c r="V66" s="927">
        <v>1</v>
      </c>
      <c r="W66" s="927">
        <v>0</v>
      </c>
      <c r="X66" s="1081">
        <v>0</v>
      </c>
      <c r="Y66" s="939"/>
      <c r="Z66" s="927"/>
      <c r="AA66" s="927"/>
      <c r="AB66" s="927"/>
      <c r="AC66" s="927"/>
      <c r="AD66" s="927" t="s">
        <v>1280</v>
      </c>
      <c r="AE66" s="928" t="s">
        <v>1281</v>
      </c>
      <c r="AF66" s="1176"/>
    </row>
    <row r="67" spans="1:32" s="1058" customFormat="1" ht="15" customHeight="1" x14ac:dyDescent="0.25">
      <c r="A67" s="934"/>
      <c r="B67" s="926"/>
      <c r="C67" s="637"/>
      <c r="D67" s="1368"/>
      <c r="E67" s="1369"/>
      <c r="F67" s="1366" t="s">
        <v>1282</v>
      </c>
      <c r="G67" s="996"/>
      <c r="H67" s="995"/>
      <c r="I67" s="44"/>
      <c r="J67" s="992"/>
      <c r="K67" s="925"/>
      <c r="L67" s="1016"/>
      <c r="M67" s="987"/>
      <c r="N67" s="1013"/>
      <c r="O67" s="596"/>
      <c r="P67" s="940"/>
      <c r="Q67" s="1005"/>
      <c r="R67" s="940"/>
      <c r="S67" s="940"/>
      <c r="T67" s="506"/>
      <c r="U67" s="298" t="s">
        <v>950</v>
      </c>
      <c r="V67" s="927">
        <v>1</v>
      </c>
      <c r="W67" s="927">
        <v>0</v>
      </c>
      <c r="X67" s="1081">
        <v>0</v>
      </c>
      <c r="Y67" s="939"/>
      <c r="Z67" s="927"/>
      <c r="AA67" s="927"/>
      <c r="AB67" s="927"/>
      <c r="AC67" s="927"/>
      <c r="AD67" s="927" t="s">
        <v>1280</v>
      </c>
      <c r="AE67" s="928" t="s">
        <v>1281</v>
      </c>
      <c r="AF67" s="1176"/>
    </row>
    <row r="68" spans="1:32" s="1058" customFormat="1" ht="15" customHeight="1" x14ac:dyDescent="0.25">
      <c r="A68" s="934"/>
      <c r="B68" s="926"/>
      <c r="C68" s="637"/>
      <c r="D68" s="1368"/>
      <c r="E68" s="1369"/>
      <c r="F68" s="1366" t="s">
        <v>1283</v>
      </c>
      <c r="G68" s="996"/>
      <c r="H68" s="995"/>
      <c r="I68" s="44"/>
      <c r="J68" s="992"/>
      <c r="K68" s="925"/>
      <c r="L68" s="1016"/>
      <c r="M68" s="987"/>
      <c r="N68" s="1013"/>
      <c r="O68" s="596"/>
      <c r="P68" s="940"/>
      <c r="Q68" s="1005"/>
      <c r="R68" s="940"/>
      <c r="S68" s="940"/>
      <c r="T68" s="506"/>
      <c r="U68" s="298" t="s">
        <v>950</v>
      </c>
      <c r="V68" s="927">
        <v>1</v>
      </c>
      <c r="W68" s="927">
        <v>0</v>
      </c>
      <c r="X68" s="1081">
        <v>0</v>
      </c>
      <c r="Y68" s="939"/>
      <c r="Z68" s="927"/>
      <c r="AA68" s="927"/>
      <c r="AB68" s="927"/>
      <c r="AC68" s="927"/>
      <c r="AD68" s="927" t="s">
        <v>944</v>
      </c>
      <c r="AE68" s="928" t="s">
        <v>1281</v>
      </c>
      <c r="AF68" s="1176"/>
    </row>
    <row r="69" spans="1:32" ht="15" customHeight="1" x14ac:dyDescent="0.25">
      <c r="A69" s="611"/>
      <c r="B69" s="608"/>
      <c r="C69" s="637"/>
      <c r="D69" s="27"/>
      <c r="E69" s="1101" t="s">
        <v>1195</v>
      </c>
      <c r="F69" s="589" t="s">
        <v>16</v>
      </c>
      <c r="G69" s="645"/>
      <c r="H69" s="511"/>
      <c r="I69" s="44"/>
      <c r="J69" s="629"/>
      <c r="K69" s="607"/>
      <c r="L69" s="640"/>
      <c r="M69" s="987"/>
      <c r="N69" s="992"/>
      <c r="O69" s="596"/>
      <c r="P69" s="570"/>
      <c r="Q69" s="580"/>
      <c r="R69" s="570"/>
      <c r="S69" s="570"/>
      <c r="T69" s="578"/>
      <c r="U69" s="298" t="s">
        <v>7</v>
      </c>
      <c r="V69" s="927">
        <v>1</v>
      </c>
      <c r="W69" s="927">
        <v>0</v>
      </c>
      <c r="X69" s="1081">
        <v>0</v>
      </c>
      <c r="Y69" s="939"/>
      <c r="Z69" s="569"/>
      <c r="AA69" s="569"/>
      <c r="AB69" s="569"/>
      <c r="AC69" s="569"/>
      <c r="AD69" s="569" t="s">
        <v>401</v>
      </c>
      <c r="AE69" s="12" t="s">
        <v>817</v>
      </c>
      <c r="AF69" s="1179"/>
    </row>
    <row r="70" spans="1:32" ht="16.5" customHeight="1" x14ac:dyDescent="0.25">
      <c r="A70" s="611"/>
      <c r="B70" s="608"/>
      <c r="C70" s="637"/>
      <c r="D70" s="27"/>
      <c r="E70" s="390"/>
      <c r="F70" s="589" t="s">
        <v>277</v>
      </c>
      <c r="G70" s="645"/>
      <c r="H70" s="511"/>
      <c r="I70" s="44"/>
      <c r="J70" s="629"/>
      <c r="K70" s="607"/>
      <c r="L70" s="640"/>
      <c r="M70" s="987"/>
      <c r="N70" s="992"/>
      <c r="O70" s="596"/>
      <c r="P70" s="570"/>
      <c r="Q70" s="580"/>
      <c r="R70" s="570"/>
      <c r="S70" s="570"/>
      <c r="T70" s="578"/>
      <c r="U70" s="298" t="s">
        <v>7</v>
      </c>
      <c r="V70" s="927">
        <v>1</v>
      </c>
      <c r="W70" s="927">
        <v>0</v>
      </c>
      <c r="X70" s="1081">
        <v>0</v>
      </c>
      <c r="Y70" s="939"/>
      <c r="Z70" s="569"/>
      <c r="AA70" s="569"/>
      <c r="AB70" s="569"/>
      <c r="AC70" s="569"/>
      <c r="AD70" s="569" t="s">
        <v>941</v>
      </c>
      <c r="AE70" s="12" t="s">
        <v>942</v>
      </c>
      <c r="AF70" s="1179"/>
    </row>
    <row r="71" spans="1:32" s="1058" customFormat="1" ht="15" customHeight="1" x14ac:dyDescent="0.25">
      <c r="A71" s="934"/>
      <c r="B71" s="926"/>
      <c r="C71" s="637"/>
      <c r="D71" s="27"/>
      <c r="E71" s="571"/>
      <c r="F71" s="1544" t="s">
        <v>60</v>
      </c>
      <c r="G71" s="996"/>
      <c r="H71" s="511"/>
      <c r="I71" s="44"/>
      <c r="J71" s="992"/>
      <c r="K71" s="925"/>
      <c r="L71" s="1016"/>
      <c r="M71" s="987"/>
      <c r="N71" s="992"/>
      <c r="O71" s="652"/>
      <c r="P71" s="951"/>
      <c r="Q71" s="1004"/>
      <c r="R71" s="951"/>
      <c r="S71" s="951"/>
      <c r="T71" s="980"/>
      <c r="U71" s="566" t="s">
        <v>7</v>
      </c>
      <c r="V71" s="921">
        <v>1</v>
      </c>
      <c r="W71" s="921">
        <v>0</v>
      </c>
      <c r="X71" s="1079">
        <v>0</v>
      </c>
      <c r="Y71" s="929"/>
      <c r="Z71" s="921"/>
      <c r="AA71" s="921"/>
      <c r="AB71" s="921"/>
      <c r="AC71" s="921"/>
      <c r="AD71" s="921" t="s">
        <v>941</v>
      </c>
      <c r="AE71" s="921" t="s">
        <v>947</v>
      </c>
      <c r="AF71" s="1182"/>
    </row>
    <row r="72" spans="1:32" s="1058" customFormat="1" ht="15" customHeight="1" x14ac:dyDescent="0.25">
      <c r="A72" s="934"/>
      <c r="B72" s="926"/>
      <c r="C72" s="637"/>
      <c r="D72" s="27"/>
      <c r="E72" s="571"/>
      <c r="F72" s="1217" t="s">
        <v>99</v>
      </c>
      <c r="G72" s="996"/>
      <c r="H72" s="511"/>
      <c r="I72" s="44"/>
      <c r="J72" s="992"/>
      <c r="K72" s="925"/>
      <c r="L72" s="1016"/>
      <c r="M72" s="987"/>
      <c r="N72" s="992"/>
      <c r="O72" s="652"/>
      <c r="P72" s="951"/>
      <c r="Q72" s="1004"/>
      <c r="R72" s="951"/>
      <c r="S72" s="951"/>
      <c r="T72" s="980"/>
      <c r="U72" s="566" t="s">
        <v>7</v>
      </c>
      <c r="V72" s="921">
        <v>1</v>
      </c>
      <c r="W72" s="921">
        <v>0</v>
      </c>
      <c r="X72" s="1079">
        <v>0</v>
      </c>
      <c r="Y72" s="929"/>
      <c r="Z72" s="921"/>
      <c r="AA72" s="921"/>
      <c r="AB72" s="921"/>
      <c r="AC72" s="921"/>
      <c r="AD72" s="921" t="s">
        <v>379</v>
      </c>
      <c r="AE72" s="921" t="s">
        <v>937</v>
      </c>
      <c r="AF72" s="1182"/>
    </row>
    <row r="73" spans="1:32" s="1058" customFormat="1" ht="15" customHeight="1" x14ac:dyDescent="0.25">
      <c r="A73" s="934"/>
      <c r="B73" s="926"/>
      <c r="C73" s="637"/>
      <c r="D73" s="27"/>
      <c r="E73" s="571"/>
      <c r="F73" s="1216" t="s">
        <v>25</v>
      </c>
      <c r="G73" s="996"/>
      <c r="H73" s="511"/>
      <c r="I73" s="44"/>
      <c r="J73" s="992"/>
      <c r="K73" s="925"/>
      <c r="L73" s="1016"/>
      <c r="M73" s="987"/>
      <c r="N73" s="992"/>
      <c r="O73" s="652"/>
      <c r="P73" s="951"/>
      <c r="Q73" s="1004"/>
      <c r="R73" s="951"/>
      <c r="S73" s="951"/>
      <c r="T73" s="980"/>
      <c r="U73" s="566" t="s">
        <v>7</v>
      </c>
      <c r="V73" s="921">
        <v>1</v>
      </c>
      <c r="W73" s="921">
        <v>0</v>
      </c>
      <c r="X73" s="1079">
        <v>0</v>
      </c>
      <c r="Y73" s="929"/>
      <c r="Z73" s="921"/>
      <c r="AA73" s="921"/>
      <c r="AB73" s="921"/>
      <c r="AC73" s="921"/>
      <c r="AD73" s="921">
        <v>0</v>
      </c>
      <c r="AE73" s="921" t="s">
        <v>938</v>
      </c>
      <c r="AF73" s="1182"/>
    </row>
    <row r="74" spans="1:32" s="1058" customFormat="1" ht="15" customHeight="1" x14ac:dyDescent="0.25">
      <c r="A74" s="934"/>
      <c r="B74" s="926"/>
      <c r="C74" s="637"/>
      <c r="D74" s="27"/>
      <c r="E74" s="571"/>
      <c r="F74" s="1217" t="s">
        <v>948</v>
      </c>
      <c r="G74" s="996"/>
      <c r="H74" s="511"/>
      <c r="I74" s="44"/>
      <c r="J74" s="992"/>
      <c r="K74" s="925"/>
      <c r="L74" s="1016"/>
      <c r="M74" s="987"/>
      <c r="N74" s="992"/>
      <c r="O74" s="652"/>
      <c r="P74" s="951"/>
      <c r="Q74" s="1004"/>
      <c r="R74" s="951"/>
      <c r="S74" s="951"/>
      <c r="T74" s="980"/>
      <c r="U74" s="987" t="s">
        <v>950</v>
      </c>
      <c r="V74" s="926">
        <v>1</v>
      </c>
      <c r="W74" s="926">
        <v>0</v>
      </c>
      <c r="X74" s="777">
        <v>0</v>
      </c>
      <c r="Y74" s="44"/>
      <c r="Z74" s="926"/>
      <c r="AA74" s="926"/>
      <c r="AB74" s="926"/>
      <c r="AC74" s="926"/>
      <c r="AD74" s="926" t="s">
        <v>944</v>
      </c>
      <c r="AE74" s="932" t="s">
        <v>949</v>
      </c>
      <c r="AF74" s="1182"/>
    </row>
    <row r="75" spans="1:32" s="1058" customFormat="1" ht="15" customHeight="1" x14ac:dyDescent="0.25">
      <c r="A75" s="934"/>
      <c r="B75" s="926"/>
      <c r="C75" s="637"/>
      <c r="D75" s="27"/>
      <c r="E75" s="571" t="s">
        <v>1196</v>
      </c>
      <c r="F75" s="1217" t="s">
        <v>900</v>
      </c>
      <c r="G75" s="996"/>
      <c r="H75" s="511"/>
      <c r="I75" s="44"/>
      <c r="J75" s="992"/>
      <c r="K75" s="925"/>
      <c r="L75" s="1016"/>
      <c r="M75" s="987"/>
      <c r="N75" s="992"/>
      <c r="O75" s="652"/>
      <c r="P75" s="951"/>
      <c r="Q75" s="1004"/>
      <c r="R75" s="951"/>
      <c r="S75" s="951"/>
      <c r="T75" s="980"/>
      <c r="U75" s="566" t="s">
        <v>7</v>
      </c>
      <c r="V75" s="921">
        <v>1</v>
      </c>
      <c r="W75" s="921">
        <v>0</v>
      </c>
      <c r="X75" s="1079">
        <v>0</v>
      </c>
      <c r="Y75" s="929"/>
      <c r="Z75" s="921"/>
      <c r="AA75" s="921"/>
      <c r="AB75" s="921"/>
      <c r="AC75" s="921"/>
      <c r="AD75" s="921" t="s">
        <v>939</v>
      </c>
      <c r="AE75" s="921" t="s">
        <v>940</v>
      </c>
      <c r="AF75" s="1182"/>
    </row>
    <row r="76" spans="1:32" ht="15" customHeight="1" thickBot="1" x14ac:dyDescent="0.3">
      <c r="A76" s="622"/>
      <c r="B76" s="615"/>
      <c r="C76" s="638"/>
      <c r="D76" s="28"/>
      <c r="E76" s="66"/>
      <c r="F76" s="654" t="s">
        <v>14</v>
      </c>
      <c r="G76" s="646"/>
      <c r="H76" s="512"/>
      <c r="I76" s="961"/>
      <c r="J76" s="630"/>
      <c r="K76" s="616"/>
      <c r="L76" s="641"/>
      <c r="M76" s="986"/>
      <c r="N76" s="993"/>
      <c r="O76" s="653"/>
      <c r="P76" s="612"/>
      <c r="Q76" s="633"/>
      <c r="R76" s="612"/>
      <c r="S76" s="612"/>
      <c r="T76" s="627"/>
      <c r="U76" s="986" t="s">
        <v>7</v>
      </c>
      <c r="V76" s="946">
        <v>1</v>
      </c>
      <c r="W76" s="946">
        <v>0</v>
      </c>
      <c r="X76" s="1083">
        <v>0</v>
      </c>
      <c r="Y76" s="961"/>
      <c r="Z76" s="946"/>
      <c r="AA76" s="946"/>
      <c r="AB76" s="946"/>
      <c r="AC76" s="946"/>
      <c r="AD76" s="615" t="s">
        <v>584</v>
      </c>
      <c r="AE76" s="973" t="s">
        <v>818</v>
      </c>
      <c r="AF76" s="1183"/>
    </row>
    <row r="77" spans="1:32" ht="27" customHeight="1" x14ac:dyDescent="0.25">
      <c r="A77" s="1024">
        <v>4</v>
      </c>
      <c r="B77" s="1025">
        <v>20060</v>
      </c>
      <c r="C77" s="1464" t="s">
        <v>155</v>
      </c>
      <c r="D77" s="1465" t="s">
        <v>1284</v>
      </c>
      <c r="E77" s="773" t="s">
        <v>1285</v>
      </c>
      <c r="F77" s="588" t="s">
        <v>1291</v>
      </c>
      <c r="G77" s="647">
        <f>H77/$H$568</f>
        <v>1</v>
      </c>
      <c r="H77" s="533">
        <v>6</v>
      </c>
      <c r="I77" s="528">
        <v>3</v>
      </c>
      <c r="J77" s="628">
        <f>I77/$I$568</f>
        <v>1</v>
      </c>
      <c r="K77" s="529">
        <v>0</v>
      </c>
      <c r="L77" s="639">
        <f>K77/$K$568</f>
        <v>0</v>
      </c>
      <c r="M77" s="644">
        <v>2</v>
      </c>
      <c r="N77" s="628">
        <f>M77/H77</f>
        <v>0.33333333333333331</v>
      </c>
      <c r="O77" s="635">
        <v>0</v>
      </c>
      <c r="P77" s="614">
        <v>0</v>
      </c>
      <c r="Q77" s="631">
        <v>0</v>
      </c>
      <c r="R77" s="614">
        <v>0</v>
      </c>
      <c r="S77" s="614">
        <v>123</v>
      </c>
      <c r="T77" s="624">
        <f>O77/S77</f>
        <v>0</v>
      </c>
      <c r="U77" s="296" t="s">
        <v>950</v>
      </c>
      <c r="V77" s="944">
        <v>1</v>
      </c>
      <c r="W77" s="944">
        <v>0</v>
      </c>
      <c r="X77" s="1078">
        <v>0</v>
      </c>
      <c r="Y77" s="943"/>
      <c r="Z77" s="660"/>
      <c r="AA77" s="660"/>
      <c r="AB77" s="660"/>
      <c r="AC77" s="965"/>
      <c r="AD77" s="1219" t="s">
        <v>1292</v>
      </c>
      <c r="AE77" s="181" t="s">
        <v>1293</v>
      </c>
      <c r="AF77" s="1204" t="s">
        <v>1275</v>
      </c>
    </row>
    <row r="78" spans="1:32" ht="26.25" customHeight="1" x14ac:dyDescent="0.25">
      <c r="A78" s="611"/>
      <c r="B78" s="608"/>
      <c r="C78" s="637"/>
      <c r="D78" s="27"/>
      <c r="E78" s="771"/>
      <c r="F78" s="1545" t="s">
        <v>952</v>
      </c>
      <c r="G78" s="645"/>
      <c r="H78" s="513"/>
      <c r="I78" s="391"/>
      <c r="J78" s="629"/>
      <c r="K78" s="402"/>
      <c r="L78" s="640"/>
      <c r="M78" s="642"/>
      <c r="N78" s="629"/>
      <c r="O78" s="636"/>
      <c r="P78" s="606"/>
      <c r="Q78" s="632"/>
      <c r="R78" s="606"/>
      <c r="S78" s="606"/>
      <c r="T78" s="625"/>
      <c r="U78" s="566" t="s">
        <v>7</v>
      </c>
      <c r="V78" s="921">
        <v>1</v>
      </c>
      <c r="W78" s="921">
        <v>0</v>
      </c>
      <c r="X78" s="1079">
        <v>0</v>
      </c>
      <c r="Y78" s="929"/>
      <c r="Z78" s="655"/>
      <c r="AA78" s="655"/>
      <c r="AB78" s="655"/>
      <c r="AC78" s="924"/>
      <c r="AD78" s="1220" t="s">
        <v>953</v>
      </c>
      <c r="AE78" s="657" t="s">
        <v>954</v>
      </c>
      <c r="AF78" s="1179"/>
    </row>
    <row r="79" spans="1:32" ht="15" customHeight="1" x14ac:dyDescent="0.25">
      <c r="A79" s="611"/>
      <c r="B79" s="608"/>
      <c r="C79" s="637"/>
      <c r="D79" s="27"/>
      <c r="E79" s="1920" t="s">
        <v>1286</v>
      </c>
      <c r="F79" s="589" t="s">
        <v>276</v>
      </c>
      <c r="G79" s="645"/>
      <c r="H79" s="513"/>
      <c r="I79" s="391"/>
      <c r="J79" s="629"/>
      <c r="K79" s="402"/>
      <c r="L79" s="640"/>
      <c r="M79" s="642"/>
      <c r="N79" s="629"/>
      <c r="O79" s="636"/>
      <c r="P79" s="606"/>
      <c r="Q79" s="632"/>
      <c r="R79" s="606"/>
      <c r="S79" s="606"/>
      <c r="T79" s="625"/>
      <c r="U79" s="566" t="s">
        <v>7</v>
      </c>
      <c r="V79" s="921">
        <v>1</v>
      </c>
      <c r="W79" s="921">
        <v>1</v>
      </c>
      <c r="X79" s="1079">
        <v>0</v>
      </c>
      <c r="Y79" s="929"/>
      <c r="Z79" s="655"/>
      <c r="AA79" s="655"/>
      <c r="AB79" s="655"/>
      <c r="AC79" s="924"/>
      <c r="AD79" s="648" t="s">
        <v>1288</v>
      </c>
      <c r="AE79" s="657" t="s">
        <v>1287</v>
      </c>
      <c r="AF79" s="1179"/>
    </row>
    <row r="80" spans="1:32" s="1058" customFormat="1" ht="25.5" customHeight="1" x14ac:dyDescent="0.25">
      <c r="A80" s="934"/>
      <c r="B80" s="926"/>
      <c r="C80" s="637"/>
      <c r="D80" s="27"/>
      <c r="E80" s="1920"/>
      <c r="F80" s="589" t="s">
        <v>16</v>
      </c>
      <c r="G80" s="996"/>
      <c r="H80" s="513"/>
      <c r="I80" s="391"/>
      <c r="J80" s="992"/>
      <c r="K80" s="402"/>
      <c r="L80" s="1016"/>
      <c r="M80" s="987"/>
      <c r="N80" s="992"/>
      <c r="O80" s="596"/>
      <c r="P80" s="940"/>
      <c r="Q80" s="1005"/>
      <c r="R80" s="940"/>
      <c r="S80" s="940"/>
      <c r="T80" s="984"/>
      <c r="U80" s="298" t="s">
        <v>7</v>
      </c>
      <c r="V80" s="921">
        <v>1</v>
      </c>
      <c r="W80" s="921">
        <v>1</v>
      </c>
      <c r="X80" s="1079">
        <v>0</v>
      </c>
      <c r="Y80" s="929"/>
      <c r="Z80" s="921"/>
      <c r="AA80" s="921"/>
      <c r="AB80" s="925"/>
      <c r="AC80" s="925"/>
      <c r="AD80" s="318" t="s">
        <v>955</v>
      </c>
      <c r="AE80" s="939" t="s">
        <v>822</v>
      </c>
      <c r="AF80" s="1179"/>
    </row>
    <row r="81" spans="1:32" s="1058" customFormat="1" ht="15" customHeight="1" x14ac:dyDescent="0.25">
      <c r="A81" s="934"/>
      <c r="B81" s="926"/>
      <c r="C81" s="637"/>
      <c r="D81" s="27"/>
      <c r="E81" s="1218"/>
      <c r="F81" s="589" t="s">
        <v>17</v>
      </c>
      <c r="G81" s="996"/>
      <c r="H81" s="513"/>
      <c r="I81" s="391"/>
      <c r="J81" s="992"/>
      <c r="K81" s="402"/>
      <c r="L81" s="1016"/>
      <c r="M81" s="987"/>
      <c r="N81" s="992"/>
      <c r="O81" s="596"/>
      <c r="P81" s="940"/>
      <c r="Q81" s="1005"/>
      <c r="R81" s="940"/>
      <c r="S81" s="940"/>
      <c r="T81" s="984"/>
      <c r="U81" s="298" t="s">
        <v>7</v>
      </c>
      <c r="V81" s="921">
        <v>1</v>
      </c>
      <c r="W81" s="921">
        <v>0</v>
      </c>
      <c r="X81" s="1079">
        <v>0</v>
      </c>
      <c r="Y81" s="929"/>
      <c r="Z81" s="921"/>
      <c r="AA81" s="921"/>
      <c r="AB81" s="925"/>
      <c r="AC81" s="925"/>
      <c r="AD81" s="318" t="s">
        <v>1290</v>
      </c>
      <c r="AE81" s="939" t="s">
        <v>1289</v>
      </c>
      <c r="AF81" s="1179"/>
    </row>
    <row r="82" spans="1:32" ht="27" customHeight="1" thickBot="1" x14ac:dyDescent="0.3">
      <c r="A82" s="622"/>
      <c r="B82" s="615"/>
      <c r="C82" s="638"/>
      <c r="D82" s="28"/>
      <c r="E82" s="557"/>
      <c r="F82" s="654" t="s">
        <v>416</v>
      </c>
      <c r="G82" s="646"/>
      <c r="H82" s="530"/>
      <c r="I82" s="531"/>
      <c r="J82" s="630"/>
      <c r="K82" s="532"/>
      <c r="L82" s="641"/>
      <c r="M82" s="643"/>
      <c r="N82" s="630"/>
      <c r="O82" s="653"/>
      <c r="P82" s="612"/>
      <c r="Q82" s="633"/>
      <c r="R82" s="612"/>
      <c r="S82" s="612"/>
      <c r="T82" s="627"/>
      <c r="U82" s="297" t="s">
        <v>7</v>
      </c>
      <c r="V82" s="935">
        <v>1</v>
      </c>
      <c r="W82" s="935">
        <v>0</v>
      </c>
      <c r="X82" s="1080">
        <v>1</v>
      </c>
      <c r="Y82" s="937"/>
      <c r="Z82" s="658"/>
      <c r="AA82" s="658"/>
      <c r="AB82" s="658"/>
      <c r="AC82" s="936"/>
      <c r="AD82" s="654" t="s">
        <v>1352</v>
      </c>
      <c r="AE82" s="922" t="s">
        <v>1422</v>
      </c>
      <c r="AF82" s="1180"/>
    </row>
    <row r="83" spans="1:32" ht="15" customHeight="1" thickBot="1" x14ac:dyDescent="0.3">
      <c r="A83" s="611">
        <v>5</v>
      </c>
      <c r="B83" s="608">
        <v>20400</v>
      </c>
      <c r="C83" s="925" t="s">
        <v>156</v>
      </c>
      <c r="D83" s="2014" t="s">
        <v>1294</v>
      </c>
      <c r="E83" s="2018" t="s">
        <v>1295</v>
      </c>
      <c r="F83" s="318" t="s">
        <v>310</v>
      </c>
      <c r="G83" s="304">
        <f>H83/$H$568</f>
        <v>0.66666666666666663</v>
      </c>
      <c r="H83" s="9">
        <v>4</v>
      </c>
      <c r="I83" s="295">
        <v>1</v>
      </c>
      <c r="J83" s="152">
        <f>I83/$I$568</f>
        <v>0.33333333333333331</v>
      </c>
      <c r="K83" s="9">
        <v>0</v>
      </c>
      <c r="L83" s="292">
        <f>K83/$K$568</f>
        <v>0</v>
      </c>
      <c r="M83" s="295">
        <v>1</v>
      </c>
      <c r="N83" s="152">
        <f>M83/H83</f>
        <v>0.25</v>
      </c>
      <c r="O83" s="466">
        <v>0</v>
      </c>
      <c r="P83" s="20">
        <v>0</v>
      </c>
      <c r="Q83" s="164">
        <v>0</v>
      </c>
      <c r="R83" s="20">
        <v>0</v>
      </c>
      <c r="S83" s="20">
        <v>92</v>
      </c>
      <c r="T83" s="130">
        <f>O83/S83</f>
        <v>0</v>
      </c>
      <c r="U83" s="298" t="s">
        <v>7</v>
      </c>
      <c r="V83" s="927">
        <v>1</v>
      </c>
      <c r="W83" s="927">
        <v>0</v>
      </c>
      <c r="X83" s="1081">
        <v>0</v>
      </c>
      <c r="Y83" s="961"/>
      <c r="Z83" s="615"/>
      <c r="AA83" s="615"/>
      <c r="AB83" s="615"/>
      <c r="AC83" s="615"/>
      <c r="AD83" s="927">
        <v>0</v>
      </c>
      <c r="AE83" s="928" t="s">
        <v>820</v>
      </c>
      <c r="AF83" s="1210" t="s">
        <v>1275</v>
      </c>
    </row>
    <row r="84" spans="1:32" s="1058" customFormat="1" ht="27" customHeight="1" x14ac:dyDescent="0.25">
      <c r="A84" s="934"/>
      <c r="B84" s="926"/>
      <c r="C84" s="637"/>
      <c r="D84" s="2015"/>
      <c r="E84" s="2016"/>
      <c r="F84" s="1914" t="s">
        <v>416</v>
      </c>
      <c r="G84" s="996"/>
      <c r="H84" s="637"/>
      <c r="I84" s="987"/>
      <c r="J84" s="992"/>
      <c r="K84" s="925"/>
      <c r="L84" s="1016"/>
      <c r="M84" s="987"/>
      <c r="N84" s="992"/>
      <c r="O84" s="596"/>
      <c r="P84" s="940"/>
      <c r="Q84" s="1005"/>
      <c r="R84" s="940"/>
      <c r="S84" s="940"/>
      <c r="T84" s="984"/>
      <c r="U84" s="1092" t="s">
        <v>7</v>
      </c>
      <c r="V84" s="1093">
        <v>1</v>
      </c>
      <c r="W84" s="1093">
        <v>0</v>
      </c>
      <c r="X84" s="1094">
        <v>0</v>
      </c>
      <c r="Y84" s="939"/>
      <c r="Z84" s="927"/>
      <c r="AA84" s="927"/>
      <c r="AB84" s="925"/>
      <c r="AC84" s="925"/>
      <c r="AD84" s="921" t="s">
        <v>1353</v>
      </c>
      <c r="AE84" s="922" t="s">
        <v>1422</v>
      </c>
      <c r="AF84" s="1179"/>
    </row>
    <row r="85" spans="1:32" s="1058" customFormat="1" ht="27" customHeight="1" x14ac:dyDescent="0.25">
      <c r="A85" s="934"/>
      <c r="B85" s="926"/>
      <c r="C85" s="637"/>
      <c r="D85" s="1411"/>
      <c r="E85" s="1412"/>
      <c r="F85" s="1915"/>
      <c r="G85" s="996"/>
      <c r="H85" s="637"/>
      <c r="I85" s="987"/>
      <c r="J85" s="992"/>
      <c r="K85" s="925"/>
      <c r="L85" s="1016"/>
      <c r="M85" s="987"/>
      <c r="N85" s="992"/>
      <c r="O85" s="636"/>
      <c r="P85" s="922"/>
      <c r="Q85" s="1002"/>
      <c r="R85" s="922"/>
      <c r="S85" s="922"/>
      <c r="T85" s="979"/>
      <c r="U85" s="458" t="s">
        <v>7</v>
      </c>
      <c r="V85" s="15">
        <v>1</v>
      </c>
      <c r="W85" s="15">
        <v>0</v>
      </c>
      <c r="X85" s="1456">
        <v>0</v>
      </c>
      <c r="Y85" s="44"/>
      <c r="Z85" s="926"/>
      <c r="AA85" s="926"/>
      <c r="AB85" s="925"/>
      <c r="AC85" s="925"/>
      <c r="AD85" s="1428" t="s">
        <v>1325</v>
      </c>
      <c r="AE85" s="1429" t="s">
        <v>1324</v>
      </c>
      <c r="AF85" s="1179"/>
    </row>
    <row r="86" spans="1:32" s="1058" customFormat="1" ht="17.25" customHeight="1" x14ac:dyDescent="0.25">
      <c r="A86" s="934"/>
      <c r="B86" s="926"/>
      <c r="C86" s="637"/>
      <c r="D86" s="1406"/>
      <c r="E86" s="2016" t="s">
        <v>1297</v>
      </c>
      <c r="F86" s="1245" t="s">
        <v>16</v>
      </c>
      <c r="G86" s="996"/>
      <c r="H86" s="637"/>
      <c r="I86" s="987"/>
      <c r="J86" s="992"/>
      <c r="K86" s="925"/>
      <c r="L86" s="1016"/>
      <c r="M86" s="987"/>
      <c r="N86" s="992"/>
      <c r="O86" s="169"/>
      <c r="P86" s="957"/>
      <c r="Q86" s="933"/>
      <c r="R86" s="957"/>
      <c r="S86" s="957"/>
      <c r="T86" s="983"/>
      <c r="U86" s="1092" t="s">
        <v>7</v>
      </c>
      <c r="V86" s="1093">
        <v>1</v>
      </c>
      <c r="W86" s="1093">
        <v>0</v>
      </c>
      <c r="X86" s="1094">
        <v>0</v>
      </c>
      <c r="Y86" s="44"/>
      <c r="Z86" s="926"/>
      <c r="AA86" s="926"/>
      <c r="AB86" s="925"/>
      <c r="AC86" s="925"/>
      <c r="AD86" s="929" t="s">
        <v>1296</v>
      </c>
      <c r="AE86" s="445" t="s">
        <v>11</v>
      </c>
      <c r="AF86" s="1179"/>
    </row>
    <row r="87" spans="1:32" ht="15" customHeight="1" thickBot="1" x14ac:dyDescent="0.3">
      <c r="A87" s="622"/>
      <c r="B87" s="615"/>
      <c r="C87" s="638"/>
      <c r="D87" s="28"/>
      <c r="E87" s="2017"/>
      <c r="F87" s="654" t="s">
        <v>272</v>
      </c>
      <c r="G87" s="305"/>
      <c r="H87" s="290"/>
      <c r="I87" s="295"/>
      <c r="J87" s="152"/>
      <c r="K87" s="9"/>
      <c r="L87" s="292"/>
      <c r="M87" s="295"/>
      <c r="N87" s="152"/>
      <c r="O87" s="465"/>
      <c r="P87" s="19"/>
      <c r="Q87" s="162"/>
      <c r="R87" s="19"/>
      <c r="S87" s="19"/>
      <c r="T87" s="128"/>
      <c r="U87" s="299" t="s">
        <v>7</v>
      </c>
      <c r="V87" s="931">
        <v>1</v>
      </c>
      <c r="W87" s="931">
        <v>0</v>
      </c>
      <c r="X87" s="1082">
        <v>0</v>
      </c>
      <c r="Y87" s="950"/>
      <c r="Z87" s="13"/>
      <c r="AA87" s="13"/>
      <c r="AB87" s="13"/>
      <c r="AC87" s="13"/>
      <c r="AD87" s="13" t="s">
        <v>923</v>
      </c>
      <c r="AE87" s="18" t="s">
        <v>956</v>
      </c>
      <c r="AF87" s="1180"/>
    </row>
    <row r="88" spans="1:32" ht="15" customHeight="1" x14ac:dyDescent="0.25">
      <c r="A88" s="958">
        <v>6</v>
      </c>
      <c r="B88" s="941">
        <v>20080</v>
      </c>
      <c r="C88" s="942" t="s">
        <v>781</v>
      </c>
      <c r="D88" s="1091" t="s">
        <v>957</v>
      </c>
      <c r="E88" s="1950" t="s">
        <v>958</v>
      </c>
      <c r="F88" s="588" t="s">
        <v>311</v>
      </c>
      <c r="G88" s="998">
        <f>H88/$H$568</f>
        <v>0.33333333333333331</v>
      </c>
      <c r="H88" s="942">
        <v>2</v>
      </c>
      <c r="I88" s="988">
        <v>1</v>
      </c>
      <c r="J88" s="991">
        <f>I88/$I$568</f>
        <v>0.33333333333333331</v>
      </c>
      <c r="K88" s="319">
        <v>0</v>
      </c>
      <c r="L88" s="1017">
        <f>K88/$K$568</f>
        <v>0</v>
      </c>
      <c r="M88" s="988">
        <v>1</v>
      </c>
      <c r="N88" s="137">
        <f>M88/H88</f>
        <v>0.5</v>
      </c>
      <c r="O88" s="635">
        <v>0</v>
      </c>
      <c r="P88" s="945">
        <v>0</v>
      </c>
      <c r="Q88" s="1001">
        <v>0</v>
      </c>
      <c r="R88" s="945">
        <v>0</v>
      </c>
      <c r="S88" s="945">
        <v>58</v>
      </c>
      <c r="T88" s="121">
        <f>O88/S88</f>
        <v>0</v>
      </c>
      <c r="U88" s="296" t="s">
        <v>7</v>
      </c>
      <c r="V88" s="944">
        <v>1</v>
      </c>
      <c r="W88" s="944">
        <v>0</v>
      </c>
      <c r="X88" s="1078">
        <v>0</v>
      </c>
      <c r="Y88" s="943"/>
      <c r="Z88" s="944"/>
      <c r="AA88" s="944"/>
      <c r="AB88" s="944"/>
      <c r="AC88" s="944"/>
      <c r="AD88" s="944" t="s">
        <v>312</v>
      </c>
      <c r="AE88" s="181" t="s">
        <v>371</v>
      </c>
      <c r="AF88" s="1204" t="s">
        <v>1275</v>
      </c>
    </row>
    <row r="89" spans="1:32" ht="16.5" customHeight="1" thickBot="1" x14ac:dyDescent="0.3">
      <c r="A89" s="960"/>
      <c r="B89" s="946"/>
      <c r="C89" s="638"/>
      <c r="D89" s="28"/>
      <c r="E89" s="2000"/>
      <c r="F89" s="565" t="s">
        <v>258</v>
      </c>
      <c r="G89" s="997"/>
      <c r="H89" s="638"/>
      <c r="I89" s="986"/>
      <c r="J89" s="993"/>
      <c r="K89" s="327"/>
      <c r="L89" s="1018"/>
      <c r="M89" s="986"/>
      <c r="N89" s="139"/>
      <c r="O89" s="653"/>
      <c r="P89" s="938"/>
      <c r="Q89" s="1003"/>
      <c r="R89" s="938"/>
      <c r="S89" s="938"/>
      <c r="T89" s="136"/>
      <c r="U89" s="297" t="s">
        <v>7</v>
      </c>
      <c r="V89" s="935">
        <v>1</v>
      </c>
      <c r="W89" s="935">
        <v>0</v>
      </c>
      <c r="X89" s="1080">
        <v>0</v>
      </c>
      <c r="Y89" s="937"/>
      <c r="Z89" s="935"/>
      <c r="AA89" s="935"/>
      <c r="AB89" s="935"/>
      <c r="AC89" s="935"/>
      <c r="AD89" s="935" t="s">
        <v>586</v>
      </c>
      <c r="AE89" s="182" t="s">
        <v>11</v>
      </c>
      <c r="AF89" s="1180"/>
    </row>
    <row r="90" spans="1:32" ht="15" customHeight="1" x14ac:dyDescent="0.25">
      <c r="A90" s="611">
        <v>7</v>
      </c>
      <c r="B90" s="608">
        <v>20460</v>
      </c>
      <c r="C90" s="925" t="s">
        <v>782</v>
      </c>
      <c r="D90" s="27" t="s">
        <v>1298</v>
      </c>
      <c r="E90" s="1941" t="s">
        <v>1299</v>
      </c>
      <c r="F90" s="318" t="s">
        <v>252</v>
      </c>
      <c r="G90" s="996">
        <f>H90/$H$568</f>
        <v>0.66666666666666663</v>
      </c>
      <c r="H90" s="925">
        <v>4</v>
      </c>
      <c r="I90" s="987">
        <v>1</v>
      </c>
      <c r="J90" s="992">
        <f>I90/$I$568</f>
        <v>0.33333333333333331</v>
      </c>
      <c r="K90" s="925">
        <v>0</v>
      </c>
      <c r="L90" s="1016">
        <f>K90/$K$568</f>
        <v>0</v>
      </c>
      <c r="M90" s="987">
        <v>0</v>
      </c>
      <c r="N90" s="992">
        <f>M90/H90</f>
        <v>0</v>
      </c>
      <c r="O90" s="596">
        <v>0</v>
      </c>
      <c r="P90" s="940">
        <v>0</v>
      </c>
      <c r="Q90" s="1005">
        <v>0</v>
      </c>
      <c r="R90" s="940">
        <v>0</v>
      </c>
      <c r="S90" s="940">
        <v>56</v>
      </c>
      <c r="T90" s="984">
        <f>O90/S90</f>
        <v>0</v>
      </c>
      <c r="U90" s="298" t="s">
        <v>7</v>
      </c>
      <c r="V90" s="927">
        <v>1</v>
      </c>
      <c r="W90" s="927">
        <v>0</v>
      </c>
      <c r="X90" s="1081">
        <v>0</v>
      </c>
      <c r="Y90" s="939"/>
      <c r="Z90" s="11"/>
      <c r="AA90" s="11"/>
      <c r="AB90" s="11"/>
      <c r="AC90" s="11"/>
      <c r="AD90" s="11" t="s">
        <v>23</v>
      </c>
      <c r="AE90" s="12" t="s">
        <v>48</v>
      </c>
      <c r="AF90" s="1210" t="s">
        <v>1275</v>
      </c>
    </row>
    <row r="91" spans="1:32" ht="27" customHeight="1" thickBot="1" x14ac:dyDescent="0.3">
      <c r="A91" s="611"/>
      <c r="B91" s="608"/>
      <c r="C91" s="637"/>
      <c r="D91" s="27"/>
      <c r="E91" s="1941"/>
      <c r="F91" s="589" t="s">
        <v>16</v>
      </c>
      <c r="G91" s="996"/>
      <c r="H91" s="637"/>
      <c r="I91" s="987"/>
      <c r="J91" s="992"/>
      <c r="K91" s="925"/>
      <c r="L91" s="1016"/>
      <c r="M91" s="987"/>
      <c r="N91" s="992"/>
      <c r="O91" s="636"/>
      <c r="P91" s="922"/>
      <c r="Q91" s="1002"/>
      <c r="R91" s="922"/>
      <c r="S91" s="922"/>
      <c r="T91" s="979"/>
      <c r="U91" s="566" t="s">
        <v>7</v>
      </c>
      <c r="V91" s="921">
        <v>1</v>
      </c>
      <c r="W91" s="921">
        <v>1</v>
      </c>
      <c r="X91" s="1079">
        <v>0</v>
      </c>
      <c r="Y91" s="937"/>
      <c r="Z91" s="17"/>
      <c r="AA91" s="17"/>
      <c r="AB91" s="17"/>
      <c r="AC91" s="17"/>
      <c r="AD91" s="655" t="s">
        <v>821</v>
      </c>
      <c r="AE91" s="8" t="s">
        <v>822</v>
      </c>
      <c r="AF91" s="1179"/>
    </row>
    <row r="92" spans="1:32" ht="15" customHeight="1" thickBot="1" x14ac:dyDescent="0.3">
      <c r="A92" s="611"/>
      <c r="B92" s="608"/>
      <c r="C92" s="637"/>
      <c r="D92" s="27"/>
      <c r="E92" s="617"/>
      <c r="F92" s="648" t="s">
        <v>52</v>
      </c>
      <c r="G92" s="996"/>
      <c r="H92" s="637"/>
      <c r="I92" s="987"/>
      <c r="J92" s="992"/>
      <c r="K92" s="925"/>
      <c r="L92" s="1016"/>
      <c r="M92" s="987"/>
      <c r="N92" s="992"/>
      <c r="O92" s="636"/>
      <c r="P92" s="922"/>
      <c r="Q92" s="1002"/>
      <c r="R92" s="922"/>
      <c r="S92" s="922"/>
      <c r="T92" s="979"/>
      <c r="U92" s="566" t="s">
        <v>7</v>
      </c>
      <c r="V92" s="921">
        <v>1</v>
      </c>
      <c r="W92" s="921">
        <v>0</v>
      </c>
      <c r="X92" s="1079">
        <v>0</v>
      </c>
      <c r="Y92" s="44"/>
      <c r="Z92" s="608"/>
      <c r="AA92" s="608"/>
      <c r="AB92" s="608"/>
      <c r="AC92" s="608"/>
      <c r="AD92" s="655" t="s">
        <v>379</v>
      </c>
      <c r="AE92" s="656" t="s">
        <v>823</v>
      </c>
      <c r="AF92" s="1179"/>
    </row>
    <row r="93" spans="1:32" ht="15" customHeight="1" thickBot="1" x14ac:dyDescent="0.3">
      <c r="A93" s="611"/>
      <c r="B93" s="608"/>
      <c r="C93" s="637"/>
      <c r="D93" s="27"/>
      <c r="E93" s="30"/>
      <c r="F93" s="648" t="s">
        <v>15</v>
      </c>
      <c r="G93" s="997"/>
      <c r="H93" s="638"/>
      <c r="I93" s="986"/>
      <c r="J93" s="993"/>
      <c r="K93" s="947"/>
      <c r="L93" s="1018"/>
      <c r="M93" s="986"/>
      <c r="N93" s="993"/>
      <c r="O93" s="653"/>
      <c r="P93" s="938"/>
      <c r="Q93" s="1003"/>
      <c r="R93" s="938"/>
      <c r="S93" s="938"/>
      <c r="T93" s="982"/>
      <c r="U93" s="566" t="s">
        <v>7</v>
      </c>
      <c r="V93" s="921">
        <v>1</v>
      </c>
      <c r="W93" s="921">
        <v>0</v>
      </c>
      <c r="X93" s="1079">
        <v>0</v>
      </c>
      <c r="Y93" s="943">
        <v>1</v>
      </c>
      <c r="Z93" s="22">
        <v>0</v>
      </c>
      <c r="AA93" s="22">
        <v>0</v>
      </c>
      <c r="AB93" s="22">
        <v>1</v>
      </c>
      <c r="AC93" s="22">
        <v>0</v>
      </c>
      <c r="AD93" s="5">
        <v>0</v>
      </c>
      <c r="AE93" s="8" t="s">
        <v>51</v>
      </c>
      <c r="AF93" s="1179"/>
    </row>
    <row r="94" spans="1:32" ht="15" customHeight="1" thickBot="1" x14ac:dyDescent="0.3">
      <c r="A94" s="621">
        <v>8</v>
      </c>
      <c r="B94" s="613">
        <v>20550</v>
      </c>
      <c r="C94" s="942" t="s">
        <v>151</v>
      </c>
      <c r="D94" s="26" t="s">
        <v>1300</v>
      </c>
      <c r="E94" s="773"/>
      <c r="F94" s="588" t="s">
        <v>52</v>
      </c>
      <c r="G94" s="996">
        <f>H94/$H$568</f>
        <v>1.1666666666666667</v>
      </c>
      <c r="H94" s="925">
        <v>7</v>
      </c>
      <c r="I94" s="295">
        <v>1</v>
      </c>
      <c r="J94" s="152">
        <f>I94/$I$568</f>
        <v>0.33333333333333331</v>
      </c>
      <c r="K94" s="9">
        <v>0</v>
      </c>
      <c r="L94" s="292">
        <f>K94/$K$568</f>
        <v>0</v>
      </c>
      <c r="M94" s="295">
        <v>0</v>
      </c>
      <c r="N94" s="152">
        <f>M94/H94</f>
        <v>0</v>
      </c>
      <c r="O94" s="596">
        <v>0</v>
      </c>
      <c r="P94" s="940">
        <v>0</v>
      </c>
      <c r="Q94" s="1005">
        <v>0</v>
      </c>
      <c r="R94" s="940">
        <v>0</v>
      </c>
      <c r="S94" s="940">
        <v>121</v>
      </c>
      <c r="T94" s="984">
        <f>O94/S94</f>
        <v>0</v>
      </c>
      <c r="U94" s="296" t="s">
        <v>7</v>
      </c>
      <c r="V94" s="944">
        <v>1</v>
      </c>
      <c r="W94" s="944">
        <v>0</v>
      </c>
      <c r="X94" s="1078">
        <v>0</v>
      </c>
      <c r="Y94" s="937"/>
      <c r="Z94" s="17"/>
      <c r="AA94" s="17"/>
      <c r="AB94" s="17"/>
      <c r="AC94" s="17"/>
      <c r="AD94" s="22" t="s">
        <v>379</v>
      </c>
      <c r="AE94" s="77" t="s">
        <v>828</v>
      </c>
      <c r="AF94" s="1204" t="s">
        <v>1275</v>
      </c>
    </row>
    <row r="95" spans="1:32" ht="15" customHeight="1" x14ac:dyDescent="0.25">
      <c r="A95" s="611"/>
      <c r="B95" s="608"/>
      <c r="C95" s="637"/>
      <c r="D95" s="27"/>
      <c r="E95" s="1943" t="s">
        <v>1301</v>
      </c>
      <c r="F95" s="589" t="s">
        <v>50</v>
      </c>
      <c r="G95" s="304"/>
      <c r="H95" s="285"/>
      <c r="I95" s="295"/>
      <c r="J95" s="152"/>
      <c r="K95" s="9"/>
      <c r="L95" s="292"/>
      <c r="M95" s="295"/>
      <c r="N95" s="152"/>
      <c r="O95" s="168"/>
      <c r="P95" s="7"/>
      <c r="Q95" s="161"/>
      <c r="R95" s="7"/>
      <c r="S95" s="7"/>
      <c r="T95" s="125"/>
      <c r="U95" s="566" t="s">
        <v>7</v>
      </c>
      <c r="V95" s="921">
        <v>1</v>
      </c>
      <c r="W95" s="921">
        <v>0</v>
      </c>
      <c r="X95" s="1079">
        <v>0</v>
      </c>
      <c r="Y95" s="929"/>
      <c r="Z95" s="5"/>
      <c r="AA95" s="5"/>
      <c r="AB95" s="5"/>
      <c r="AC95" s="5"/>
      <c r="AD95" s="5">
        <v>0</v>
      </c>
      <c r="AE95" s="8" t="s">
        <v>824</v>
      </c>
      <c r="AF95" s="1179"/>
    </row>
    <row r="96" spans="1:32" ht="16.5" customHeight="1" x14ac:dyDescent="0.25">
      <c r="A96" s="611"/>
      <c r="B96" s="608"/>
      <c r="C96" s="637"/>
      <c r="D96" s="27"/>
      <c r="E96" s="1943"/>
      <c r="F96" s="1785" t="s">
        <v>1572</v>
      </c>
      <c r="G96" s="304"/>
      <c r="H96" s="285"/>
      <c r="I96" s="295"/>
      <c r="J96" s="152"/>
      <c r="K96" s="9"/>
      <c r="L96" s="292"/>
      <c r="M96" s="295"/>
      <c r="N96" s="152"/>
      <c r="O96" s="168"/>
      <c r="P96" s="7"/>
      <c r="Q96" s="161"/>
      <c r="R96" s="7"/>
      <c r="S96" s="7"/>
      <c r="T96" s="125"/>
      <c r="U96" s="566" t="s">
        <v>7</v>
      </c>
      <c r="V96" s="921">
        <v>1</v>
      </c>
      <c r="W96" s="921">
        <v>0</v>
      </c>
      <c r="X96" s="1079">
        <v>0</v>
      </c>
      <c r="Y96" s="929"/>
      <c r="Z96" s="5"/>
      <c r="AA96" s="5"/>
      <c r="AB96" s="5"/>
      <c r="AC96" s="5"/>
      <c r="AD96" s="5" t="s">
        <v>586</v>
      </c>
      <c r="AE96" s="656" t="s">
        <v>1302</v>
      </c>
      <c r="AF96" s="1179"/>
    </row>
    <row r="97" spans="1:32" s="1058" customFormat="1" ht="16.5" customHeight="1" x14ac:dyDescent="0.25">
      <c r="A97" s="934"/>
      <c r="B97" s="926"/>
      <c r="C97" s="637"/>
      <c r="D97" s="27"/>
      <c r="E97" s="949"/>
      <c r="F97" s="1905" t="s">
        <v>416</v>
      </c>
      <c r="G97" s="996"/>
      <c r="H97" s="637"/>
      <c r="I97" s="987"/>
      <c r="J97" s="992"/>
      <c r="K97" s="925"/>
      <c r="L97" s="1016"/>
      <c r="M97" s="987"/>
      <c r="N97" s="992"/>
      <c r="O97" s="636"/>
      <c r="P97" s="922"/>
      <c r="Q97" s="1002"/>
      <c r="R97" s="922"/>
      <c r="S97" s="922"/>
      <c r="T97" s="979"/>
      <c r="U97" s="566" t="s">
        <v>7</v>
      </c>
      <c r="V97" s="921">
        <v>1</v>
      </c>
      <c r="W97" s="921">
        <v>0</v>
      </c>
      <c r="X97" s="1079">
        <v>0</v>
      </c>
      <c r="Y97" s="929"/>
      <c r="Z97" s="921"/>
      <c r="AA97" s="921"/>
      <c r="AB97" s="921"/>
      <c r="AC97" s="921"/>
      <c r="AD97" s="922" t="s">
        <v>886</v>
      </c>
      <c r="AE97" s="15" t="s">
        <v>885</v>
      </c>
      <c r="AF97" s="1179"/>
    </row>
    <row r="98" spans="1:32" ht="70.5" customHeight="1" x14ac:dyDescent="0.25">
      <c r="A98" s="611"/>
      <c r="B98" s="608"/>
      <c r="C98" s="637"/>
      <c r="D98" s="27"/>
      <c r="E98" s="1099"/>
      <c r="F98" s="1906"/>
      <c r="G98" s="645"/>
      <c r="H98" s="637"/>
      <c r="I98" s="642"/>
      <c r="J98" s="629"/>
      <c r="K98" s="607"/>
      <c r="L98" s="640"/>
      <c r="M98" s="642"/>
      <c r="N98" s="629"/>
      <c r="O98" s="636"/>
      <c r="P98" s="606"/>
      <c r="Q98" s="632"/>
      <c r="R98" s="606"/>
      <c r="S98" s="606"/>
      <c r="T98" s="625"/>
      <c r="U98" s="566" t="s">
        <v>7</v>
      </c>
      <c r="V98" s="921">
        <v>1</v>
      </c>
      <c r="W98" s="921">
        <v>0</v>
      </c>
      <c r="X98" s="1079">
        <v>0</v>
      </c>
      <c r="Y98" s="929"/>
      <c r="Z98" s="655"/>
      <c r="AA98" s="655"/>
      <c r="AB98" s="655"/>
      <c r="AC98" s="655"/>
      <c r="AD98" s="918" t="s">
        <v>1424</v>
      </c>
      <c r="AE98" s="922" t="s">
        <v>1422</v>
      </c>
      <c r="AF98" s="1179"/>
    </row>
    <row r="99" spans="1:32" ht="15" customHeight="1" x14ac:dyDescent="0.25">
      <c r="A99" s="611"/>
      <c r="B99" s="608"/>
      <c r="C99" s="637"/>
      <c r="D99" s="27"/>
      <c r="E99" s="30"/>
      <c r="F99" s="648" t="s">
        <v>310</v>
      </c>
      <c r="G99" s="304"/>
      <c r="H99" s="285"/>
      <c r="I99" s="295"/>
      <c r="J99" s="152"/>
      <c r="K99" s="9"/>
      <c r="L99" s="292"/>
      <c r="M99" s="295"/>
      <c r="N99" s="152"/>
      <c r="O99" s="168"/>
      <c r="P99" s="7"/>
      <c r="Q99" s="161"/>
      <c r="R99" s="7"/>
      <c r="S99" s="7"/>
      <c r="T99" s="125"/>
      <c r="U99" s="566" t="s">
        <v>7</v>
      </c>
      <c r="V99" s="921">
        <v>1</v>
      </c>
      <c r="W99" s="921">
        <v>0</v>
      </c>
      <c r="X99" s="1079">
        <v>0</v>
      </c>
      <c r="Y99" s="929"/>
      <c r="Z99" s="5"/>
      <c r="AA99" s="5"/>
      <c r="AB99" s="5"/>
      <c r="AC99" s="5"/>
      <c r="AD99" s="5" t="s">
        <v>614</v>
      </c>
      <c r="AE99" s="928" t="s">
        <v>63</v>
      </c>
      <c r="AF99" s="1179"/>
    </row>
    <row r="100" spans="1:32" ht="16.5" customHeight="1" thickBot="1" x14ac:dyDescent="0.3">
      <c r="A100" s="611"/>
      <c r="B100" s="608"/>
      <c r="C100" s="637"/>
      <c r="D100" s="27"/>
      <c r="E100" s="30"/>
      <c r="F100" s="648" t="s">
        <v>667</v>
      </c>
      <c r="G100" s="304"/>
      <c r="H100" s="285"/>
      <c r="I100" s="295"/>
      <c r="J100" s="152"/>
      <c r="K100" s="9"/>
      <c r="L100" s="292"/>
      <c r="M100" s="295"/>
      <c r="N100" s="152"/>
      <c r="O100" s="168"/>
      <c r="P100" s="7"/>
      <c r="Q100" s="161"/>
      <c r="R100" s="7"/>
      <c r="S100" s="7"/>
      <c r="T100" s="125"/>
      <c r="U100" s="566" t="s">
        <v>7</v>
      </c>
      <c r="V100" s="921">
        <v>1</v>
      </c>
      <c r="W100" s="921">
        <v>0</v>
      </c>
      <c r="X100" s="1079">
        <v>0</v>
      </c>
      <c r="Y100" s="961"/>
      <c r="Z100" s="24"/>
      <c r="AA100" s="24"/>
      <c r="AB100" s="24"/>
      <c r="AC100" s="24"/>
      <c r="AD100" s="5" t="s">
        <v>827</v>
      </c>
      <c r="AE100" s="8" t="s">
        <v>826</v>
      </c>
      <c r="AF100" s="1179"/>
    </row>
    <row r="101" spans="1:32" ht="27" customHeight="1" thickBot="1" x14ac:dyDescent="0.3">
      <c r="A101" s="611"/>
      <c r="B101" s="608"/>
      <c r="C101" s="637"/>
      <c r="D101" s="27"/>
      <c r="E101" s="30"/>
      <c r="F101" s="908" t="s">
        <v>132</v>
      </c>
      <c r="G101" s="996"/>
      <c r="H101" s="637"/>
      <c r="I101" s="295"/>
      <c r="J101" s="152"/>
      <c r="K101" s="9"/>
      <c r="L101" s="292"/>
      <c r="M101" s="295"/>
      <c r="N101" s="152"/>
      <c r="O101" s="652"/>
      <c r="P101" s="951"/>
      <c r="Q101" s="1004"/>
      <c r="R101" s="951"/>
      <c r="S101" s="951"/>
      <c r="T101" s="980"/>
      <c r="U101" s="299" t="s">
        <v>7</v>
      </c>
      <c r="V101" s="931">
        <v>1</v>
      </c>
      <c r="W101" s="931">
        <v>0</v>
      </c>
      <c r="X101" s="1082">
        <v>0</v>
      </c>
      <c r="Y101" s="44">
        <v>0</v>
      </c>
      <c r="Z101" s="926">
        <v>0</v>
      </c>
      <c r="AA101" s="926">
        <v>0</v>
      </c>
      <c r="AB101" s="926">
        <v>0</v>
      </c>
      <c r="AC101" s="926">
        <v>0</v>
      </c>
      <c r="AD101" s="931">
        <v>0</v>
      </c>
      <c r="AE101" s="930" t="s">
        <v>825</v>
      </c>
      <c r="AF101" s="1179"/>
    </row>
    <row r="102" spans="1:32" ht="15" customHeight="1" x14ac:dyDescent="0.25">
      <c r="A102" s="958">
        <v>9</v>
      </c>
      <c r="B102" s="941">
        <v>20630</v>
      </c>
      <c r="C102" s="942" t="s">
        <v>905</v>
      </c>
      <c r="D102" s="1911" t="s">
        <v>959</v>
      </c>
      <c r="E102" s="1942" t="s">
        <v>1317</v>
      </c>
      <c r="F102" s="649" t="s">
        <v>1314</v>
      </c>
      <c r="G102" s="140">
        <f>H102/$H$568</f>
        <v>1</v>
      </c>
      <c r="H102" s="319">
        <v>6</v>
      </c>
      <c r="I102" s="988">
        <v>3</v>
      </c>
      <c r="J102" s="991">
        <f>I102/$I$568</f>
        <v>1</v>
      </c>
      <c r="K102" s="319">
        <v>0</v>
      </c>
      <c r="L102" s="1017">
        <f>K102/$K$568</f>
        <v>0</v>
      </c>
      <c r="M102" s="988">
        <v>1</v>
      </c>
      <c r="N102" s="991">
        <f>M102/H102</f>
        <v>0.16666666666666666</v>
      </c>
      <c r="O102" s="635">
        <v>0</v>
      </c>
      <c r="P102" s="945">
        <v>0</v>
      </c>
      <c r="Q102" s="1001">
        <v>0</v>
      </c>
      <c r="R102" s="945">
        <v>0</v>
      </c>
      <c r="S102" s="945">
        <v>57</v>
      </c>
      <c r="T102" s="978">
        <f>O102/S102</f>
        <v>0</v>
      </c>
      <c r="U102" s="296" t="s">
        <v>7</v>
      </c>
      <c r="V102" s="944">
        <v>1</v>
      </c>
      <c r="W102" s="944">
        <v>0</v>
      </c>
      <c r="X102" s="1078">
        <v>0</v>
      </c>
      <c r="Y102" s="943"/>
      <c r="Z102" s="944"/>
      <c r="AA102" s="944"/>
      <c r="AB102" s="944"/>
      <c r="AC102" s="944"/>
      <c r="AD102" s="944" t="s">
        <v>1316</v>
      </c>
      <c r="AE102" s="944" t="s">
        <v>1315</v>
      </c>
      <c r="AF102" s="1204" t="s">
        <v>1276</v>
      </c>
    </row>
    <row r="103" spans="1:32" s="1058" customFormat="1" ht="15" customHeight="1" x14ac:dyDescent="0.25">
      <c r="A103" s="934"/>
      <c r="B103" s="926"/>
      <c r="C103" s="637"/>
      <c r="D103" s="1912"/>
      <c r="E103" s="1910"/>
      <c r="F103" s="1422" t="s">
        <v>33</v>
      </c>
      <c r="G103" s="294"/>
      <c r="H103" s="650"/>
      <c r="I103" s="987"/>
      <c r="J103" s="992"/>
      <c r="K103" s="650"/>
      <c r="L103" s="1016"/>
      <c r="M103" s="987"/>
      <c r="N103" s="992"/>
      <c r="O103" s="169"/>
      <c r="P103" s="957"/>
      <c r="Q103" s="933"/>
      <c r="R103" s="957"/>
      <c r="S103" s="957"/>
      <c r="T103" s="983"/>
      <c r="U103" s="987" t="s">
        <v>7</v>
      </c>
      <c r="V103" s="926">
        <v>1</v>
      </c>
      <c r="W103" s="926">
        <v>0</v>
      </c>
      <c r="X103" s="777">
        <v>0</v>
      </c>
      <c r="Y103" s="939"/>
      <c r="Z103" s="927"/>
      <c r="AA103" s="927"/>
      <c r="AB103" s="927"/>
      <c r="AC103" s="927"/>
      <c r="AD103" s="926" t="s">
        <v>1316</v>
      </c>
      <c r="AE103" s="932" t="s">
        <v>1318</v>
      </c>
      <c r="AF103" s="1210"/>
    </row>
    <row r="104" spans="1:32" ht="27" customHeight="1" x14ac:dyDescent="0.25">
      <c r="A104" s="934"/>
      <c r="B104" s="926"/>
      <c r="C104" s="637"/>
      <c r="D104" s="1912"/>
      <c r="E104" s="1124" t="s">
        <v>1309</v>
      </c>
      <c r="F104" s="589" t="s">
        <v>16</v>
      </c>
      <c r="G104" s="294"/>
      <c r="H104" s="514"/>
      <c r="I104" s="987"/>
      <c r="J104" s="992"/>
      <c r="K104" s="650"/>
      <c r="L104" s="1016"/>
      <c r="M104" s="987"/>
      <c r="N104" s="992"/>
      <c r="O104" s="458"/>
      <c r="P104" s="922"/>
      <c r="Q104" s="922"/>
      <c r="R104" s="922"/>
      <c r="S104" s="922"/>
      <c r="T104" s="979"/>
      <c r="U104" s="566" t="s">
        <v>7</v>
      </c>
      <c r="V104" s="921">
        <v>1</v>
      </c>
      <c r="W104" s="921">
        <v>0</v>
      </c>
      <c r="X104" s="1079">
        <v>0</v>
      </c>
      <c r="Y104" s="929"/>
      <c r="Z104" s="921"/>
      <c r="AA104" s="921"/>
      <c r="AB104" s="921"/>
      <c r="AC104" s="921"/>
      <c r="AD104" s="921" t="s">
        <v>313</v>
      </c>
      <c r="AE104" s="921" t="s">
        <v>1308</v>
      </c>
      <c r="AF104" s="1179"/>
    </row>
    <row r="105" spans="1:32" s="1058" customFormat="1" ht="15" customHeight="1" x14ac:dyDescent="0.25">
      <c r="A105" s="934"/>
      <c r="B105" s="926"/>
      <c r="C105" s="637"/>
      <c r="D105" s="1379"/>
      <c r="E105" s="1910" t="s">
        <v>1307</v>
      </c>
      <c r="F105" s="648" t="s">
        <v>310</v>
      </c>
      <c r="G105" s="294"/>
      <c r="H105" s="514"/>
      <c r="I105" s="987"/>
      <c r="J105" s="992"/>
      <c r="K105" s="650"/>
      <c r="L105" s="1016"/>
      <c r="M105" s="987"/>
      <c r="N105" s="992"/>
      <c r="O105" s="458"/>
      <c r="P105" s="922"/>
      <c r="Q105" s="922"/>
      <c r="R105" s="922"/>
      <c r="S105" s="922"/>
      <c r="T105" s="979"/>
      <c r="U105" s="566" t="s">
        <v>7</v>
      </c>
      <c r="V105" s="921">
        <v>1</v>
      </c>
      <c r="W105" s="921">
        <v>1</v>
      </c>
      <c r="X105" s="1079">
        <v>0</v>
      </c>
      <c r="Y105" s="929"/>
      <c r="Z105" s="921"/>
      <c r="AA105" s="921"/>
      <c r="AB105" s="921"/>
      <c r="AC105" s="921"/>
      <c r="AD105" s="2045" t="s">
        <v>1306</v>
      </c>
      <c r="AE105" s="929" t="s">
        <v>1303</v>
      </c>
      <c r="AF105" s="1179"/>
    </row>
    <row r="106" spans="1:32" s="1058" customFormat="1" ht="15" customHeight="1" x14ac:dyDescent="0.25">
      <c r="A106" s="934"/>
      <c r="B106" s="926"/>
      <c r="C106" s="637"/>
      <c r="D106" s="1379"/>
      <c r="E106" s="1910"/>
      <c r="F106" s="648" t="s">
        <v>1305</v>
      </c>
      <c r="G106" s="294"/>
      <c r="H106" s="514"/>
      <c r="I106" s="987"/>
      <c r="J106" s="992"/>
      <c r="K106" s="650"/>
      <c r="L106" s="1016"/>
      <c r="M106" s="987"/>
      <c r="N106" s="992"/>
      <c r="O106" s="458"/>
      <c r="P106" s="922"/>
      <c r="Q106" s="922"/>
      <c r="R106" s="922"/>
      <c r="S106" s="922"/>
      <c r="T106" s="979"/>
      <c r="U106" s="566" t="s">
        <v>7</v>
      </c>
      <c r="V106" s="921">
        <v>1</v>
      </c>
      <c r="W106" s="921">
        <v>0</v>
      </c>
      <c r="X106" s="1079">
        <v>0</v>
      </c>
      <c r="Y106" s="929"/>
      <c r="Z106" s="921"/>
      <c r="AA106" s="921"/>
      <c r="AB106" s="921"/>
      <c r="AC106" s="921"/>
      <c r="AD106" s="2040"/>
      <c r="AE106" s="929" t="s">
        <v>1304</v>
      </c>
      <c r="AF106" s="1179"/>
    </row>
    <row r="107" spans="1:32" s="1058" customFormat="1" ht="15" customHeight="1" thickBot="1" x14ac:dyDescent="0.3">
      <c r="A107" s="960"/>
      <c r="B107" s="946"/>
      <c r="C107" s="638"/>
      <c r="D107" s="1381"/>
      <c r="E107" s="1380" t="s">
        <v>1313</v>
      </c>
      <c r="F107" s="654" t="s">
        <v>1310</v>
      </c>
      <c r="G107" s="141"/>
      <c r="H107" s="515"/>
      <c r="I107" s="986"/>
      <c r="J107" s="993"/>
      <c r="K107" s="327"/>
      <c r="L107" s="1018"/>
      <c r="M107" s="986"/>
      <c r="N107" s="993"/>
      <c r="O107" s="508"/>
      <c r="P107" s="938"/>
      <c r="Q107" s="938"/>
      <c r="R107" s="938"/>
      <c r="S107" s="938"/>
      <c r="T107" s="982"/>
      <c r="U107" s="297" t="s">
        <v>29</v>
      </c>
      <c r="V107" s="935">
        <v>1</v>
      </c>
      <c r="W107" s="935">
        <v>0</v>
      </c>
      <c r="X107" s="1080">
        <v>0</v>
      </c>
      <c r="Y107" s="937"/>
      <c r="Z107" s="935"/>
      <c r="AA107" s="935"/>
      <c r="AB107" s="935"/>
      <c r="AC107" s="935"/>
      <c r="AD107" s="946" t="s">
        <v>1312</v>
      </c>
      <c r="AE107" s="1325" t="s">
        <v>1311</v>
      </c>
      <c r="AF107" s="1180"/>
    </row>
    <row r="108" spans="1:32" ht="15" customHeight="1" x14ac:dyDescent="0.25">
      <c r="A108" s="934">
        <v>10</v>
      </c>
      <c r="B108" s="926">
        <v>20810</v>
      </c>
      <c r="C108" s="925" t="s">
        <v>783</v>
      </c>
      <c r="D108" s="1423" t="s">
        <v>1319</v>
      </c>
      <c r="E108" s="773"/>
      <c r="F108" s="318" t="s">
        <v>272</v>
      </c>
      <c r="G108" s="996">
        <f>H108/$H$568</f>
        <v>0.66666666666666663</v>
      </c>
      <c r="H108" s="925">
        <v>4</v>
      </c>
      <c r="I108" s="295">
        <v>0</v>
      </c>
      <c r="J108" s="152">
        <f>I108/$I$568</f>
        <v>0</v>
      </c>
      <c r="K108" s="9">
        <v>0</v>
      </c>
      <c r="L108" s="292">
        <f>K108/$K$568</f>
        <v>0</v>
      </c>
      <c r="M108" s="295">
        <v>0</v>
      </c>
      <c r="N108" s="152">
        <f>M108/H108</f>
        <v>0</v>
      </c>
      <c r="O108" s="596">
        <v>0</v>
      </c>
      <c r="P108" s="940">
        <v>0</v>
      </c>
      <c r="Q108" s="1005">
        <v>0</v>
      </c>
      <c r="R108" s="940">
        <v>0</v>
      </c>
      <c r="S108" s="940">
        <v>64</v>
      </c>
      <c r="T108" s="984">
        <f>O108/S108</f>
        <v>0</v>
      </c>
      <c r="U108" s="298" t="s">
        <v>7</v>
      </c>
      <c r="V108" s="927">
        <v>1</v>
      </c>
      <c r="W108" s="927">
        <v>0</v>
      </c>
      <c r="X108" s="1081">
        <v>0</v>
      </c>
      <c r="Y108" s="939"/>
      <c r="Z108" s="927"/>
      <c r="AA108" s="927"/>
      <c r="AB108" s="927"/>
      <c r="AC108" s="927"/>
      <c r="AD108" s="321" t="s">
        <v>316</v>
      </c>
      <c r="AE108" s="928" t="s">
        <v>1323</v>
      </c>
      <c r="AF108" s="1210" t="s">
        <v>1276</v>
      </c>
    </row>
    <row r="109" spans="1:32" ht="30" customHeight="1" thickBot="1" x14ac:dyDescent="0.3">
      <c r="A109" s="934"/>
      <c r="B109" s="926"/>
      <c r="C109" s="637"/>
      <c r="D109" s="27"/>
      <c r="E109" s="771" t="s">
        <v>1320</v>
      </c>
      <c r="F109" s="648" t="s">
        <v>416</v>
      </c>
      <c r="G109" s="645"/>
      <c r="H109" s="607"/>
      <c r="I109" s="642"/>
      <c r="J109" s="629"/>
      <c r="K109" s="607"/>
      <c r="L109" s="640"/>
      <c r="M109" s="642"/>
      <c r="N109" s="629"/>
      <c r="O109" s="596"/>
      <c r="P109" s="570"/>
      <c r="Q109" s="580"/>
      <c r="R109" s="570"/>
      <c r="S109" s="570"/>
      <c r="T109" s="578"/>
      <c r="U109" s="566" t="s">
        <v>7</v>
      </c>
      <c r="V109" s="921">
        <v>1</v>
      </c>
      <c r="W109" s="921">
        <v>0</v>
      </c>
      <c r="X109" s="1079">
        <v>0</v>
      </c>
      <c r="Y109" s="950"/>
      <c r="Z109" s="610"/>
      <c r="AA109" s="610"/>
      <c r="AB109" s="610"/>
      <c r="AC109" s="610"/>
      <c r="AD109" s="1425" t="s">
        <v>1325</v>
      </c>
      <c r="AE109" s="1424" t="s">
        <v>1324</v>
      </c>
      <c r="AF109" s="1179"/>
    </row>
    <row r="110" spans="1:32" ht="15" customHeight="1" x14ac:dyDescent="0.25">
      <c r="A110" s="934"/>
      <c r="B110" s="926"/>
      <c r="C110" s="637"/>
      <c r="D110" s="27"/>
      <c r="E110" s="519" t="s">
        <v>1322</v>
      </c>
      <c r="F110" s="648" t="s">
        <v>97</v>
      </c>
      <c r="G110" s="304"/>
      <c r="H110" s="285"/>
      <c r="I110" s="295"/>
      <c r="J110" s="392"/>
      <c r="K110" s="9"/>
      <c r="L110" s="397"/>
      <c r="M110" s="295"/>
      <c r="N110" s="152"/>
      <c r="O110" s="168"/>
      <c r="P110" s="7"/>
      <c r="Q110" s="161"/>
      <c r="R110" s="7"/>
      <c r="S110" s="7"/>
      <c r="T110" s="125"/>
      <c r="U110" s="566" t="s">
        <v>7</v>
      </c>
      <c r="V110" s="921">
        <v>1</v>
      </c>
      <c r="W110" s="921">
        <v>0</v>
      </c>
      <c r="X110" s="1079">
        <v>0</v>
      </c>
      <c r="Y110" s="943">
        <v>0</v>
      </c>
      <c r="Z110" s="22">
        <v>0</v>
      </c>
      <c r="AA110" s="22">
        <v>0</v>
      </c>
      <c r="AB110" s="22">
        <v>1</v>
      </c>
      <c r="AC110" s="22">
        <v>0</v>
      </c>
      <c r="AD110" s="5" t="s">
        <v>1164</v>
      </c>
      <c r="AE110" s="8" t="s">
        <v>1321</v>
      </c>
      <c r="AF110" s="1179"/>
    </row>
    <row r="111" spans="1:32" ht="15" customHeight="1" thickBot="1" x14ac:dyDescent="0.3">
      <c r="A111" s="960"/>
      <c r="B111" s="946"/>
      <c r="C111" s="638"/>
      <c r="D111" s="28"/>
      <c r="E111" s="335"/>
      <c r="F111" s="654" t="s">
        <v>12</v>
      </c>
      <c r="G111" s="304"/>
      <c r="H111" s="285"/>
      <c r="I111" s="295"/>
      <c r="J111" s="375"/>
      <c r="K111" s="9"/>
      <c r="L111" s="374"/>
      <c r="M111" s="295"/>
      <c r="N111" s="152"/>
      <c r="O111" s="465"/>
      <c r="P111" s="19"/>
      <c r="Q111" s="162"/>
      <c r="R111" s="19"/>
      <c r="S111" s="19"/>
      <c r="T111" s="128"/>
      <c r="U111" s="297" t="s">
        <v>7</v>
      </c>
      <c r="V111" s="935">
        <v>1</v>
      </c>
      <c r="W111" s="935">
        <v>0</v>
      </c>
      <c r="X111" s="1080">
        <v>0</v>
      </c>
      <c r="Y111" s="937"/>
      <c r="Z111" s="17"/>
      <c r="AA111" s="17"/>
      <c r="AB111" s="17"/>
      <c r="AC111" s="17"/>
      <c r="AD111" s="13">
        <v>0</v>
      </c>
      <c r="AE111" s="18" t="s">
        <v>315</v>
      </c>
      <c r="AF111" s="1179"/>
    </row>
    <row r="112" spans="1:32" ht="15" customHeight="1" x14ac:dyDescent="0.25">
      <c r="A112" s="934">
        <v>11</v>
      </c>
      <c r="B112" s="926">
        <v>20900</v>
      </c>
      <c r="C112" s="925" t="s">
        <v>396</v>
      </c>
      <c r="D112" s="1929" t="s">
        <v>960</v>
      </c>
      <c r="E112" s="869">
        <v>0</v>
      </c>
      <c r="F112" s="588" t="s">
        <v>93</v>
      </c>
      <c r="G112" s="998">
        <f>H112/$H$568</f>
        <v>0.33333333333333331</v>
      </c>
      <c r="H112" s="319">
        <v>2</v>
      </c>
      <c r="I112" s="988">
        <v>1</v>
      </c>
      <c r="J112" s="991">
        <f>I112/$I$568</f>
        <v>0.33333333333333331</v>
      </c>
      <c r="K112" s="319">
        <v>0</v>
      </c>
      <c r="L112" s="1017">
        <f>K112/$K$568</f>
        <v>0</v>
      </c>
      <c r="M112" s="988">
        <v>0</v>
      </c>
      <c r="N112" s="991">
        <f>M112/H112</f>
        <v>0</v>
      </c>
      <c r="O112" s="167">
        <v>0</v>
      </c>
      <c r="P112" s="23">
        <v>0</v>
      </c>
      <c r="Q112" s="160">
        <v>0</v>
      </c>
      <c r="R112" s="23">
        <v>0</v>
      </c>
      <c r="S112" s="23">
        <v>84</v>
      </c>
      <c r="T112" s="124">
        <f>O112/S112</f>
        <v>0</v>
      </c>
      <c r="U112" s="296" t="s">
        <v>7</v>
      </c>
      <c r="V112" s="944">
        <v>1</v>
      </c>
      <c r="W112" s="944">
        <v>0</v>
      </c>
      <c r="X112" s="1078">
        <v>0</v>
      </c>
      <c r="Y112" s="943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 t="s">
        <v>11</v>
      </c>
      <c r="AF112" s="1204" t="s">
        <v>1276</v>
      </c>
    </row>
    <row r="113" spans="1:32" s="1058" customFormat="1" ht="15" customHeight="1" thickBot="1" x14ac:dyDescent="0.3">
      <c r="A113" s="960"/>
      <c r="B113" s="946"/>
      <c r="C113" s="638"/>
      <c r="D113" s="1930"/>
      <c r="E113" s="335"/>
      <c r="F113" s="521" t="s">
        <v>60</v>
      </c>
      <c r="G113" s="997"/>
      <c r="H113" s="584"/>
      <c r="I113" s="986"/>
      <c r="J113" s="993"/>
      <c r="K113" s="947"/>
      <c r="L113" s="973"/>
      <c r="M113" s="986"/>
      <c r="N113" s="993"/>
      <c r="O113" s="169"/>
      <c r="P113" s="922"/>
      <c r="Q113" s="1002"/>
      <c r="R113" s="922"/>
      <c r="S113" s="922"/>
      <c r="T113" s="979"/>
      <c r="U113" s="566" t="s">
        <v>7</v>
      </c>
      <c r="V113" s="921">
        <v>1</v>
      </c>
      <c r="W113" s="921">
        <v>0</v>
      </c>
      <c r="X113" s="1079">
        <v>0</v>
      </c>
      <c r="Y113" s="929"/>
      <c r="Z113" s="921"/>
      <c r="AA113" s="921"/>
      <c r="AB113" s="921"/>
      <c r="AC113" s="921"/>
      <c r="AD113" s="918" t="s">
        <v>923</v>
      </c>
      <c r="AE113" s="921" t="s">
        <v>961</v>
      </c>
      <c r="AF113" s="1179"/>
    </row>
    <row r="114" spans="1:32" ht="15" customHeight="1" thickBot="1" x14ac:dyDescent="0.3">
      <c r="A114" s="611">
        <v>12</v>
      </c>
      <c r="B114" s="608">
        <v>21350</v>
      </c>
      <c r="C114" s="925" t="s">
        <v>897</v>
      </c>
      <c r="D114" s="1101" t="s">
        <v>962</v>
      </c>
      <c r="E114" s="1108">
        <v>0</v>
      </c>
      <c r="F114" s="588" t="s">
        <v>15</v>
      </c>
      <c r="G114" s="304">
        <f>H114/$H$568</f>
        <v>0.33333333333333331</v>
      </c>
      <c r="H114" s="21">
        <v>2</v>
      </c>
      <c r="I114" s="295">
        <v>0</v>
      </c>
      <c r="J114" s="152">
        <f>I114/$I$568</f>
        <v>0</v>
      </c>
      <c r="K114" s="9">
        <v>0</v>
      </c>
      <c r="L114" s="292">
        <f>K114/$K$568</f>
        <v>0</v>
      </c>
      <c r="M114" s="295">
        <v>0</v>
      </c>
      <c r="N114" s="152">
        <f>M114/H114</f>
        <v>0</v>
      </c>
      <c r="O114" s="167">
        <v>0</v>
      </c>
      <c r="P114" s="23">
        <v>0</v>
      </c>
      <c r="Q114" s="160">
        <v>0</v>
      </c>
      <c r="R114" s="23">
        <v>0</v>
      </c>
      <c r="S114" s="23">
        <v>39</v>
      </c>
      <c r="T114" s="124">
        <f>O114/S114</f>
        <v>0</v>
      </c>
      <c r="U114" s="296" t="s">
        <v>7</v>
      </c>
      <c r="V114" s="944">
        <v>1</v>
      </c>
      <c r="W114" s="944">
        <v>0</v>
      </c>
      <c r="X114" s="1078">
        <v>0</v>
      </c>
      <c r="Y114" s="937"/>
      <c r="Z114" s="17"/>
      <c r="AA114" s="17"/>
      <c r="AB114" s="17"/>
      <c r="AC114" s="17"/>
      <c r="AD114" s="22" t="s">
        <v>372</v>
      </c>
      <c r="AE114" s="22" t="s">
        <v>53</v>
      </c>
      <c r="AF114" s="1204" t="s">
        <v>1276</v>
      </c>
    </row>
    <row r="115" spans="1:32" ht="15" customHeight="1" thickBot="1" x14ac:dyDescent="0.3">
      <c r="A115" s="42"/>
      <c r="B115" s="615"/>
      <c r="C115" s="638"/>
      <c r="D115" s="28"/>
      <c r="E115" s="39"/>
      <c r="F115" s="654" t="s">
        <v>54</v>
      </c>
      <c r="G115" s="305"/>
      <c r="H115" s="25"/>
      <c r="I115" s="295"/>
      <c r="J115" s="152"/>
      <c r="K115" s="9"/>
      <c r="L115" s="292"/>
      <c r="M115" s="295"/>
      <c r="N115" s="152"/>
      <c r="O115" s="465"/>
      <c r="P115" s="19"/>
      <c r="Q115" s="162"/>
      <c r="R115" s="19"/>
      <c r="S115" s="19"/>
      <c r="T115" s="128"/>
      <c r="U115" s="297" t="s">
        <v>7</v>
      </c>
      <c r="V115" s="935">
        <v>1</v>
      </c>
      <c r="W115" s="935">
        <v>0</v>
      </c>
      <c r="X115" s="1080">
        <v>0</v>
      </c>
      <c r="Y115" s="943">
        <v>0</v>
      </c>
      <c r="Z115" s="22">
        <v>0</v>
      </c>
      <c r="AA115" s="22">
        <v>0</v>
      </c>
      <c r="AB115" s="22">
        <v>0</v>
      </c>
      <c r="AC115" s="22">
        <v>0</v>
      </c>
      <c r="AD115" s="17">
        <v>0</v>
      </c>
      <c r="AE115" s="102" t="s">
        <v>829</v>
      </c>
      <c r="AF115" s="1183"/>
    </row>
    <row r="116" spans="1:32" ht="18" customHeight="1" thickBot="1" x14ac:dyDescent="0.3">
      <c r="A116" s="2001" t="s">
        <v>196</v>
      </c>
      <c r="B116" s="2002"/>
      <c r="C116" s="2002"/>
      <c r="D116" s="1432"/>
      <c r="E116" s="1432"/>
      <c r="F116" s="1433"/>
      <c r="G116" s="1434">
        <f t="shared" ref="G116:N116" si="2">AVERAGE(G117:G196)</f>
        <v>0.76470588235294112</v>
      </c>
      <c r="H116" s="1435">
        <f t="shared" si="2"/>
        <v>4.5882352941176467</v>
      </c>
      <c r="I116" s="1436">
        <f t="shared" si="2"/>
        <v>1.7058823529411764</v>
      </c>
      <c r="J116" s="1437">
        <f t="shared" si="2"/>
        <v>0.56862745098039202</v>
      </c>
      <c r="K116" s="1438">
        <f t="shared" si="2"/>
        <v>0</v>
      </c>
      <c r="L116" s="1439">
        <f t="shared" si="2"/>
        <v>0</v>
      </c>
      <c r="M116" s="1440">
        <f t="shared" si="2"/>
        <v>0.6470588235294118</v>
      </c>
      <c r="N116" s="1437">
        <f t="shared" si="2"/>
        <v>0.12605042016806722</v>
      </c>
      <c r="O116" s="1441">
        <f>SUM(O117:O196)</f>
        <v>0</v>
      </c>
      <c r="P116" s="1442">
        <f>SUM(P117:P196)</f>
        <v>0</v>
      </c>
      <c r="Q116" s="1443">
        <f>SUM(Q117:Q196)</f>
        <v>0</v>
      </c>
      <c r="R116" s="1442">
        <f>SUM(R117:R196)</f>
        <v>0</v>
      </c>
      <c r="S116" s="1444">
        <f>SUM(S117:S196)</f>
        <v>1074</v>
      </c>
      <c r="T116" s="1445">
        <f>AVERAGE(T117:T196)</f>
        <v>0</v>
      </c>
      <c r="U116" s="1432"/>
      <c r="V116" s="1432"/>
      <c r="W116" s="1432"/>
      <c r="X116" s="1432"/>
      <c r="Y116" s="931"/>
      <c r="Z116" s="931"/>
      <c r="AA116" s="931"/>
      <c r="AB116" s="931"/>
      <c r="AC116" s="931"/>
      <c r="AD116" s="1432"/>
      <c r="AE116" s="1432"/>
      <c r="AF116" s="1446"/>
    </row>
    <row r="117" spans="1:32" ht="16.5" customHeight="1" x14ac:dyDescent="0.25">
      <c r="A117" s="958">
        <v>1</v>
      </c>
      <c r="B117" s="74">
        <v>30070</v>
      </c>
      <c r="C117" s="941" t="s">
        <v>160</v>
      </c>
      <c r="D117" s="1091" t="s">
        <v>963</v>
      </c>
      <c r="E117" s="1942" t="s">
        <v>964</v>
      </c>
      <c r="F117" s="588" t="s">
        <v>9</v>
      </c>
      <c r="G117" s="998">
        <f>H117/$H$568</f>
        <v>1.3333333333333333</v>
      </c>
      <c r="H117" s="942">
        <v>8</v>
      </c>
      <c r="I117" s="988">
        <v>3</v>
      </c>
      <c r="J117" s="991">
        <f>I117/$I$568</f>
        <v>1</v>
      </c>
      <c r="K117" s="942">
        <v>0</v>
      </c>
      <c r="L117" s="1017">
        <f>K117/$K$568</f>
        <v>0</v>
      </c>
      <c r="M117" s="988">
        <v>1</v>
      </c>
      <c r="N117" s="991">
        <f>M117/H117</f>
        <v>0.125</v>
      </c>
      <c r="O117" s="635">
        <v>0</v>
      </c>
      <c r="P117" s="945">
        <v>0</v>
      </c>
      <c r="Q117" s="1001">
        <v>0</v>
      </c>
      <c r="R117" s="945">
        <v>0</v>
      </c>
      <c r="S117" s="945">
        <v>67</v>
      </c>
      <c r="T117" s="978">
        <f>O117/S117</f>
        <v>0</v>
      </c>
      <c r="U117" s="296" t="s">
        <v>7</v>
      </c>
      <c r="V117" s="944">
        <v>1</v>
      </c>
      <c r="W117" s="944">
        <v>0</v>
      </c>
      <c r="X117" s="1078">
        <v>0</v>
      </c>
      <c r="Y117" s="943"/>
      <c r="Z117" s="944"/>
      <c r="AA117" s="944"/>
      <c r="AB117" s="944"/>
      <c r="AC117" s="944"/>
      <c r="AD117" s="944" t="s">
        <v>614</v>
      </c>
      <c r="AE117" s="965" t="s">
        <v>682</v>
      </c>
      <c r="AF117" s="1204" t="s">
        <v>1276</v>
      </c>
    </row>
    <row r="118" spans="1:32" ht="28.5" customHeight="1" x14ac:dyDescent="0.25">
      <c r="A118" s="934"/>
      <c r="B118" s="75"/>
      <c r="C118" s="1162"/>
      <c r="D118" s="572"/>
      <c r="E118" s="1910"/>
      <c r="F118" s="589" t="s">
        <v>276</v>
      </c>
      <c r="G118" s="996"/>
      <c r="H118" s="637"/>
      <c r="I118" s="987"/>
      <c r="J118" s="992"/>
      <c r="K118" s="925"/>
      <c r="L118" s="1016"/>
      <c r="M118" s="987"/>
      <c r="N118" s="992"/>
      <c r="O118" s="636"/>
      <c r="P118" s="922"/>
      <c r="Q118" s="1002"/>
      <c r="R118" s="922"/>
      <c r="S118" s="922"/>
      <c r="T118" s="979"/>
      <c r="U118" s="566" t="s">
        <v>7</v>
      </c>
      <c r="V118" s="921">
        <v>1</v>
      </c>
      <c r="W118" s="921">
        <v>0</v>
      </c>
      <c r="X118" s="1079">
        <v>0</v>
      </c>
      <c r="Y118" s="929"/>
      <c r="Z118" s="921"/>
      <c r="AA118" s="921"/>
      <c r="AB118" s="921"/>
      <c r="AC118" s="921"/>
      <c r="AD118" s="921" t="s">
        <v>404</v>
      </c>
      <c r="AE118" s="924" t="s">
        <v>589</v>
      </c>
      <c r="AF118" s="1179"/>
    </row>
    <row r="119" spans="1:32" ht="27.95" customHeight="1" x14ac:dyDescent="0.25">
      <c r="A119" s="934"/>
      <c r="B119" s="75"/>
      <c r="C119" s="1162"/>
      <c r="D119" s="572"/>
      <c r="E119" s="909"/>
      <c r="F119" s="1449" t="s">
        <v>563</v>
      </c>
      <c r="G119" s="996"/>
      <c r="H119" s="637"/>
      <c r="I119" s="987"/>
      <c r="J119" s="992"/>
      <c r="K119" s="925"/>
      <c r="L119" s="1016"/>
      <c r="M119" s="987"/>
      <c r="N119" s="992"/>
      <c r="O119" s="636"/>
      <c r="P119" s="922"/>
      <c r="Q119" s="1002"/>
      <c r="R119" s="922"/>
      <c r="S119" s="922"/>
      <c r="T119" s="979"/>
      <c r="U119" s="566" t="s">
        <v>7</v>
      </c>
      <c r="V119" s="921">
        <v>1</v>
      </c>
      <c r="W119" s="921">
        <v>0</v>
      </c>
      <c r="X119" s="1079">
        <v>0</v>
      </c>
      <c r="Y119" s="929"/>
      <c r="Z119" s="921"/>
      <c r="AA119" s="921"/>
      <c r="AB119" s="921"/>
      <c r="AC119" s="921"/>
      <c r="AD119" s="921" t="s">
        <v>404</v>
      </c>
      <c r="AE119" s="924" t="s">
        <v>589</v>
      </c>
      <c r="AF119" s="1179"/>
    </row>
    <row r="120" spans="1:32" ht="27.95" customHeight="1" x14ac:dyDescent="0.25">
      <c r="A120" s="934"/>
      <c r="B120" s="75"/>
      <c r="C120" s="1162"/>
      <c r="D120" s="572"/>
      <c r="E120" s="390"/>
      <c r="F120" s="589" t="s">
        <v>16</v>
      </c>
      <c r="G120" s="996"/>
      <c r="H120" s="637"/>
      <c r="I120" s="987"/>
      <c r="J120" s="992"/>
      <c r="K120" s="925"/>
      <c r="L120" s="1016"/>
      <c r="M120" s="987"/>
      <c r="N120" s="992"/>
      <c r="O120" s="636"/>
      <c r="P120" s="922"/>
      <c r="Q120" s="1002"/>
      <c r="R120" s="922"/>
      <c r="S120" s="922"/>
      <c r="T120" s="979"/>
      <c r="U120" s="566" t="s">
        <v>7</v>
      </c>
      <c r="V120" s="921">
        <v>1</v>
      </c>
      <c r="W120" s="921">
        <v>0</v>
      </c>
      <c r="X120" s="1079">
        <v>0</v>
      </c>
      <c r="Y120" s="939"/>
      <c r="Z120" s="927"/>
      <c r="AA120" s="927"/>
      <c r="AB120" s="927"/>
      <c r="AC120" s="927"/>
      <c r="AD120" s="921" t="s">
        <v>374</v>
      </c>
      <c r="AE120" s="924" t="s">
        <v>589</v>
      </c>
      <c r="AF120" s="1179"/>
    </row>
    <row r="121" spans="1:32" s="1058" customFormat="1" ht="40.5" customHeight="1" x14ac:dyDescent="0.25">
      <c r="A121" s="934"/>
      <c r="B121" s="75"/>
      <c r="C121" s="1162"/>
      <c r="D121" s="572"/>
      <c r="E121" s="390"/>
      <c r="F121" s="1452" t="s">
        <v>416</v>
      </c>
      <c r="G121" s="996"/>
      <c r="H121" s="637"/>
      <c r="I121" s="987"/>
      <c r="J121" s="992"/>
      <c r="K121" s="925"/>
      <c r="L121" s="1016"/>
      <c r="M121" s="987"/>
      <c r="N121" s="992"/>
      <c r="O121" s="636"/>
      <c r="P121" s="922"/>
      <c r="Q121" s="1002"/>
      <c r="R121" s="922"/>
      <c r="S121" s="922"/>
      <c r="T121" s="979"/>
      <c r="U121" s="458" t="s">
        <v>7</v>
      </c>
      <c r="V121" s="15">
        <v>1</v>
      </c>
      <c r="W121" s="15">
        <v>0</v>
      </c>
      <c r="X121" s="1456">
        <v>0</v>
      </c>
      <c r="Y121" s="939"/>
      <c r="Z121" s="927"/>
      <c r="AA121" s="927"/>
      <c r="AB121" s="927"/>
      <c r="AC121" s="927"/>
      <c r="AD121" s="927" t="s">
        <v>1425</v>
      </c>
      <c r="AE121" s="922" t="s">
        <v>1422</v>
      </c>
      <c r="AF121" s="1179"/>
    </row>
    <row r="122" spans="1:32" ht="27.95" customHeight="1" x14ac:dyDescent="0.25">
      <c r="A122" s="934"/>
      <c r="B122" s="75"/>
      <c r="C122" s="1162"/>
      <c r="D122" s="572"/>
      <c r="E122" s="1124"/>
      <c r="F122" s="648" t="s">
        <v>38</v>
      </c>
      <c r="G122" s="996"/>
      <c r="H122" s="637"/>
      <c r="I122" s="987"/>
      <c r="J122" s="992"/>
      <c r="K122" s="925"/>
      <c r="L122" s="1016"/>
      <c r="M122" s="987"/>
      <c r="N122" s="992"/>
      <c r="O122" s="636"/>
      <c r="P122" s="922"/>
      <c r="Q122" s="1002"/>
      <c r="R122" s="922"/>
      <c r="S122" s="922"/>
      <c r="T122" s="979"/>
      <c r="U122" s="566" t="s">
        <v>7</v>
      </c>
      <c r="V122" s="921">
        <v>1</v>
      </c>
      <c r="W122" s="921">
        <v>0</v>
      </c>
      <c r="X122" s="1079">
        <v>0</v>
      </c>
      <c r="Y122" s="939"/>
      <c r="Z122" s="927"/>
      <c r="AA122" s="927"/>
      <c r="AB122" s="927"/>
      <c r="AC122" s="927"/>
      <c r="AD122" s="927" t="s">
        <v>404</v>
      </c>
      <c r="AE122" s="928" t="s">
        <v>589</v>
      </c>
      <c r="AF122" s="1179"/>
    </row>
    <row r="123" spans="1:32" s="1058" customFormat="1" ht="15" customHeight="1" x14ac:dyDescent="0.25">
      <c r="A123" s="934"/>
      <c r="B123" s="75"/>
      <c r="C123" s="1162"/>
      <c r="D123" s="572"/>
      <c r="E123" s="390"/>
      <c r="F123" s="648" t="s">
        <v>830</v>
      </c>
      <c r="G123" s="996"/>
      <c r="H123" s="637"/>
      <c r="I123" s="987"/>
      <c r="J123" s="992"/>
      <c r="K123" s="925"/>
      <c r="L123" s="1016"/>
      <c r="M123" s="987"/>
      <c r="N123" s="992"/>
      <c r="O123" s="636"/>
      <c r="P123" s="922"/>
      <c r="Q123" s="1002"/>
      <c r="R123" s="922"/>
      <c r="S123" s="922"/>
      <c r="T123" s="979"/>
      <c r="U123" s="566" t="s">
        <v>7</v>
      </c>
      <c r="V123" s="921">
        <v>1</v>
      </c>
      <c r="W123" s="921">
        <v>0</v>
      </c>
      <c r="X123" s="1079">
        <v>0</v>
      </c>
      <c r="Y123" s="939"/>
      <c r="Z123" s="927"/>
      <c r="AA123" s="927"/>
      <c r="AB123" s="927"/>
      <c r="AC123" s="927"/>
      <c r="AD123" s="927" t="s">
        <v>831</v>
      </c>
      <c r="AE123" s="928" t="s">
        <v>749</v>
      </c>
      <c r="AF123" s="1179"/>
    </row>
    <row r="124" spans="1:32" ht="28.5" customHeight="1" thickBot="1" x14ac:dyDescent="0.3">
      <c r="A124" s="960"/>
      <c r="B124" s="1041"/>
      <c r="C124" s="1163"/>
      <c r="D124" s="574"/>
      <c r="E124" s="805"/>
      <c r="F124" s="654" t="s">
        <v>49</v>
      </c>
      <c r="G124" s="997"/>
      <c r="H124" s="638"/>
      <c r="I124" s="986"/>
      <c r="J124" s="993"/>
      <c r="K124" s="947"/>
      <c r="L124" s="1018"/>
      <c r="M124" s="986"/>
      <c r="N124" s="993"/>
      <c r="O124" s="653"/>
      <c r="P124" s="938"/>
      <c r="Q124" s="1003"/>
      <c r="R124" s="938"/>
      <c r="S124" s="938"/>
      <c r="T124" s="982"/>
      <c r="U124" s="508" t="s">
        <v>7</v>
      </c>
      <c r="V124" s="935">
        <v>1</v>
      </c>
      <c r="W124" s="935">
        <v>0</v>
      </c>
      <c r="X124" s="1080">
        <v>0</v>
      </c>
      <c r="Y124" s="961"/>
      <c r="Z124" s="946"/>
      <c r="AA124" s="946"/>
      <c r="AB124" s="946"/>
      <c r="AC124" s="946"/>
      <c r="AD124" s="1447" t="s">
        <v>588</v>
      </c>
      <c r="AE124" s="973" t="s">
        <v>587</v>
      </c>
      <c r="AF124" s="1180"/>
    </row>
    <row r="125" spans="1:32" ht="28.5" customHeight="1" x14ac:dyDescent="0.25">
      <c r="A125" s="1024">
        <v>2</v>
      </c>
      <c r="B125" s="1457">
        <v>30480</v>
      </c>
      <c r="C125" s="1025" t="s">
        <v>222</v>
      </c>
      <c r="D125" s="1448" t="s">
        <v>1326</v>
      </c>
      <c r="E125" s="1994" t="s">
        <v>1330</v>
      </c>
      <c r="F125" s="588" t="s">
        <v>572</v>
      </c>
      <c r="G125" s="998">
        <f>H125/$H$568</f>
        <v>1</v>
      </c>
      <c r="H125" s="942">
        <v>6</v>
      </c>
      <c r="I125" s="988">
        <v>3</v>
      </c>
      <c r="J125" s="991">
        <f>I125/$I$568</f>
        <v>1</v>
      </c>
      <c r="K125" s="319">
        <v>0</v>
      </c>
      <c r="L125" s="1017">
        <f>K125/$K$568</f>
        <v>0</v>
      </c>
      <c r="M125" s="988">
        <v>3</v>
      </c>
      <c r="N125" s="991">
        <f>M125/H125</f>
        <v>0.5</v>
      </c>
      <c r="O125" s="635">
        <v>0</v>
      </c>
      <c r="P125" s="945">
        <v>0</v>
      </c>
      <c r="Q125" s="1001">
        <v>0</v>
      </c>
      <c r="R125" s="945">
        <v>0</v>
      </c>
      <c r="S125" s="945">
        <v>82</v>
      </c>
      <c r="T125" s="978">
        <f>O125/S125</f>
        <v>0</v>
      </c>
      <c r="U125" s="296" t="s">
        <v>7</v>
      </c>
      <c r="V125" s="944">
        <v>1</v>
      </c>
      <c r="W125" s="944">
        <v>1</v>
      </c>
      <c r="X125" s="1078">
        <v>0</v>
      </c>
      <c r="Y125" s="943"/>
      <c r="Z125" s="944"/>
      <c r="AA125" s="944"/>
      <c r="AB125" s="944"/>
      <c r="AC125" s="944"/>
      <c r="AD125" s="944" t="s">
        <v>1331</v>
      </c>
      <c r="AE125" s="965" t="s">
        <v>1332</v>
      </c>
      <c r="AF125" s="1204" t="s">
        <v>1276</v>
      </c>
    </row>
    <row r="126" spans="1:32" ht="27" customHeight="1" x14ac:dyDescent="0.25">
      <c r="A126" s="934"/>
      <c r="B126" s="75"/>
      <c r="C126" s="1162"/>
      <c r="D126" s="949"/>
      <c r="E126" s="1920"/>
      <c r="F126" s="589" t="s">
        <v>85</v>
      </c>
      <c r="G126" s="996"/>
      <c r="H126" s="637"/>
      <c r="I126" s="987"/>
      <c r="J126" s="992"/>
      <c r="K126" s="650"/>
      <c r="L126" s="1016"/>
      <c r="M126" s="987"/>
      <c r="N126" s="992"/>
      <c r="O126" s="636"/>
      <c r="P126" s="922"/>
      <c r="Q126" s="1002"/>
      <c r="R126" s="922"/>
      <c r="S126" s="922"/>
      <c r="T126" s="979"/>
      <c r="U126" s="566" t="s">
        <v>7</v>
      </c>
      <c r="V126" s="921">
        <v>1</v>
      </c>
      <c r="W126" s="921">
        <v>0</v>
      </c>
      <c r="X126" s="1079">
        <v>0</v>
      </c>
      <c r="Y126" s="929"/>
      <c r="Z126" s="921"/>
      <c r="AA126" s="921"/>
      <c r="AB126" s="921"/>
      <c r="AC126" s="921"/>
      <c r="AD126" s="921" t="s">
        <v>590</v>
      </c>
      <c r="AE126" s="924" t="s">
        <v>683</v>
      </c>
      <c r="AF126" s="1179"/>
    </row>
    <row r="127" spans="1:32" ht="27" customHeight="1" thickBot="1" x14ac:dyDescent="0.3">
      <c r="A127" s="934"/>
      <c r="B127" s="75"/>
      <c r="C127" s="1162"/>
      <c r="D127" s="949"/>
      <c r="E127" s="771" t="s">
        <v>1326</v>
      </c>
      <c r="F127" s="589" t="s">
        <v>107</v>
      </c>
      <c r="G127" s="996"/>
      <c r="H127" s="637"/>
      <c r="I127" s="987"/>
      <c r="J127" s="992"/>
      <c r="K127" s="650"/>
      <c r="L127" s="1016"/>
      <c r="M127" s="987"/>
      <c r="N127" s="992"/>
      <c r="O127" s="636"/>
      <c r="P127" s="922"/>
      <c r="Q127" s="1002"/>
      <c r="R127" s="922"/>
      <c r="S127" s="922"/>
      <c r="T127" s="979"/>
      <c r="U127" s="566" t="s">
        <v>7</v>
      </c>
      <c r="V127" s="921">
        <v>1</v>
      </c>
      <c r="W127" s="921">
        <v>0</v>
      </c>
      <c r="X127" s="1079">
        <v>0</v>
      </c>
      <c r="Y127" s="937"/>
      <c r="Z127" s="935"/>
      <c r="AA127" s="935"/>
      <c r="AB127" s="935"/>
      <c r="AC127" s="935"/>
      <c r="AD127" s="921" t="s">
        <v>590</v>
      </c>
      <c r="AE127" s="924" t="s">
        <v>683</v>
      </c>
      <c r="AF127" s="1179"/>
    </row>
    <row r="128" spans="1:32" ht="27.95" customHeight="1" x14ac:dyDescent="0.25">
      <c r="A128" s="934"/>
      <c r="B128" s="75"/>
      <c r="C128" s="1162"/>
      <c r="D128" s="949"/>
      <c r="E128" s="571" t="s">
        <v>1329</v>
      </c>
      <c r="F128" s="589" t="s">
        <v>16</v>
      </c>
      <c r="G128" s="996"/>
      <c r="H128" s="637"/>
      <c r="I128" s="987"/>
      <c r="J128" s="992"/>
      <c r="K128" s="650"/>
      <c r="L128" s="1016"/>
      <c r="M128" s="987"/>
      <c r="N128" s="992"/>
      <c r="O128" s="636"/>
      <c r="P128" s="922"/>
      <c r="Q128" s="1002"/>
      <c r="R128" s="922"/>
      <c r="S128" s="922"/>
      <c r="T128" s="979"/>
      <c r="U128" s="566" t="s">
        <v>7</v>
      </c>
      <c r="V128" s="921">
        <v>1</v>
      </c>
      <c r="W128" s="921">
        <v>0</v>
      </c>
      <c r="X128" s="1079">
        <v>0</v>
      </c>
      <c r="Y128" s="929"/>
      <c r="Z128" s="921"/>
      <c r="AA128" s="921"/>
      <c r="AB128" s="921"/>
      <c r="AC128" s="921"/>
      <c r="AD128" s="921" t="s">
        <v>1328</v>
      </c>
      <c r="AE128" s="924" t="s">
        <v>1327</v>
      </c>
      <c r="AF128" s="1179"/>
    </row>
    <row r="129" spans="1:32" s="1058" customFormat="1" ht="27.95" customHeight="1" x14ac:dyDescent="0.25">
      <c r="A129" s="934"/>
      <c r="B129" s="75"/>
      <c r="C129" s="1162"/>
      <c r="D129" s="949"/>
      <c r="E129" s="571"/>
      <c r="F129" s="1452" t="s">
        <v>416</v>
      </c>
      <c r="G129" s="996"/>
      <c r="H129" s="637"/>
      <c r="I129" s="987"/>
      <c r="J129" s="992"/>
      <c r="K129" s="650"/>
      <c r="L129" s="1016"/>
      <c r="M129" s="987"/>
      <c r="N129" s="992"/>
      <c r="O129" s="636"/>
      <c r="P129" s="922"/>
      <c r="Q129" s="1002"/>
      <c r="R129" s="922"/>
      <c r="S129" s="922"/>
      <c r="T129" s="979"/>
      <c r="U129" s="458" t="s">
        <v>7</v>
      </c>
      <c r="V129" s="15">
        <v>1</v>
      </c>
      <c r="W129" s="15">
        <v>0</v>
      </c>
      <c r="X129" s="1456">
        <v>0</v>
      </c>
      <c r="Y129" s="929"/>
      <c r="Z129" s="921"/>
      <c r="AA129" s="921"/>
      <c r="AB129" s="921"/>
      <c r="AC129" s="921"/>
      <c r="AD129" s="921" t="s">
        <v>1354</v>
      </c>
      <c r="AE129" s="922" t="s">
        <v>1422</v>
      </c>
      <c r="AF129" s="1179"/>
    </row>
    <row r="130" spans="1:32" ht="27.95" customHeight="1" thickBot="1" x14ac:dyDescent="0.3">
      <c r="A130" s="960"/>
      <c r="B130" s="1041"/>
      <c r="C130" s="1163"/>
      <c r="D130" s="954"/>
      <c r="E130" s="66"/>
      <c r="F130" s="654" t="s">
        <v>38</v>
      </c>
      <c r="G130" s="997"/>
      <c r="H130" s="638"/>
      <c r="I130" s="986"/>
      <c r="J130" s="993"/>
      <c r="K130" s="327"/>
      <c r="L130" s="1018"/>
      <c r="M130" s="986"/>
      <c r="N130" s="993"/>
      <c r="O130" s="653"/>
      <c r="P130" s="938"/>
      <c r="Q130" s="1003"/>
      <c r="R130" s="938"/>
      <c r="S130" s="938"/>
      <c r="T130" s="982"/>
      <c r="U130" s="297" t="s">
        <v>7</v>
      </c>
      <c r="V130" s="935">
        <v>1</v>
      </c>
      <c r="W130" s="935">
        <v>0</v>
      </c>
      <c r="X130" s="1080">
        <v>0</v>
      </c>
      <c r="Y130" s="937"/>
      <c r="Z130" s="935"/>
      <c r="AA130" s="935"/>
      <c r="AB130" s="935"/>
      <c r="AC130" s="935"/>
      <c r="AD130" s="935" t="s">
        <v>588</v>
      </c>
      <c r="AE130" s="973" t="s">
        <v>589</v>
      </c>
      <c r="AF130" s="1180"/>
    </row>
    <row r="131" spans="1:32" ht="16.5" customHeight="1" x14ac:dyDescent="0.25">
      <c r="A131" s="958">
        <v>3</v>
      </c>
      <c r="B131" s="74">
        <v>30460</v>
      </c>
      <c r="C131" s="941" t="s">
        <v>164</v>
      </c>
      <c r="D131" s="2023" t="s">
        <v>965</v>
      </c>
      <c r="E131" s="1213">
        <v>0</v>
      </c>
      <c r="F131" s="649" t="s">
        <v>16</v>
      </c>
      <c r="G131" s="998">
        <f>H131/$H$568</f>
        <v>0.5</v>
      </c>
      <c r="H131" s="942">
        <v>3</v>
      </c>
      <c r="I131" s="988">
        <v>2</v>
      </c>
      <c r="J131" s="991">
        <f>I131/$I$568</f>
        <v>0.66666666666666663</v>
      </c>
      <c r="K131" s="942">
        <v>0</v>
      </c>
      <c r="L131" s="1017">
        <f>K131/$K$568</f>
        <v>0</v>
      </c>
      <c r="M131" s="988">
        <v>0</v>
      </c>
      <c r="N131" s="991">
        <f>M131/H131</f>
        <v>0</v>
      </c>
      <c r="O131" s="635">
        <v>0</v>
      </c>
      <c r="P131" s="945">
        <v>0</v>
      </c>
      <c r="Q131" s="1001">
        <v>0</v>
      </c>
      <c r="R131" s="945">
        <v>0</v>
      </c>
      <c r="S131" s="945">
        <v>82</v>
      </c>
      <c r="T131" s="978">
        <f>O131/S131</f>
        <v>0</v>
      </c>
      <c r="U131" s="296" t="s">
        <v>7</v>
      </c>
      <c r="V131" s="944">
        <v>1</v>
      </c>
      <c r="W131" s="944">
        <v>0</v>
      </c>
      <c r="X131" s="1078">
        <v>0</v>
      </c>
      <c r="Y131" s="943"/>
      <c r="Z131" s="944"/>
      <c r="AA131" s="944"/>
      <c r="AB131" s="944"/>
      <c r="AC131" s="944"/>
      <c r="AD131" s="944" t="s">
        <v>318</v>
      </c>
      <c r="AE131" s="965" t="s">
        <v>684</v>
      </c>
      <c r="AF131" s="1204" t="s">
        <v>1276</v>
      </c>
    </row>
    <row r="132" spans="1:32" ht="16.5" customHeight="1" x14ac:dyDescent="0.25">
      <c r="A132" s="934"/>
      <c r="B132" s="75"/>
      <c r="C132" s="1162"/>
      <c r="D132" s="2024"/>
      <c r="E132" s="1124"/>
      <c r="F132" s="589" t="s">
        <v>47</v>
      </c>
      <c r="G132" s="996"/>
      <c r="H132" s="637"/>
      <c r="I132" s="987"/>
      <c r="J132" s="992"/>
      <c r="K132" s="925"/>
      <c r="L132" s="1016"/>
      <c r="M132" s="987"/>
      <c r="N132" s="992"/>
      <c r="O132" s="636"/>
      <c r="P132" s="922"/>
      <c r="Q132" s="1002"/>
      <c r="R132" s="922"/>
      <c r="S132" s="922"/>
      <c r="T132" s="979"/>
      <c r="U132" s="566" t="s">
        <v>7</v>
      </c>
      <c r="V132" s="921">
        <v>1</v>
      </c>
      <c r="W132" s="921">
        <v>0</v>
      </c>
      <c r="X132" s="1079">
        <v>0</v>
      </c>
      <c r="Y132" s="929"/>
      <c r="Z132" s="921"/>
      <c r="AA132" s="921"/>
      <c r="AB132" s="921"/>
      <c r="AC132" s="921"/>
      <c r="AD132" s="921" t="s">
        <v>400</v>
      </c>
      <c r="AE132" s="924" t="s">
        <v>684</v>
      </c>
      <c r="AF132" s="1182"/>
    </row>
    <row r="133" spans="1:32" ht="25.5" customHeight="1" thickBot="1" x14ac:dyDescent="0.3">
      <c r="A133" s="960"/>
      <c r="B133" s="1041"/>
      <c r="C133" s="1163"/>
      <c r="D133" s="66"/>
      <c r="E133" s="805"/>
      <c r="F133" s="654" t="s">
        <v>319</v>
      </c>
      <c r="G133" s="997"/>
      <c r="H133" s="638"/>
      <c r="I133" s="986"/>
      <c r="J133" s="993"/>
      <c r="K133" s="947"/>
      <c r="L133" s="1018"/>
      <c r="M133" s="986"/>
      <c r="N133" s="993"/>
      <c r="O133" s="653"/>
      <c r="P133" s="938"/>
      <c r="Q133" s="1003"/>
      <c r="R133" s="938"/>
      <c r="S133" s="938"/>
      <c r="T133" s="982"/>
      <c r="U133" s="297" t="s">
        <v>7</v>
      </c>
      <c r="V133" s="935">
        <v>1</v>
      </c>
      <c r="W133" s="935">
        <v>0</v>
      </c>
      <c r="X133" s="1080">
        <v>0</v>
      </c>
      <c r="Y133" s="937"/>
      <c r="Z133" s="935"/>
      <c r="AA133" s="935"/>
      <c r="AB133" s="935"/>
      <c r="AC133" s="935"/>
      <c r="AD133" s="935">
        <v>0</v>
      </c>
      <c r="AE133" s="936" t="s">
        <v>685</v>
      </c>
      <c r="AF133" s="1183"/>
    </row>
    <row r="134" spans="1:32" ht="27.95" customHeight="1" x14ac:dyDescent="0.25">
      <c r="A134" s="1024">
        <v>4</v>
      </c>
      <c r="B134" s="1457">
        <v>30030</v>
      </c>
      <c r="C134" s="1025" t="s">
        <v>786</v>
      </c>
      <c r="D134" s="1466" t="s">
        <v>966</v>
      </c>
      <c r="E134" s="1246">
        <v>0</v>
      </c>
      <c r="F134" s="649" t="s">
        <v>276</v>
      </c>
      <c r="G134" s="998">
        <f>H134/$H$568</f>
        <v>0.66666666666666663</v>
      </c>
      <c r="H134" s="942">
        <v>4</v>
      </c>
      <c r="I134" s="988">
        <v>3</v>
      </c>
      <c r="J134" s="991">
        <f>I134/$I$568</f>
        <v>1</v>
      </c>
      <c r="K134" s="319">
        <v>0</v>
      </c>
      <c r="L134" s="1017">
        <f>K134/$K$568</f>
        <v>0</v>
      </c>
      <c r="M134" s="988">
        <v>2</v>
      </c>
      <c r="N134" s="991">
        <f>M134/H134</f>
        <v>0.5</v>
      </c>
      <c r="O134" s="467">
        <v>0</v>
      </c>
      <c r="P134" s="945">
        <v>0</v>
      </c>
      <c r="Q134" s="1001">
        <v>0</v>
      </c>
      <c r="R134" s="945">
        <v>0</v>
      </c>
      <c r="S134" s="945">
        <v>67</v>
      </c>
      <c r="T134" s="978">
        <f>O134/S134</f>
        <v>0</v>
      </c>
      <c r="U134" s="296" t="s">
        <v>7</v>
      </c>
      <c r="V134" s="944">
        <v>1</v>
      </c>
      <c r="W134" s="944">
        <v>0</v>
      </c>
      <c r="X134" s="1078">
        <v>0</v>
      </c>
      <c r="Y134" s="943"/>
      <c r="Z134" s="944"/>
      <c r="AA134" s="944"/>
      <c r="AB134" s="944"/>
      <c r="AC134" s="944"/>
      <c r="AD134" s="944" t="s">
        <v>404</v>
      </c>
      <c r="AE134" s="965" t="s">
        <v>683</v>
      </c>
      <c r="AF134" s="1204" t="s">
        <v>1276</v>
      </c>
    </row>
    <row r="135" spans="1:32" ht="27.95" customHeight="1" x14ac:dyDescent="0.25">
      <c r="A135" s="934"/>
      <c r="B135" s="75"/>
      <c r="C135" s="1162"/>
      <c r="D135" s="32"/>
      <c r="E135" s="453"/>
      <c r="F135" s="589" t="s">
        <v>563</v>
      </c>
      <c r="G135" s="996"/>
      <c r="H135" s="637"/>
      <c r="I135" s="987"/>
      <c r="J135" s="992"/>
      <c r="K135" s="650"/>
      <c r="L135" s="1016"/>
      <c r="M135" s="987"/>
      <c r="N135" s="992"/>
      <c r="O135" s="595"/>
      <c r="P135" s="922"/>
      <c r="Q135" s="1002"/>
      <c r="R135" s="922"/>
      <c r="S135" s="922"/>
      <c r="T135" s="979"/>
      <c r="U135" s="566" t="s">
        <v>7</v>
      </c>
      <c r="V135" s="921">
        <v>1</v>
      </c>
      <c r="W135" s="921">
        <v>0</v>
      </c>
      <c r="X135" s="1079">
        <v>0</v>
      </c>
      <c r="Y135" s="939">
        <v>0</v>
      </c>
      <c r="Z135" s="927">
        <v>0</v>
      </c>
      <c r="AA135" s="927">
        <v>0</v>
      </c>
      <c r="AB135" s="927">
        <v>0</v>
      </c>
      <c r="AC135" s="927">
        <v>0</v>
      </c>
      <c r="AD135" s="921" t="s">
        <v>404</v>
      </c>
      <c r="AE135" s="924" t="s">
        <v>683</v>
      </c>
      <c r="AF135" s="1179"/>
    </row>
    <row r="136" spans="1:32" ht="27.95" customHeight="1" x14ac:dyDescent="0.25">
      <c r="A136" s="934"/>
      <c r="B136" s="75"/>
      <c r="C136" s="1162"/>
      <c r="D136" s="32"/>
      <c r="E136" s="948"/>
      <c r="F136" s="589" t="s">
        <v>16</v>
      </c>
      <c r="G136" s="996"/>
      <c r="H136" s="637"/>
      <c r="I136" s="987"/>
      <c r="J136" s="992"/>
      <c r="K136" s="650"/>
      <c r="L136" s="1016"/>
      <c r="M136" s="987"/>
      <c r="N136" s="992"/>
      <c r="O136" s="595"/>
      <c r="P136" s="922"/>
      <c r="Q136" s="1002"/>
      <c r="R136" s="922"/>
      <c r="S136" s="922"/>
      <c r="T136" s="979"/>
      <c r="U136" s="566" t="s">
        <v>7</v>
      </c>
      <c r="V136" s="921">
        <v>1</v>
      </c>
      <c r="W136" s="921">
        <v>0</v>
      </c>
      <c r="X136" s="1079">
        <v>0</v>
      </c>
      <c r="Y136" s="929"/>
      <c r="Z136" s="921"/>
      <c r="AA136" s="921"/>
      <c r="AB136" s="921"/>
      <c r="AC136" s="921"/>
      <c r="AD136" s="921" t="s">
        <v>374</v>
      </c>
      <c r="AE136" s="924" t="s">
        <v>589</v>
      </c>
      <c r="AF136" s="1179"/>
    </row>
    <row r="137" spans="1:32" ht="27.95" customHeight="1" thickBot="1" x14ac:dyDescent="0.3">
      <c r="A137" s="960"/>
      <c r="B137" s="1041"/>
      <c r="C137" s="1163"/>
      <c r="D137" s="911"/>
      <c r="E137" s="955"/>
      <c r="F137" s="654" t="s">
        <v>38</v>
      </c>
      <c r="G137" s="997"/>
      <c r="H137" s="638"/>
      <c r="I137" s="986"/>
      <c r="J137" s="993"/>
      <c r="K137" s="327"/>
      <c r="L137" s="1018"/>
      <c r="M137" s="986"/>
      <c r="N137" s="993"/>
      <c r="O137" s="597"/>
      <c r="P137" s="938"/>
      <c r="Q137" s="1003"/>
      <c r="R137" s="938"/>
      <c r="S137" s="938"/>
      <c r="T137" s="982"/>
      <c r="U137" s="297" t="s">
        <v>7</v>
      </c>
      <c r="V137" s="935">
        <v>1</v>
      </c>
      <c r="W137" s="935">
        <v>0</v>
      </c>
      <c r="X137" s="1080">
        <v>0</v>
      </c>
      <c r="Y137" s="937"/>
      <c r="Z137" s="935"/>
      <c r="AA137" s="935"/>
      <c r="AB137" s="935"/>
      <c r="AC137" s="935"/>
      <c r="AD137" s="935" t="s">
        <v>404</v>
      </c>
      <c r="AE137" s="936" t="s">
        <v>589</v>
      </c>
      <c r="AF137" s="1180"/>
    </row>
    <row r="138" spans="1:32" ht="15" customHeight="1" x14ac:dyDescent="0.25">
      <c r="A138" s="611">
        <v>5</v>
      </c>
      <c r="B138" s="75">
        <v>31000</v>
      </c>
      <c r="C138" s="926" t="s">
        <v>168</v>
      </c>
      <c r="D138" s="2025" t="s">
        <v>1333</v>
      </c>
      <c r="E138" s="1994" t="s">
        <v>1335</v>
      </c>
      <c r="F138" s="1449" t="s">
        <v>1127</v>
      </c>
      <c r="G138" s="645">
        <f>H138/$H$568</f>
        <v>1.3333333333333333</v>
      </c>
      <c r="H138" s="9">
        <v>8</v>
      </c>
      <c r="I138" s="295">
        <v>4</v>
      </c>
      <c r="J138" s="152">
        <f>I138/$I$568</f>
        <v>1.3333333333333333</v>
      </c>
      <c r="K138" s="9">
        <v>0</v>
      </c>
      <c r="L138" s="292">
        <f>K138/$K$568</f>
        <v>0</v>
      </c>
      <c r="M138" s="295">
        <v>1</v>
      </c>
      <c r="N138" s="152">
        <f>M138/H138</f>
        <v>0.125</v>
      </c>
      <c r="O138" s="466">
        <v>0</v>
      </c>
      <c r="P138" s="20">
        <v>0</v>
      </c>
      <c r="Q138" s="164">
        <v>0</v>
      </c>
      <c r="R138" s="20">
        <v>0</v>
      </c>
      <c r="S138" s="20">
        <v>57</v>
      </c>
      <c r="T138" s="130">
        <f>O138/S138</f>
        <v>0</v>
      </c>
      <c r="U138" s="298" t="s">
        <v>7</v>
      </c>
      <c r="V138" s="927">
        <v>1</v>
      </c>
      <c r="W138" s="927">
        <v>0</v>
      </c>
      <c r="X138" s="1081">
        <v>0</v>
      </c>
      <c r="Y138" s="939"/>
      <c r="Z138" s="569"/>
      <c r="AA138" s="569"/>
      <c r="AB138" s="569"/>
      <c r="AC138" s="569"/>
      <c r="AD138" s="11" t="s">
        <v>923</v>
      </c>
      <c r="AE138" s="12" t="s">
        <v>1334</v>
      </c>
      <c r="AF138" s="1204" t="s">
        <v>1276</v>
      </c>
    </row>
    <row r="139" spans="1:32" ht="27.95" customHeight="1" x14ac:dyDescent="0.25">
      <c r="A139" s="611"/>
      <c r="B139" s="75"/>
      <c r="C139" s="1162"/>
      <c r="D139" s="2026"/>
      <c r="E139" s="1920"/>
      <c r="F139" s="589" t="s">
        <v>557</v>
      </c>
      <c r="G139" s="304"/>
      <c r="H139" s="285"/>
      <c r="I139" s="295"/>
      <c r="J139" s="152"/>
      <c r="K139" s="9"/>
      <c r="L139" s="292"/>
      <c r="M139" s="295"/>
      <c r="N139" s="152"/>
      <c r="O139" s="168"/>
      <c r="P139" s="7"/>
      <c r="Q139" s="161"/>
      <c r="R139" s="7"/>
      <c r="S139" s="7"/>
      <c r="T139" s="122"/>
      <c r="U139" s="566" t="s">
        <v>7</v>
      </c>
      <c r="V139" s="921">
        <v>1</v>
      </c>
      <c r="W139" s="921">
        <v>0</v>
      </c>
      <c r="X139" s="1079">
        <v>0</v>
      </c>
      <c r="Y139" s="939">
        <v>1</v>
      </c>
      <c r="Z139" s="11">
        <v>1</v>
      </c>
      <c r="AA139" s="11">
        <v>1</v>
      </c>
      <c r="AB139" s="11">
        <v>1</v>
      </c>
      <c r="AC139" s="11">
        <v>0</v>
      </c>
      <c r="AD139" s="655" t="s">
        <v>1339</v>
      </c>
      <c r="AE139" s="8" t="s">
        <v>1338</v>
      </c>
      <c r="AF139" s="1179"/>
    </row>
    <row r="140" spans="1:32" ht="27.95" customHeight="1" x14ac:dyDescent="0.25">
      <c r="A140" s="611"/>
      <c r="B140" s="75"/>
      <c r="C140" s="1162"/>
      <c r="D140" s="617"/>
      <c r="E140" s="771"/>
      <c r="F140" s="589" t="s">
        <v>17</v>
      </c>
      <c r="G140" s="645"/>
      <c r="H140" s="637"/>
      <c r="I140" s="642"/>
      <c r="J140" s="629"/>
      <c r="K140" s="607"/>
      <c r="L140" s="640"/>
      <c r="M140" s="642"/>
      <c r="N140" s="629"/>
      <c r="O140" s="636"/>
      <c r="P140" s="606"/>
      <c r="Q140" s="632"/>
      <c r="R140" s="606"/>
      <c r="S140" s="606"/>
      <c r="T140" s="122"/>
      <c r="U140" s="566" t="s">
        <v>7</v>
      </c>
      <c r="V140" s="921">
        <v>1</v>
      </c>
      <c r="W140" s="921">
        <v>0</v>
      </c>
      <c r="X140" s="1079">
        <v>0</v>
      </c>
      <c r="Y140" s="939"/>
      <c r="Z140" s="569"/>
      <c r="AA140" s="569"/>
      <c r="AB140" s="569"/>
      <c r="AC140" s="569"/>
      <c r="AD140" s="655" t="s">
        <v>923</v>
      </c>
      <c r="AE140" s="656" t="s">
        <v>1337</v>
      </c>
      <c r="AF140" s="1179"/>
    </row>
    <row r="141" spans="1:32" ht="15" customHeight="1" x14ac:dyDescent="0.25">
      <c r="A141" s="611"/>
      <c r="B141" s="75"/>
      <c r="C141" s="1162"/>
      <c r="D141" s="617"/>
      <c r="E141" s="771"/>
      <c r="F141" s="589" t="s">
        <v>16</v>
      </c>
      <c r="G141" s="645"/>
      <c r="H141" s="637"/>
      <c r="I141" s="642"/>
      <c r="J141" s="629"/>
      <c r="K141" s="607"/>
      <c r="L141" s="640"/>
      <c r="M141" s="642"/>
      <c r="N141" s="629"/>
      <c r="O141" s="636"/>
      <c r="P141" s="606"/>
      <c r="Q141" s="632"/>
      <c r="R141" s="606"/>
      <c r="S141" s="606"/>
      <c r="T141" s="122"/>
      <c r="U141" s="566" t="s">
        <v>7</v>
      </c>
      <c r="V141" s="921">
        <v>1</v>
      </c>
      <c r="W141" s="921">
        <v>0</v>
      </c>
      <c r="X141" s="1079">
        <v>0</v>
      </c>
      <c r="Y141" s="939"/>
      <c r="Z141" s="569"/>
      <c r="AA141" s="569"/>
      <c r="AB141" s="569"/>
      <c r="AC141" s="569"/>
      <c r="AD141" s="655" t="s">
        <v>923</v>
      </c>
      <c r="AE141" s="656" t="s">
        <v>1336</v>
      </c>
      <c r="AF141" s="1179"/>
    </row>
    <row r="142" spans="1:32" ht="27.95" customHeight="1" x14ac:dyDescent="0.25">
      <c r="A142" s="611"/>
      <c r="B142" s="75"/>
      <c r="C142" s="1162"/>
      <c r="D142" s="30"/>
      <c r="E142" s="771"/>
      <c r="F142" s="648" t="s">
        <v>38</v>
      </c>
      <c r="G142" s="304"/>
      <c r="H142" s="285"/>
      <c r="I142" s="295"/>
      <c r="J142" s="152"/>
      <c r="K142" s="9"/>
      <c r="L142" s="292"/>
      <c r="M142" s="295"/>
      <c r="N142" s="152"/>
      <c r="O142" s="168"/>
      <c r="P142" s="7"/>
      <c r="Q142" s="161"/>
      <c r="R142" s="7"/>
      <c r="S142" s="7"/>
      <c r="T142" s="122"/>
      <c r="U142" s="566" t="s">
        <v>7</v>
      </c>
      <c r="V142" s="921">
        <v>1</v>
      </c>
      <c r="W142" s="921">
        <v>0</v>
      </c>
      <c r="X142" s="1079">
        <v>0</v>
      </c>
      <c r="Y142" s="929"/>
      <c r="Z142" s="5"/>
      <c r="AA142" s="5"/>
      <c r="AB142" s="5"/>
      <c r="AC142" s="5"/>
      <c r="AD142" s="655" t="s">
        <v>404</v>
      </c>
      <c r="AE142" s="8" t="s">
        <v>589</v>
      </c>
      <c r="AF142" s="1179"/>
    </row>
    <row r="143" spans="1:32" s="1058" customFormat="1" ht="27.95" customHeight="1" x14ac:dyDescent="0.25">
      <c r="A143" s="934"/>
      <c r="B143" s="75"/>
      <c r="C143" s="1162"/>
      <c r="D143" s="949"/>
      <c r="E143" s="322"/>
      <c r="F143" s="648" t="s">
        <v>416</v>
      </c>
      <c r="G143" s="996"/>
      <c r="H143" s="637"/>
      <c r="I143" s="987"/>
      <c r="J143" s="992"/>
      <c r="K143" s="925"/>
      <c r="L143" s="1016"/>
      <c r="M143" s="987"/>
      <c r="N143" s="992"/>
      <c r="O143" s="636"/>
      <c r="P143" s="922"/>
      <c r="Q143" s="1002"/>
      <c r="R143" s="922"/>
      <c r="S143" s="922"/>
      <c r="T143" s="122"/>
      <c r="U143" s="566" t="s">
        <v>7</v>
      </c>
      <c r="V143" s="921">
        <v>1</v>
      </c>
      <c r="W143" s="921">
        <v>0</v>
      </c>
      <c r="X143" s="1079">
        <v>0</v>
      </c>
      <c r="Y143" s="929"/>
      <c r="Z143" s="921"/>
      <c r="AA143" s="921"/>
      <c r="AB143" s="921"/>
      <c r="AC143" s="921"/>
      <c r="AD143" s="921" t="s">
        <v>1325</v>
      </c>
      <c r="AE143" s="924" t="s">
        <v>1324</v>
      </c>
      <c r="AF143" s="1179"/>
    </row>
    <row r="144" spans="1:32" ht="26.25" customHeight="1" x14ac:dyDescent="0.25">
      <c r="A144" s="611"/>
      <c r="B144" s="75"/>
      <c r="C144" s="1162"/>
      <c r="D144" s="30"/>
      <c r="E144" s="36"/>
      <c r="F144" s="1450" t="s">
        <v>322</v>
      </c>
      <c r="G144" s="304"/>
      <c r="H144" s="285"/>
      <c r="I144" s="295"/>
      <c r="J144" s="152"/>
      <c r="K144" s="9"/>
      <c r="L144" s="292"/>
      <c r="M144" s="295"/>
      <c r="N144" s="152"/>
      <c r="O144" s="168"/>
      <c r="P144" s="7"/>
      <c r="Q144" s="161"/>
      <c r="R144" s="7"/>
      <c r="S144" s="7"/>
      <c r="T144" s="122"/>
      <c r="U144" s="566" t="s">
        <v>7</v>
      </c>
      <c r="V144" s="921">
        <v>1</v>
      </c>
      <c r="W144" s="921">
        <v>0</v>
      </c>
      <c r="X144" s="1079">
        <v>0</v>
      </c>
      <c r="Y144" s="929"/>
      <c r="Z144" s="5"/>
      <c r="AA144" s="5"/>
      <c r="AB144" s="5"/>
      <c r="AC144" s="5"/>
      <c r="AD144" s="5" t="s">
        <v>323</v>
      </c>
      <c r="AE144" s="8" t="s">
        <v>77</v>
      </c>
      <c r="AF144" s="1179"/>
    </row>
    <row r="145" spans="1:34" ht="26.25" customHeight="1" thickBot="1" x14ac:dyDescent="0.3">
      <c r="A145" s="934"/>
      <c r="B145" s="75"/>
      <c r="C145" s="1162"/>
      <c r="D145" s="949"/>
      <c r="E145" s="571"/>
      <c r="F145" s="908" t="s">
        <v>759</v>
      </c>
      <c r="G145" s="996"/>
      <c r="H145" s="637"/>
      <c r="I145" s="295"/>
      <c r="J145" s="152"/>
      <c r="K145" s="9"/>
      <c r="L145" s="292"/>
      <c r="M145" s="295"/>
      <c r="N145" s="152"/>
      <c r="O145" s="652"/>
      <c r="P145" s="951"/>
      <c r="Q145" s="1004"/>
      <c r="R145" s="951"/>
      <c r="S145" s="951"/>
      <c r="T145" s="317"/>
      <c r="U145" s="299" t="s">
        <v>7</v>
      </c>
      <c r="V145" s="931">
        <v>1</v>
      </c>
      <c r="W145" s="931">
        <v>0</v>
      </c>
      <c r="X145" s="1082">
        <v>0</v>
      </c>
      <c r="Y145" s="950"/>
      <c r="Z145" s="13"/>
      <c r="AA145" s="13"/>
      <c r="AB145" s="13"/>
      <c r="AC145" s="13"/>
      <c r="AD145" s="931" t="s">
        <v>1341</v>
      </c>
      <c r="AE145" s="315" t="s">
        <v>1340</v>
      </c>
      <c r="AF145" s="1179"/>
    </row>
    <row r="146" spans="1:34" s="1058" customFormat="1" ht="16.5" customHeight="1" x14ac:dyDescent="0.25">
      <c r="A146" s="958">
        <v>6</v>
      </c>
      <c r="B146" s="1225">
        <v>30130</v>
      </c>
      <c r="C146" s="942" t="s">
        <v>161</v>
      </c>
      <c r="D146" s="1911" t="s">
        <v>968</v>
      </c>
      <c r="E146" s="1938" t="s">
        <v>969</v>
      </c>
      <c r="F146" s="1451" t="s">
        <v>967</v>
      </c>
      <c r="G146" s="998">
        <f>H146/$H$568</f>
        <v>0.5</v>
      </c>
      <c r="H146" s="527">
        <v>3</v>
      </c>
      <c r="I146" s="988">
        <v>1</v>
      </c>
      <c r="J146" s="991">
        <f>I146/$I$568</f>
        <v>0.33333333333333331</v>
      </c>
      <c r="K146" s="988">
        <v>0</v>
      </c>
      <c r="L146" s="991">
        <f>K146/$K$568</f>
        <v>0</v>
      </c>
      <c r="M146" s="988">
        <v>0</v>
      </c>
      <c r="N146" s="991">
        <f>M146/H146</f>
        <v>0</v>
      </c>
      <c r="O146" s="1001">
        <v>0</v>
      </c>
      <c r="P146" s="945">
        <v>0</v>
      </c>
      <c r="Q146" s="1001">
        <v>0</v>
      </c>
      <c r="R146" s="945">
        <v>0</v>
      </c>
      <c r="S146" s="945">
        <v>48</v>
      </c>
      <c r="T146" s="121">
        <f>O146/S146</f>
        <v>0</v>
      </c>
      <c r="U146" s="296" t="s">
        <v>7</v>
      </c>
      <c r="V146" s="944">
        <v>1</v>
      </c>
      <c r="W146" s="944">
        <v>0</v>
      </c>
      <c r="X146" s="1078">
        <v>0</v>
      </c>
      <c r="Y146" s="943"/>
      <c r="Z146" s="944"/>
      <c r="AA146" s="944"/>
      <c r="AB146" s="944"/>
      <c r="AC146" s="965"/>
      <c r="AD146" s="1090" t="s">
        <v>379</v>
      </c>
      <c r="AE146" s="945" t="s">
        <v>13</v>
      </c>
      <c r="AF146" s="1204" t="s">
        <v>1393</v>
      </c>
    </row>
    <row r="147" spans="1:34" s="1058" customFormat="1" ht="16.5" customHeight="1" x14ac:dyDescent="0.25">
      <c r="A147" s="934"/>
      <c r="B147" s="1226"/>
      <c r="C147" s="637"/>
      <c r="D147" s="1912"/>
      <c r="E147" s="1939"/>
      <c r="F147" s="1452" t="s">
        <v>320</v>
      </c>
      <c r="G147" s="996"/>
      <c r="H147" s="995"/>
      <c r="I147" s="987"/>
      <c r="J147" s="992"/>
      <c r="K147" s="650"/>
      <c r="L147" s="992"/>
      <c r="M147" s="987"/>
      <c r="N147" s="992"/>
      <c r="O147" s="636"/>
      <c r="P147" s="922"/>
      <c r="Q147" s="1002"/>
      <c r="R147" s="922"/>
      <c r="S147" s="922"/>
      <c r="T147" s="985"/>
      <c r="U147" s="566" t="s">
        <v>7</v>
      </c>
      <c r="V147" s="921">
        <v>1</v>
      </c>
      <c r="W147" s="921">
        <v>0</v>
      </c>
      <c r="X147" s="1079">
        <v>0</v>
      </c>
      <c r="Y147" s="929"/>
      <c r="Z147" s="921"/>
      <c r="AA147" s="921"/>
      <c r="AB147" s="921"/>
      <c r="AC147" s="924"/>
      <c r="AD147" s="458" t="s">
        <v>254</v>
      </c>
      <c r="AE147" s="922" t="s">
        <v>13</v>
      </c>
      <c r="AF147" s="1224"/>
    </row>
    <row r="148" spans="1:34" ht="17.25" customHeight="1" thickBot="1" x14ac:dyDescent="0.3">
      <c r="A148" s="539"/>
      <c r="B148" s="1227"/>
      <c r="C148" s="1164"/>
      <c r="D148" s="1223"/>
      <c r="E148" s="1116"/>
      <c r="F148" s="565" t="s">
        <v>970</v>
      </c>
      <c r="G148" s="997"/>
      <c r="H148" s="822"/>
      <c r="I148" s="986"/>
      <c r="J148" s="993"/>
      <c r="K148" s="327"/>
      <c r="L148" s="477"/>
      <c r="M148" s="986"/>
      <c r="N148" s="993"/>
      <c r="O148" s="1006"/>
      <c r="P148" s="952"/>
      <c r="Q148" s="1006"/>
      <c r="R148" s="952"/>
      <c r="S148" s="952"/>
      <c r="T148" s="981"/>
      <c r="U148" s="986" t="s">
        <v>7</v>
      </c>
      <c r="V148" s="946">
        <v>1</v>
      </c>
      <c r="W148" s="946">
        <v>0</v>
      </c>
      <c r="X148" s="1083">
        <v>0</v>
      </c>
      <c r="Y148" s="961">
        <v>1</v>
      </c>
      <c r="Z148" s="946">
        <v>1</v>
      </c>
      <c r="AA148" s="946">
        <v>0</v>
      </c>
      <c r="AB148" s="946">
        <v>1</v>
      </c>
      <c r="AC148" s="973">
        <v>0</v>
      </c>
      <c r="AD148" s="986" t="s">
        <v>923</v>
      </c>
      <c r="AE148" s="946" t="s">
        <v>13</v>
      </c>
      <c r="AF148" s="1184"/>
    </row>
    <row r="149" spans="1:34" ht="15" customHeight="1" x14ac:dyDescent="0.25">
      <c r="A149" s="958">
        <v>7</v>
      </c>
      <c r="B149" s="68">
        <v>30160</v>
      </c>
      <c r="C149" s="941" t="s">
        <v>787</v>
      </c>
      <c r="D149" s="1931" t="s">
        <v>971</v>
      </c>
      <c r="E149" s="1928" t="s">
        <v>972</v>
      </c>
      <c r="F149" s="588" t="s">
        <v>38</v>
      </c>
      <c r="G149" s="998">
        <f>H149/$H$568</f>
        <v>1</v>
      </c>
      <c r="H149" s="942">
        <v>6</v>
      </c>
      <c r="I149" s="988">
        <v>1</v>
      </c>
      <c r="J149" s="991">
        <f>I149/$I$568</f>
        <v>0.33333333333333331</v>
      </c>
      <c r="K149" s="942">
        <v>0</v>
      </c>
      <c r="L149" s="1017">
        <f>K149/$K$568</f>
        <v>0</v>
      </c>
      <c r="M149" s="988">
        <v>0</v>
      </c>
      <c r="N149" s="991">
        <f>M149/H149</f>
        <v>0</v>
      </c>
      <c r="O149" s="635">
        <v>0</v>
      </c>
      <c r="P149" s="945">
        <v>0</v>
      </c>
      <c r="Q149" s="1001">
        <v>0</v>
      </c>
      <c r="R149" s="945">
        <v>0</v>
      </c>
      <c r="S149" s="945">
        <v>61</v>
      </c>
      <c r="T149" s="978">
        <f>O149/S149</f>
        <v>0</v>
      </c>
      <c r="U149" s="296" t="s">
        <v>7</v>
      </c>
      <c r="V149" s="944">
        <v>1</v>
      </c>
      <c r="W149" s="944">
        <v>0</v>
      </c>
      <c r="X149" s="1078">
        <v>0</v>
      </c>
      <c r="Y149" s="943"/>
      <c r="Z149" s="944"/>
      <c r="AA149" s="944"/>
      <c r="AB149" s="944"/>
      <c r="AC149" s="944"/>
      <c r="AD149" s="944" t="s">
        <v>401</v>
      </c>
      <c r="AE149" s="965" t="s">
        <v>44</v>
      </c>
      <c r="AF149" s="1204" t="s">
        <v>1393</v>
      </c>
    </row>
    <row r="150" spans="1:34" ht="16.5" customHeight="1" x14ac:dyDescent="0.25">
      <c r="A150" s="934"/>
      <c r="B150" s="69"/>
      <c r="C150" s="1162"/>
      <c r="D150" s="1932"/>
      <c r="E150" s="1908"/>
      <c r="F150" s="648" t="s">
        <v>45</v>
      </c>
      <c r="G150" s="996"/>
      <c r="H150" s="637"/>
      <c r="I150" s="987"/>
      <c r="J150" s="992"/>
      <c r="K150" s="925"/>
      <c r="L150" s="1016"/>
      <c r="M150" s="987"/>
      <c r="N150" s="992"/>
      <c r="O150" s="636"/>
      <c r="P150" s="922"/>
      <c r="Q150" s="1002"/>
      <c r="R150" s="922"/>
      <c r="S150" s="922"/>
      <c r="T150" s="979"/>
      <c r="U150" s="566" t="s">
        <v>7</v>
      </c>
      <c r="V150" s="921">
        <v>1</v>
      </c>
      <c r="W150" s="921">
        <v>0</v>
      </c>
      <c r="X150" s="1079">
        <v>0</v>
      </c>
      <c r="Y150" s="939">
        <v>0</v>
      </c>
      <c r="Z150" s="927">
        <v>0</v>
      </c>
      <c r="AA150" s="927">
        <v>0</v>
      </c>
      <c r="AB150" s="927">
        <v>0</v>
      </c>
      <c r="AC150" s="927">
        <v>1</v>
      </c>
      <c r="AD150" s="921" t="s">
        <v>254</v>
      </c>
      <c r="AE150" s="924" t="s">
        <v>37</v>
      </c>
      <c r="AF150" s="1179"/>
      <c r="AG150" s="9"/>
      <c r="AH150" s="62"/>
    </row>
    <row r="151" spans="1:34" s="1058" customFormat="1" ht="16.5" customHeight="1" x14ac:dyDescent="0.25">
      <c r="A151" s="934"/>
      <c r="B151" s="69"/>
      <c r="C151" s="1162"/>
      <c r="D151" s="949"/>
      <c r="E151" s="1908"/>
      <c r="F151" s="589" t="s">
        <v>249</v>
      </c>
      <c r="G151" s="996"/>
      <c r="H151" s="637"/>
      <c r="I151" s="987"/>
      <c r="J151" s="992"/>
      <c r="K151" s="925"/>
      <c r="L151" s="1016"/>
      <c r="M151" s="987"/>
      <c r="N151" s="992"/>
      <c r="O151" s="636"/>
      <c r="P151" s="922"/>
      <c r="Q151" s="1002"/>
      <c r="R151" s="922"/>
      <c r="S151" s="922"/>
      <c r="T151" s="979"/>
      <c r="U151" s="566" t="s">
        <v>7</v>
      </c>
      <c r="V151" s="921">
        <v>1</v>
      </c>
      <c r="W151" s="921">
        <v>0</v>
      </c>
      <c r="X151" s="1079">
        <v>0</v>
      </c>
      <c r="Y151" s="939"/>
      <c r="Z151" s="927"/>
      <c r="AA151" s="927"/>
      <c r="AB151" s="927"/>
      <c r="AC151" s="927"/>
      <c r="AD151" s="921" t="s">
        <v>771</v>
      </c>
      <c r="AE151" s="924" t="s">
        <v>973</v>
      </c>
      <c r="AF151" s="1179"/>
      <c r="AG151" s="925"/>
      <c r="AH151" s="62"/>
    </row>
    <row r="152" spans="1:34" ht="102" customHeight="1" x14ac:dyDescent="0.25">
      <c r="A152" s="934"/>
      <c r="B152" s="69"/>
      <c r="C152" s="1162"/>
      <c r="D152" s="949"/>
      <c r="E152" s="1124" t="s">
        <v>974</v>
      </c>
      <c r="F152" s="648" t="s">
        <v>416</v>
      </c>
      <c r="G152" s="464"/>
      <c r="H152" s="925"/>
      <c r="I152" s="987"/>
      <c r="J152" s="992"/>
      <c r="K152" s="925"/>
      <c r="L152" s="1016"/>
      <c r="M152" s="987"/>
      <c r="N152" s="992"/>
      <c r="O152" s="636"/>
      <c r="P152" s="922"/>
      <c r="Q152" s="1002"/>
      <c r="R152" s="922"/>
      <c r="S152" s="922"/>
      <c r="T152" s="979"/>
      <c r="U152" s="566" t="s">
        <v>7</v>
      </c>
      <c r="V152" s="921">
        <v>1</v>
      </c>
      <c r="W152" s="921">
        <v>0</v>
      </c>
      <c r="X152" s="1079">
        <v>0</v>
      </c>
      <c r="Y152" s="929"/>
      <c r="Z152" s="921"/>
      <c r="AA152" s="921"/>
      <c r="AB152" s="921"/>
      <c r="AC152" s="921"/>
      <c r="AD152" s="1229" t="s">
        <v>1426</v>
      </c>
      <c r="AE152" s="922" t="s">
        <v>1422</v>
      </c>
      <c r="AF152" s="1179"/>
      <c r="AG152" s="607"/>
      <c r="AH152" s="62"/>
    </row>
    <row r="153" spans="1:34" s="1058" customFormat="1" ht="42" customHeight="1" x14ac:dyDescent="0.25">
      <c r="A153" s="934"/>
      <c r="B153" s="69"/>
      <c r="C153" s="1162"/>
      <c r="D153" s="949"/>
      <c r="E153" s="1124"/>
      <c r="F153" s="648" t="s">
        <v>836</v>
      </c>
      <c r="G153" s="464"/>
      <c r="H153" s="925"/>
      <c r="I153" s="987"/>
      <c r="J153" s="992"/>
      <c r="K153" s="925"/>
      <c r="L153" s="1016"/>
      <c r="M153" s="987"/>
      <c r="N153" s="992"/>
      <c r="O153" s="652"/>
      <c r="P153" s="951"/>
      <c r="Q153" s="1004"/>
      <c r="R153" s="951"/>
      <c r="S153" s="951"/>
      <c r="T153" s="980"/>
      <c r="U153" s="299" t="s">
        <v>46</v>
      </c>
      <c r="V153" s="931">
        <v>1</v>
      </c>
      <c r="W153" s="931">
        <v>0</v>
      </c>
      <c r="X153" s="1082">
        <v>0</v>
      </c>
      <c r="Y153" s="950"/>
      <c r="Z153" s="931"/>
      <c r="AA153" s="931"/>
      <c r="AB153" s="931"/>
      <c r="AC153" s="931"/>
      <c r="AD153" s="1095" t="s">
        <v>1458</v>
      </c>
      <c r="AE153" s="922" t="s">
        <v>1456</v>
      </c>
      <c r="AF153" s="1179"/>
      <c r="AG153" s="925"/>
      <c r="AH153" s="62"/>
    </row>
    <row r="154" spans="1:34" ht="15" customHeight="1" thickBot="1" x14ac:dyDescent="0.3">
      <c r="A154" s="960"/>
      <c r="B154" s="70"/>
      <c r="C154" s="1163"/>
      <c r="D154" s="954"/>
      <c r="E154" s="805"/>
      <c r="F154" s="654" t="s">
        <v>72</v>
      </c>
      <c r="G154" s="997"/>
      <c r="H154" s="638"/>
      <c r="I154" s="986"/>
      <c r="J154" s="993"/>
      <c r="K154" s="947"/>
      <c r="L154" s="1018"/>
      <c r="M154" s="986"/>
      <c r="N154" s="993"/>
      <c r="O154" s="653"/>
      <c r="P154" s="938"/>
      <c r="Q154" s="1003"/>
      <c r="R154" s="938"/>
      <c r="S154" s="938"/>
      <c r="T154" s="982"/>
      <c r="U154" s="508" t="s">
        <v>7</v>
      </c>
      <c r="V154" s="935">
        <v>1</v>
      </c>
      <c r="W154" s="935">
        <v>0</v>
      </c>
      <c r="X154" s="1080">
        <v>0</v>
      </c>
      <c r="Y154" s="937"/>
      <c r="Z154" s="935"/>
      <c r="AA154" s="935"/>
      <c r="AB154" s="935"/>
      <c r="AC154" s="935"/>
      <c r="AD154" s="935">
        <v>0</v>
      </c>
      <c r="AE154" s="973" t="s">
        <v>686</v>
      </c>
      <c r="AF154" s="1180"/>
      <c r="AG154" s="9"/>
      <c r="AH154" s="62"/>
    </row>
    <row r="155" spans="1:34" ht="15" customHeight="1" x14ac:dyDescent="0.25">
      <c r="A155" s="934">
        <v>8</v>
      </c>
      <c r="B155" s="69">
        <v>30310</v>
      </c>
      <c r="C155" s="926" t="s">
        <v>162</v>
      </c>
      <c r="D155" s="1925" t="s">
        <v>975</v>
      </c>
      <c r="E155" s="1230">
        <v>0</v>
      </c>
      <c r="F155" s="318" t="s">
        <v>42</v>
      </c>
      <c r="G155" s="996">
        <f>H155/$H$568</f>
        <v>0.66666666666666663</v>
      </c>
      <c r="H155" s="925">
        <v>4</v>
      </c>
      <c r="I155" s="987">
        <v>1</v>
      </c>
      <c r="J155" s="992">
        <f>I155/$I$568</f>
        <v>0.33333333333333331</v>
      </c>
      <c r="K155" s="650">
        <v>0</v>
      </c>
      <c r="L155" s="1016">
        <f>K155/$K$568</f>
        <v>0</v>
      </c>
      <c r="M155" s="987">
        <v>0</v>
      </c>
      <c r="N155" s="992">
        <f>M155/H155</f>
        <v>0</v>
      </c>
      <c r="O155" s="596">
        <v>0</v>
      </c>
      <c r="P155" s="940">
        <v>0</v>
      </c>
      <c r="Q155" s="1005">
        <v>0</v>
      </c>
      <c r="R155" s="940">
        <v>0</v>
      </c>
      <c r="S155" s="940">
        <v>42</v>
      </c>
      <c r="T155" s="984">
        <f>O155/S155</f>
        <v>0</v>
      </c>
      <c r="U155" s="298" t="s">
        <v>7</v>
      </c>
      <c r="V155" s="927">
        <v>1</v>
      </c>
      <c r="W155" s="927">
        <v>0</v>
      </c>
      <c r="X155" s="1081">
        <v>0</v>
      </c>
      <c r="Y155" s="939"/>
      <c r="Z155" s="927"/>
      <c r="AA155" s="927"/>
      <c r="AB155" s="927"/>
      <c r="AC155" s="927"/>
      <c r="AD155" s="927">
        <v>0</v>
      </c>
      <c r="AE155" s="928" t="s">
        <v>43</v>
      </c>
      <c r="AF155" s="1204" t="s">
        <v>1393</v>
      </c>
      <c r="AG155" s="9"/>
      <c r="AH155" s="62"/>
    </row>
    <row r="156" spans="1:34" s="1058" customFormat="1" ht="16.5" customHeight="1" thickBot="1" x14ac:dyDescent="0.3">
      <c r="A156" s="934"/>
      <c r="B156" s="69"/>
      <c r="C156" s="1162"/>
      <c r="D156" s="1926"/>
      <c r="E156" s="1097"/>
      <c r="F156" s="765" t="s">
        <v>253</v>
      </c>
      <c r="G156" s="996"/>
      <c r="H156" s="925"/>
      <c r="I156" s="987"/>
      <c r="J156" s="992"/>
      <c r="K156" s="650"/>
      <c r="L156" s="1016"/>
      <c r="M156" s="987"/>
      <c r="N156" s="992"/>
      <c r="O156" s="596"/>
      <c r="P156" s="940"/>
      <c r="Q156" s="1005"/>
      <c r="R156" s="940"/>
      <c r="S156" s="940"/>
      <c r="T156" s="984"/>
      <c r="U156" s="298" t="s">
        <v>7</v>
      </c>
      <c r="V156" s="927">
        <v>1</v>
      </c>
      <c r="W156" s="927">
        <v>0</v>
      </c>
      <c r="X156" s="1081">
        <v>0</v>
      </c>
      <c r="Y156" s="939"/>
      <c r="Z156" s="927"/>
      <c r="AA156" s="927"/>
      <c r="AB156" s="927"/>
      <c r="AC156" s="927"/>
      <c r="AD156" s="927" t="s">
        <v>367</v>
      </c>
      <c r="AE156" s="76" t="s">
        <v>832</v>
      </c>
      <c r="AF156" s="1176"/>
      <c r="AG156" s="925"/>
      <c r="AH156" s="62"/>
    </row>
    <row r="157" spans="1:34" ht="28.5" customHeight="1" x14ac:dyDescent="0.25">
      <c r="A157" s="611"/>
      <c r="B157" s="69"/>
      <c r="C157" s="1162"/>
      <c r="D157" s="30"/>
      <c r="E157" s="36"/>
      <c r="F157" s="648" t="s">
        <v>101</v>
      </c>
      <c r="G157" s="304"/>
      <c r="H157" s="285"/>
      <c r="I157" s="295"/>
      <c r="J157" s="152"/>
      <c r="K157" s="326"/>
      <c r="L157" s="292"/>
      <c r="M157" s="295"/>
      <c r="N157" s="152"/>
      <c r="O157" s="168"/>
      <c r="P157" s="7"/>
      <c r="Q157" s="161"/>
      <c r="R157" s="7"/>
      <c r="S157" s="7"/>
      <c r="T157" s="125"/>
      <c r="U157" s="566" t="s">
        <v>7</v>
      </c>
      <c r="V157" s="921">
        <v>1</v>
      </c>
      <c r="W157" s="921">
        <v>0</v>
      </c>
      <c r="X157" s="1079">
        <v>0</v>
      </c>
      <c r="Y157" s="943">
        <v>1</v>
      </c>
      <c r="Z157" s="22">
        <v>1</v>
      </c>
      <c r="AA157" s="22">
        <v>1</v>
      </c>
      <c r="AB157" s="22">
        <v>0</v>
      </c>
      <c r="AC157" s="22">
        <v>0</v>
      </c>
      <c r="AD157" s="5">
        <v>0</v>
      </c>
      <c r="AE157" s="8" t="s">
        <v>40</v>
      </c>
      <c r="AF157" s="1179"/>
      <c r="AG157" s="9"/>
      <c r="AH157" s="62"/>
    </row>
    <row r="158" spans="1:34" ht="16.5" customHeight="1" thickBot="1" x14ac:dyDescent="0.3">
      <c r="A158" s="611"/>
      <c r="B158" s="69"/>
      <c r="C158" s="1162"/>
      <c r="D158" s="30"/>
      <c r="E158" s="36"/>
      <c r="F158" s="654" t="s">
        <v>41</v>
      </c>
      <c r="G158" s="304"/>
      <c r="H158" s="285"/>
      <c r="I158" s="295"/>
      <c r="J158" s="152"/>
      <c r="K158" s="326"/>
      <c r="L158" s="292"/>
      <c r="M158" s="295"/>
      <c r="N158" s="152"/>
      <c r="O158" s="168"/>
      <c r="P158" s="7"/>
      <c r="Q158" s="161"/>
      <c r="R158" s="7"/>
      <c r="S158" s="7"/>
      <c r="T158" s="125"/>
      <c r="U158" s="566" t="s">
        <v>7</v>
      </c>
      <c r="V158" s="921">
        <v>1</v>
      </c>
      <c r="W158" s="921">
        <v>0</v>
      </c>
      <c r="X158" s="1079">
        <v>0</v>
      </c>
      <c r="Y158" s="929"/>
      <c r="Z158" s="5"/>
      <c r="AA158" s="5"/>
      <c r="AB158" s="5"/>
      <c r="AC158" s="5"/>
      <c r="AD158" s="5">
        <v>0</v>
      </c>
      <c r="AE158" s="8" t="s">
        <v>687</v>
      </c>
      <c r="AF158" s="1179"/>
      <c r="AG158" s="9"/>
      <c r="AH158" s="62"/>
    </row>
    <row r="159" spans="1:34" ht="28.5" customHeight="1" x14ac:dyDescent="0.25">
      <c r="A159" s="958">
        <v>9</v>
      </c>
      <c r="B159" s="68">
        <v>30440</v>
      </c>
      <c r="C159" s="941" t="s">
        <v>163</v>
      </c>
      <c r="D159" s="1102" t="s">
        <v>976</v>
      </c>
      <c r="E159" s="773">
        <v>0</v>
      </c>
      <c r="F159" s="588" t="s">
        <v>31</v>
      </c>
      <c r="G159" s="306">
        <f>H159/$H$568</f>
        <v>0.5</v>
      </c>
      <c r="H159" s="21">
        <v>3</v>
      </c>
      <c r="I159" s="302">
        <v>1</v>
      </c>
      <c r="J159" s="151">
        <f>I159/$I$568</f>
        <v>0.33333333333333331</v>
      </c>
      <c r="K159" s="21">
        <v>0</v>
      </c>
      <c r="L159" s="291">
        <f>K159/$K$568</f>
        <v>0</v>
      </c>
      <c r="M159" s="302">
        <v>0</v>
      </c>
      <c r="N159" s="151">
        <f>M159/H159</f>
        <v>0</v>
      </c>
      <c r="O159" s="167">
        <v>0</v>
      </c>
      <c r="P159" s="23">
        <v>0</v>
      </c>
      <c r="Q159" s="160">
        <v>0</v>
      </c>
      <c r="R159" s="23">
        <v>0</v>
      </c>
      <c r="S159" s="23">
        <v>50</v>
      </c>
      <c r="T159" s="124">
        <f>O159/S159</f>
        <v>0</v>
      </c>
      <c r="U159" s="296" t="s">
        <v>7</v>
      </c>
      <c r="V159" s="944">
        <v>1</v>
      </c>
      <c r="W159" s="944">
        <v>0</v>
      </c>
      <c r="X159" s="1078">
        <v>0</v>
      </c>
      <c r="Y159" s="929"/>
      <c r="Z159" s="5"/>
      <c r="AA159" s="5"/>
      <c r="AB159" s="5"/>
      <c r="AC159" s="5"/>
      <c r="AD159" s="22" t="s">
        <v>375</v>
      </c>
      <c r="AE159" s="77" t="s">
        <v>37</v>
      </c>
      <c r="AF159" s="1204" t="s">
        <v>1393</v>
      </c>
      <c r="AG159" s="9"/>
      <c r="AH159" s="62"/>
    </row>
    <row r="160" spans="1:34" ht="26.25" customHeight="1" thickBot="1" x14ac:dyDescent="0.3">
      <c r="A160" s="934"/>
      <c r="B160" s="69"/>
      <c r="C160" s="1162"/>
      <c r="D160" s="949"/>
      <c r="E160" s="390"/>
      <c r="F160" s="589" t="s">
        <v>16</v>
      </c>
      <c r="G160" s="304"/>
      <c r="H160" s="285"/>
      <c r="I160" s="295"/>
      <c r="J160" s="152"/>
      <c r="K160" s="9"/>
      <c r="L160" s="292"/>
      <c r="M160" s="295"/>
      <c r="N160" s="152"/>
      <c r="O160" s="168"/>
      <c r="P160" s="7"/>
      <c r="Q160" s="161"/>
      <c r="R160" s="7"/>
      <c r="S160" s="7"/>
      <c r="T160" s="125"/>
      <c r="U160" s="566" t="s">
        <v>7</v>
      </c>
      <c r="V160" s="921">
        <v>1</v>
      </c>
      <c r="W160" s="921">
        <v>0</v>
      </c>
      <c r="X160" s="1079">
        <v>0</v>
      </c>
      <c r="Y160" s="937"/>
      <c r="Z160" s="17"/>
      <c r="AA160" s="17"/>
      <c r="AB160" s="17"/>
      <c r="AC160" s="17"/>
      <c r="AD160" s="5">
        <v>0</v>
      </c>
      <c r="AE160" s="8" t="s">
        <v>688</v>
      </c>
      <c r="AF160" s="1179"/>
    </row>
    <row r="161" spans="1:32" ht="15" customHeight="1" thickBot="1" x14ac:dyDescent="0.3">
      <c r="A161" s="960"/>
      <c r="B161" s="70"/>
      <c r="C161" s="1163"/>
      <c r="D161" s="954"/>
      <c r="E161" s="805"/>
      <c r="F161" s="654" t="s">
        <v>12</v>
      </c>
      <c r="G161" s="646"/>
      <c r="H161" s="638"/>
      <c r="I161" s="643"/>
      <c r="J161" s="630"/>
      <c r="K161" s="616"/>
      <c r="L161" s="641"/>
      <c r="M161" s="643"/>
      <c r="N161" s="630"/>
      <c r="O161" s="653"/>
      <c r="P161" s="612"/>
      <c r="Q161" s="633"/>
      <c r="R161" s="612"/>
      <c r="S161" s="612"/>
      <c r="T161" s="627"/>
      <c r="U161" s="297" t="s">
        <v>7</v>
      </c>
      <c r="V161" s="935">
        <v>1</v>
      </c>
      <c r="W161" s="935">
        <v>0</v>
      </c>
      <c r="X161" s="1080">
        <v>0</v>
      </c>
      <c r="Y161" s="937"/>
      <c r="Z161" s="658"/>
      <c r="AA161" s="658"/>
      <c r="AB161" s="658"/>
      <c r="AC161" s="658"/>
      <c r="AD161" s="658">
        <v>0</v>
      </c>
      <c r="AE161" s="602" t="s">
        <v>591</v>
      </c>
      <c r="AF161" s="1180"/>
    </row>
    <row r="162" spans="1:32" ht="15" customHeight="1" x14ac:dyDescent="0.25">
      <c r="A162" s="958">
        <v>10</v>
      </c>
      <c r="B162" s="68">
        <v>30500</v>
      </c>
      <c r="C162" s="941" t="s">
        <v>788</v>
      </c>
      <c r="D162" s="1925" t="s">
        <v>977</v>
      </c>
      <c r="E162" s="1213"/>
      <c r="F162" s="588" t="s">
        <v>39</v>
      </c>
      <c r="G162" s="998">
        <f>H162/$H$568</f>
        <v>0.5</v>
      </c>
      <c r="H162" s="942">
        <v>3</v>
      </c>
      <c r="I162" s="988">
        <v>0</v>
      </c>
      <c r="J162" s="991">
        <f>I162/$I$568</f>
        <v>0</v>
      </c>
      <c r="K162" s="942">
        <v>0</v>
      </c>
      <c r="L162" s="1017">
        <f>K162/$K$568</f>
        <v>0</v>
      </c>
      <c r="M162" s="988">
        <v>0</v>
      </c>
      <c r="N162" s="991">
        <f>M162/H162</f>
        <v>0</v>
      </c>
      <c r="O162" s="635">
        <v>0</v>
      </c>
      <c r="P162" s="945">
        <v>0</v>
      </c>
      <c r="Q162" s="1001">
        <v>0</v>
      </c>
      <c r="R162" s="945">
        <v>0</v>
      </c>
      <c r="S162" s="945">
        <v>24</v>
      </c>
      <c r="T162" s="978">
        <f>O162/S162</f>
        <v>0</v>
      </c>
      <c r="U162" s="296" t="s">
        <v>7</v>
      </c>
      <c r="V162" s="944">
        <v>1</v>
      </c>
      <c r="W162" s="944">
        <v>0</v>
      </c>
      <c r="X162" s="1078">
        <v>1</v>
      </c>
      <c r="Y162" s="943"/>
      <c r="Z162" s="944"/>
      <c r="AA162" s="944"/>
      <c r="AB162" s="944"/>
      <c r="AC162" s="944"/>
      <c r="AD162" s="944">
        <v>0</v>
      </c>
      <c r="AE162" s="965" t="s">
        <v>978</v>
      </c>
      <c r="AF162" s="1204" t="s">
        <v>1393</v>
      </c>
    </row>
    <row r="163" spans="1:32" s="1058" customFormat="1" ht="15" customHeight="1" x14ac:dyDescent="0.25">
      <c r="A163" s="934"/>
      <c r="B163" s="69"/>
      <c r="C163" s="1162"/>
      <c r="D163" s="1926"/>
      <c r="E163" s="1124"/>
      <c r="F163" s="1426" t="s">
        <v>36</v>
      </c>
      <c r="G163" s="996"/>
      <c r="H163" s="925"/>
      <c r="I163" s="987"/>
      <c r="J163" s="992"/>
      <c r="K163" s="925"/>
      <c r="L163" s="1016"/>
      <c r="M163" s="987"/>
      <c r="N163" s="992"/>
      <c r="O163" s="169"/>
      <c r="P163" s="957"/>
      <c r="Q163" s="933"/>
      <c r="R163" s="957"/>
      <c r="S163" s="957"/>
      <c r="T163" s="983"/>
      <c r="U163" s="987" t="s">
        <v>7</v>
      </c>
      <c r="V163" s="926">
        <v>1</v>
      </c>
      <c r="W163" s="926">
        <v>0</v>
      </c>
      <c r="X163" s="777">
        <v>0</v>
      </c>
      <c r="Y163" s="44"/>
      <c r="Z163" s="926"/>
      <c r="AA163" s="926"/>
      <c r="AB163" s="926"/>
      <c r="AC163" s="926"/>
      <c r="AD163" s="926" t="s">
        <v>894</v>
      </c>
      <c r="AE163" s="932" t="s">
        <v>91</v>
      </c>
      <c r="AF163" s="1176"/>
    </row>
    <row r="164" spans="1:32" ht="15" customHeight="1" thickBot="1" x14ac:dyDescent="0.3">
      <c r="A164" s="960"/>
      <c r="B164" s="70"/>
      <c r="C164" s="1163"/>
      <c r="D164" s="954"/>
      <c r="E164" s="1119"/>
      <c r="F164" s="654" t="s">
        <v>72</v>
      </c>
      <c r="G164" s="997"/>
      <c r="H164" s="638"/>
      <c r="I164" s="986"/>
      <c r="J164" s="993"/>
      <c r="K164" s="947"/>
      <c r="L164" s="1018"/>
      <c r="M164" s="986"/>
      <c r="N164" s="993"/>
      <c r="O164" s="653"/>
      <c r="P164" s="938"/>
      <c r="Q164" s="1003"/>
      <c r="R164" s="938"/>
      <c r="S164" s="938"/>
      <c r="T164" s="982"/>
      <c r="U164" s="297" t="s">
        <v>7</v>
      </c>
      <c r="V164" s="935">
        <v>1</v>
      </c>
      <c r="W164" s="935">
        <v>0</v>
      </c>
      <c r="X164" s="1080">
        <v>0</v>
      </c>
      <c r="Y164" s="937"/>
      <c r="Z164" s="935"/>
      <c r="AA164" s="935"/>
      <c r="AB164" s="935"/>
      <c r="AC164" s="935"/>
      <c r="AD164" s="935">
        <v>0</v>
      </c>
      <c r="AE164" s="936" t="s">
        <v>725</v>
      </c>
      <c r="AF164" s="1180"/>
    </row>
    <row r="165" spans="1:32" ht="15" customHeight="1" thickBot="1" x14ac:dyDescent="0.3">
      <c r="A165" s="64">
        <v>11</v>
      </c>
      <c r="B165" s="71">
        <v>30530</v>
      </c>
      <c r="C165" s="941" t="s">
        <v>789</v>
      </c>
      <c r="D165" s="1931" t="s">
        <v>979</v>
      </c>
      <c r="E165" s="1231">
        <v>0</v>
      </c>
      <c r="F165" s="588" t="s">
        <v>54</v>
      </c>
      <c r="G165" s="998">
        <f>H165/$H$568</f>
        <v>0.5</v>
      </c>
      <c r="H165" s="942">
        <v>3</v>
      </c>
      <c r="I165" s="988">
        <v>1</v>
      </c>
      <c r="J165" s="991">
        <f>I165/$I$568</f>
        <v>0.33333333333333331</v>
      </c>
      <c r="K165" s="319">
        <v>0</v>
      </c>
      <c r="L165" s="1017">
        <f>K165/$K$568</f>
        <v>0</v>
      </c>
      <c r="M165" s="988">
        <v>0</v>
      </c>
      <c r="N165" s="991">
        <f>M165/H165</f>
        <v>0</v>
      </c>
      <c r="O165" s="635">
        <v>0</v>
      </c>
      <c r="P165" s="945">
        <v>0</v>
      </c>
      <c r="Q165" s="1001">
        <v>0</v>
      </c>
      <c r="R165" s="945">
        <v>0</v>
      </c>
      <c r="S165" s="945">
        <v>90</v>
      </c>
      <c r="T165" s="978">
        <f>O165/S165</f>
        <v>0</v>
      </c>
      <c r="U165" s="296" t="s">
        <v>7</v>
      </c>
      <c r="V165" s="944">
        <v>1</v>
      </c>
      <c r="W165" s="944">
        <v>0</v>
      </c>
      <c r="X165" s="1078">
        <v>0</v>
      </c>
      <c r="Y165" s="1084"/>
      <c r="Z165" s="956"/>
      <c r="AA165" s="956"/>
      <c r="AB165" s="956"/>
      <c r="AC165" s="956"/>
      <c r="AD165" s="944">
        <v>0</v>
      </c>
      <c r="AE165" s="965" t="s">
        <v>338</v>
      </c>
      <c r="AF165" s="1204" t="s">
        <v>1393</v>
      </c>
    </row>
    <row r="166" spans="1:32" ht="26.25" customHeight="1" x14ac:dyDescent="0.25">
      <c r="A166" s="60"/>
      <c r="B166" s="72"/>
      <c r="C166" s="1162"/>
      <c r="D166" s="1932"/>
      <c r="E166" s="833"/>
      <c r="F166" s="1905" t="s">
        <v>416</v>
      </c>
      <c r="G166" s="996"/>
      <c r="H166" s="637"/>
      <c r="I166" s="987"/>
      <c r="J166" s="992"/>
      <c r="K166" s="650"/>
      <c r="L166" s="1016"/>
      <c r="M166" s="987"/>
      <c r="N166" s="992"/>
      <c r="O166" s="636"/>
      <c r="P166" s="922"/>
      <c r="Q166" s="1002"/>
      <c r="R166" s="922"/>
      <c r="S166" s="922"/>
      <c r="T166" s="979"/>
      <c r="U166" s="566" t="s">
        <v>7</v>
      </c>
      <c r="V166" s="921">
        <v>1</v>
      </c>
      <c r="W166" s="921">
        <v>0</v>
      </c>
      <c r="X166" s="1079">
        <v>0</v>
      </c>
      <c r="Y166" s="939"/>
      <c r="Z166" s="927"/>
      <c r="AA166" s="927"/>
      <c r="AB166" s="927"/>
      <c r="AC166" s="927"/>
      <c r="AD166" s="1428" t="s">
        <v>1325</v>
      </c>
      <c r="AE166" s="1429" t="s">
        <v>1324</v>
      </c>
      <c r="AF166" s="1185"/>
    </row>
    <row r="167" spans="1:32" s="1058" customFormat="1" ht="40.5" customHeight="1" x14ac:dyDescent="0.25">
      <c r="A167" s="60"/>
      <c r="B167" s="72"/>
      <c r="C167" s="1162"/>
      <c r="D167" s="1467"/>
      <c r="E167" s="1468"/>
      <c r="F167" s="1906"/>
      <c r="G167" s="996"/>
      <c r="H167" s="637"/>
      <c r="I167" s="987"/>
      <c r="J167" s="992"/>
      <c r="K167" s="650"/>
      <c r="L167" s="1016"/>
      <c r="M167" s="987"/>
      <c r="N167" s="992"/>
      <c r="O167" s="652"/>
      <c r="P167" s="951"/>
      <c r="Q167" s="1004"/>
      <c r="R167" s="951"/>
      <c r="S167" s="951"/>
      <c r="T167" s="980"/>
      <c r="U167" s="458" t="s">
        <v>7</v>
      </c>
      <c r="V167" s="15">
        <v>1</v>
      </c>
      <c r="W167" s="15">
        <v>0</v>
      </c>
      <c r="X167" s="1456">
        <v>0</v>
      </c>
      <c r="Y167" s="44"/>
      <c r="Z167" s="926"/>
      <c r="AA167" s="926"/>
      <c r="AB167" s="926"/>
      <c r="AC167" s="926"/>
      <c r="AD167" s="1469" t="s">
        <v>1355</v>
      </c>
      <c r="AE167" s="922" t="s">
        <v>1422</v>
      </c>
      <c r="AF167" s="1185"/>
    </row>
    <row r="168" spans="1:32" ht="15" customHeight="1" thickBot="1" x14ac:dyDescent="0.3">
      <c r="A168" s="65"/>
      <c r="B168" s="73"/>
      <c r="C168" s="1163"/>
      <c r="D168" s="1098"/>
      <c r="E168" s="1232"/>
      <c r="F168" s="1453" t="s">
        <v>276</v>
      </c>
      <c r="G168" s="997"/>
      <c r="H168" s="638"/>
      <c r="I168" s="986"/>
      <c r="J168" s="993"/>
      <c r="K168" s="327"/>
      <c r="L168" s="1018"/>
      <c r="M168" s="986"/>
      <c r="N168" s="993"/>
      <c r="O168" s="653"/>
      <c r="P168" s="938"/>
      <c r="Q168" s="1003"/>
      <c r="R168" s="938"/>
      <c r="S168" s="938"/>
      <c r="T168" s="982"/>
      <c r="U168" s="297" t="s">
        <v>7</v>
      </c>
      <c r="V168" s="935">
        <v>1</v>
      </c>
      <c r="W168" s="935">
        <v>0</v>
      </c>
      <c r="X168" s="1080">
        <v>0</v>
      </c>
      <c r="Y168" s="961"/>
      <c r="Z168" s="946"/>
      <c r="AA168" s="946"/>
      <c r="AB168" s="946"/>
      <c r="AC168" s="946"/>
      <c r="AD168" s="1454" t="s">
        <v>585</v>
      </c>
      <c r="AE168" s="973" t="s">
        <v>11</v>
      </c>
      <c r="AF168" s="1177"/>
    </row>
    <row r="169" spans="1:32" ht="15" customHeight="1" x14ac:dyDescent="0.25">
      <c r="A169" s="64">
        <v>12</v>
      </c>
      <c r="B169" s="71">
        <v>30640</v>
      </c>
      <c r="C169" s="941" t="s">
        <v>165</v>
      </c>
      <c r="D169" s="67" t="s">
        <v>980</v>
      </c>
      <c r="E169" s="1231"/>
      <c r="F169" s="588" t="s">
        <v>35</v>
      </c>
      <c r="G169" s="998">
        <f>H169/$H$568</f>
        <v>0.5</v>
      </c>
      <c r="H169" s="942">
        <v>3</v>
      </c>
      <c r="I169" s="988">
        <v>0</v>
      </c>
      <c r="J169" s="991">
        <f>I169/$I$568</f>
        <v>0</v>
      </c>
      <c r="K169" s="942">
        <v>0</v>
      </c>
      <c r="L169" s="1017">
        <f>K169/$K$568</f>
        <v>0</v>
      </c>
      <c r="M169" s="988">
        <v>0</v>
      </c>
      <c r="N169" s="991">
        <f>M169/H169</f>
        <v>0</v>
      </c>
      <c r="O169" s="635">
        <v>0</v>
      </c>
      <c r="P169" s="945">
        <v>0</v>
      </c>
      <c r="Q169" s="1001">
        <v>0</v>
      </c>
      <c r="R169" s="945">
        <v>0</v>
      </c>
      <c r="S169" s="945">
        <v>51</v>
      </c>
      <c r="T169" s="978">
        <f>O169/S169</f>
        <v>0</v>
      </c>
      <c r="U169" s="296" t="s">
        <v>7</v>
      </c>
      <c r="V169" s="944">
        <v>1</v>
      </c>
      <c r="W169" s="944">
        <v>0</v>
      </c>
      <c r="X169" s="1078">
        <v>0</v>
      </c>
      <c r="Y169" s="943"/>
      <c r="Z169" s="944"/>
      <c r="AA169" s="944"/>
      <c r="AB169" s="944"/>
      <c r="AC169" s="944"/>
      <c r="AD169" s="944">
        <v>0</v>
      </c>
      <c r="AE169" s="965" t="s">
        <v>689</v>
      </c>
      <c r="AF169" s="1204" t="s">
        <v>1393</v>
      </c>
    </row>
    <row r="170" spans="1:32" s="1058" customFormat="1" ht="16.5" customHeight="1" x14ac:dyDescent="0.25">
      <c r="A170" s="60"/>
      <c r="B170" s="72"/>
      <c r="C170" s="1162"/>
      <c r="D170" s="1233"/>
      <c r="E170" s="1908" t="s">
        <v>1198</v>
      </c>
      <c r="F170" s="908" t="s">
        <v>1199</v>
      </c>
      <c r="G170" s="996"/>
      <c r="H170" s="637"/>
      <c r="I170" s="987"/>
      <c r="J170" s="992"/>
      <c r="K170" s="925"/>
      <c r="L170" s="1016"/>
      <c r="M170" s="987"/>
      <c r="N170" s="992"/>
      <c r="O170" s="652"/>
      <c r="P170" s="951"/>
      <c r="Q170" s="1004"/>
      <c r="R170" s="951"/>
      <c r="S170" s="951"/>
      <c r="T170" s="980"/>
      <c r="U170" s="299" t="s">
        <v>7</v>
      </c>
      <c r="V170" s="931">
        <v>1</v>
      </c>
      <c r="W170" s="931">
        <v>0</v>
      </c>
      <c r="X170" s="1082">
        <v>0</v>
      </c>
      <c r="Y170" s="950"/>
      <c r="Z170" s="931"/>
      <c r="AA170" s="931"/>
      <c r="AB170" s="931"/>
      <c r="AC170" s="931"/>
      <c r="AD170" s="918" t="s">
        <v>1164</v>
      </c>
      <c r="AE170" s="951" t="s">
        <v>1200</v>
      </c>
      <c r="AF170" s="1179"/>
    </row>
    <row r="171" spans="1:32" s="1058" customFormat="1" ht="16.5" customHeight="1" thickBot="1" x14ac:dyDescent="0.3">
      <c r="A171" s="65"/>
      <c r="B171" s="73"/>
      <c r="C171" s="1163"/>
      <c r="D171" s="1455"/>
      <c r="E171" s="1909"/>
      <c r="F171" s="654" t="s">
        <v>272</v>
      </c>
      <c r="G171" s="997"/>
      <c r="H171" s="638"/>
      <c r="I171" s="986"/>
      <c r="J171" s="993"/>
      <c r="K171" s="947"/>
      <c r="L171" s="1018"/>
      <c r="M171" s="986"/>
      <c r="N171" s="993"/>
      <c r="O171" s="653"/>
      <c r="P171" s="938"/>
      <c r="Q171" s="1003"/>
      <c r="R171" s="938"/>
      <c r="S171" s="938"/>
      <c r="T171" s="982"/>
      <c r="U171" s="297" t="s">
        <v>7</v>
      </c>
      <c r="V171" s="935">
        <v>1</v>
      </c>
      <c r="W171" s="935">
        <v>0</v>
      </c>
      <c r="X171" s="1080">
        <v>0</v>
      </c>
      <c r="Y171" s="937"/>
      <c r="Z171" s="935"/>
      <c r="AA171" s="935"/>
      <c r="AB171" s="935"/>
      <c r="AC171" s="935"/>
      <c r="AD171" s="1020" t="s">
        <v>375</v>
      </c>
      <c r="AE171" s="938" t="s">
        <v>1197</v>
      </c>
      <c r="AF171" s="1180"/>
    </row>
    <row r="172" spans="1:32" ht="15" customHeight="1" x14ac:dyDescent="0.25">
      <c r="A172" s="64">
        <v>13</v>
      </c>
      <c r="B172" s="71">
        <v>30650</v>
      </c>
      <c r="C172" s="941" t="s">
        <v>790</v>
      </c>
      <c r="D172" s="1931" t="s">
        <v>981</v>
      </c>
      <c r="E172" s="1928" t="s">
        <v>982</v>
      </c>
      <c r="F172" s="318" t="s">
        <v>58</v>
      </c>
      <c r="G172" s="996">
        <f>H172/$H$568</f>
        <v>0.66666666666666663</v>
      </c>
      <c r="H172" s="925">
        <v>4</v>
      </c>
      <c r="I172" s="987">
        <v>2</v>
      </c>
      <c r="J172" s="992">
        <f>I172/$I$568</f>
        <v>0.66666666666666663</v>
      </c>
      <c r="K172" s="650">
        <v>0</v>
      </c>
      <c r="L172" s="1016">
        <f>K172/$K$568</f>
        <v>0</v>
      </c>
      <c r="M172" s="987">
        <v>1</v>
      </c>
      <c r="N172" s="992">
        <f>M172/H172</f>
        <v>0.25</v>
      </c>
      <c r="O172" s="596">
        <v>0</v>
      </c>
      <c r="P172" s="940">
        <v>0</v>
      </c>
      <c r="Q172" s="1005">
        <v>0</v>
      </c>
      <c r="R172" s="940">
        <v>0</v>
      </c>
      <c r="S172" s="940">
        <v>69</v>
      </c>
      <c r="T172" s="984">
        <f>O172/S172</f>
        <v>0</v>
      </c>
      <c r="U172" s="298" t="s">
        <v>6</v>
      </c>
      <c r="V172" s="927">
        <v>1</v>
      </c>
      <c r="W172" s="927">
        <v>0</v>
      </c>
      <c r="X172" s="1081">
        <v>0</v>
      </c>
      <c r="Y172" s="939"/>
      <c r="Z172" s="927"/>
      <c r="AA172" s="927"/>
      <c r="AB172" s="927"/>
      <c r="AC172" s="927"/>
      <c r="AD172" s="927" t="s">
        <v>420</v>
      </c>
      <c r="AE172" s="928" t="s">
        <v>690</v>
      </c>
      <c r="AF172" s="1210" t="s">
        <v>1393</v>
      </c>
    </row>
    <row r="173" spans="1:32" ht="27" customHeight="1" x14ac:dyDescent="0.25">
      <c r="A173" s="60"/>
      <c r="B173" s="72"/>
      <c r="C173" s="1162"/>
      <c r="D173" s="1932"/>
      <c r="E173" s="1939"/>
      <c r="F173" s="589" t="s">
        <v>16</v>
      </c>
      <c r="G173" s="996"/>
      <c r="H173" s="637"/>
      <c r="I173" s="987"/>
      <c r="J173" s="992"/>
      <c r="K173" s="650"/>
      <c r="L173" s="1016"/>
      <c r="M173" s="987"/>
      <c r="N173" s="992"/>
      <c r="O173" s="636"/>
      <c r="P173" s="922"/>
      <c r="Q173" s="1002"/>
      <c r="R173" s="922"/>
      <c r="S173" s="922"/>
      <c r="T173" s="979"/>
      <c r="U173" s="566" t="s">
        <v>7</v>
      </c>
      <c r="V173" s="921">
        <v>1</v>
      </c>
      <c r="W173" s="921">
        <v>1</v>
      </c>
      <c r="X173" s="1079">
        <v>0</v>
      </c>
      <c r="Y173" s="929"/>
      <c r="Z173" s="921"/>
      <c r="AA173" s="921"/>
      <c r="AB173" s="921"/>
      <c r="AC173" s="921"/>
      <c r="AD173" s="927" t="s">
        <v>983</v>
      </c>
      <c r="AE173" s="927" t="s">
        <v>984</v>
      </c>
      <c r="AF173" s="1179"/>
    </row>
    <row r="174" spans="1:32" s="1058" customFormat="1" ht="17.25" customHeight="1" x14ac:dyDescent="0.25">
      <c r="A174" s="60"/>
      <c r="B174" s="72"/>
      <c r="C174" s="1162"/>
      <c r="D174" s="32"/>
      <c r="E174" s="1416" t="s">
        <v>1343</v>
      </c>
      <c r="F174" s="589" t="s">
        <v>1342</v>
      </c>
      <c r="G174" s="996"/>
      <c r="H174" s="637"/>
      <c r="I174" s="987"/>
      <c r="J174" s="992"/>
      <c r="K174" s="650"/>
      <c r="L174" s="1016"/>
      <c r="M174" s="987"/>
      <c r="N174" s="992"/>
      <c r="O174" s="636"/>
      <c r="P174" s="922"/>
      <c r="Q174" s="1002"/>
      <c r="R174" s="922"/>
      <c r="S174" s="922"/>
      <c r="T174" s="979"/>
      <c r="U174" s="458" t="s">
        <v>7</v>
      </c>
      <c r="V174" s="15">
        <v>1</v>
      </c>
      <c r="W174" s="15">
        <v>0</v>
      </c>
      <c r="X174" s="1456">
        <v>0</v>
      </c>
      <c r="Y174" s="929"/>
      <c r="Z174" s="921"/>
      <c r="AA174" s="921"/>
      <c r="AB174" s="921"/>
      <c r="AC174" s="921"/>
      <c r="AD174" s="927" t="s">
        <v>1345</v>
      </c>
      <c r="AE174" s="927" t="s">
        <v>1344</v>
      </c>
      <c r="AF174" s="1179"/>
    </row>
    <row r="175" spans="1:32" s="1058" customFormat="1" ht="16.5" customHeight="1" x14ac:dyDescent="0.25">
      <c r="A175" s="60"/>
      <c r="B175" s="72"/>
      <c r="C175" s="1162"/>
      <c r="D175" s="32"/>
      <c r="E175" s="1124"/>
      <c r="F175" s="1914" t="s">
        <v>416</v>
      </c>
      <c r="G175" s="996"/>
      <c r="H175" s="637"/>
      <c r="I175" s="987"/>
      <c r="J175" s="992"/>
      <c r="K175" s="650"/>
      <c r="L175" s="1016"/>
      <c r="M175" s="987"/>
      <c r="N175" s="992"/>
      <c r="O175" s="636"/>
      <c r="P175" s="922"/>
      <c r="Q175" s="1002"/>
      <c r="R175" s="922"/>
      <c r="S175" s="922"/>
      <c r="T175" s="979"/>
      <c r="U175" s="566" t="s">
        <v>7</v>
      </c>
      <c r="V175" s="921">
        <v>1</v>
      </c>
      <c r="W175" s="921">
        <v>0</v>
      </c>
      <c r="X175" s="1079">
        <v>1</v>
      </c>
      <c r="Y175" s="929"/>
      <c r="Z175" s="921"/>
      <c r="AA175" s="921"/>
      <c r="AB175" s="921"/>
      <c r="AC175" s="921"/>
      <c r="AD175" s="1096" t="s">
        <v>834</v>
      </c>
      <c r="AE175" s="922" t="s">
        <v>833</v>
      </c>
      <c r="AF175" s="1179"/>
    </row>
    <row r="176" spans="1:32" s="1058" customFormat="1" ht="40.5" customHeight="1" thickBot="1" x14ac:dyDescent="0.3">
      <c r="A176" s="65"/>
      <c r="B176" s="73"/>
      <c r="C176" s="1163"/>
      <c r="D176" s="911"/>
      <c r="E176" s="1119" t="s">
        <v>985</v>
      </c>
      <c r="F176" s="1918"/>
      <c r="G176" s="996"/>
      <c r="H176" s="637"/>
      <c r="I176" s="987"/>
      <c r="J176" s="992"/>
      <c r="K176" s="650"/>
      <c r="L176" s="1016"/>
      <c r="M176" s="987"/>
      <c r="N176" s="992"/>
      <c r="O176" s="636"/>
      <c r="P176" s="922"/>
      <c r="Q176" s="1002"/>
      <c r="R176" s="922"/>
      <c r="S176" s="922"/>
      <c r="T176" s="979"/>
      <c r="U176" s="566" t="s">
        <v>7</v>
      </c>
      <c r="V176" s="921">
        <v>1</v>
      </c>
      <c r="W176" s="921">
        <v>1</v>
      </c>
      <c r="X176" s="1079">
        <v>0</v>
      </c>
      <c r="Y176" s="929"/>
      <c r="Z176" s="921"/>
      <c r="AA176" s="921"/>
      <c r="AB176" s="921"/>
      <c r="AC176" s="921"/>
      <c r="AD176" s="1470" t="s">
        <v>1356</v>
      </c>
      <c r="AE176" s="922" t="s">
        <v>1422</v>
      </c>
      <c r="AF176" s="1179"/>
    </row>
    <row r="177" spans="1:32" ht="17.25" customHeight="1" x14ac:dyDescent="0.25">
      <c r="A177" s="934">
        <v>14</v>
      </c>
      <c r="B177" s="75">
        <v>30790</v>
      </c>
      <c r="C177" s="926" t="s">
        <v>166</v>
      </c>
      <c r="D177" s="1101" t="s">
        <v>986</v>
      </c>
      <c r="E177" s="771">
        <v>0</v>
      </c>
      <c r="F177" s="588" t="s">
        <v>103</v>
      </c>
      <c r="G177" s="306">
        <f>H177/$H$568</f>
        <v>0.83333333333333337</v>
      </c>
      <c r="H177" s="21">
        <v>5</v>
      </c>
      <c r="I177" s="302">
        <v>0</v>
      </c>
      <c r="J177" s="151">
        <f>I177/$I$568</f>
        <v>0</v>
      </c>
      <c r="K177" s="21">
        <v>0</v>
      </c>
      <c r="L177" s="291">
        <f>K177/$K$568</f>
        <v>0</v>
      </c>
      <c r="M177" s="302">
        <v>0</v>
      </c>
      <c r="N177" s="151">
        <f>M177/H177</f>
        <v>0</v>
      </c>
      <c r="O177" s="167">
        <v>0</v>
      </c>
      <c r="P177" s="23">
        <v>0</v>
      </c>
      <c r="Q177" s="160">
        <v>0</v>
      </c>
      <c r="R177" s="23">
        <v>0</v>
      </c>
      <c r="S177" s="23">
        <v>47</v>
      </c>
      <c r="T177" s="124">
        <f>O177/S177</f>
        <v>0</v>
      </c>
      <c r="U177" s="296" t="s">
        <v>7</v>
      </c>
      <c r="V177" s="944">
        <v>1</v>
      </c>
      <c r="W177" s="944">
        <v>0</v>
      </c>
      <c r="X177" s="1078">
        <v>0</v>
      </c>
      <c r="Y177" s="943"/>
      <c r="Z177" s="22"/>
      <c r="AA177" s="22"/>
      <c r="AB177" s="22"/>
      <c r="AC177" s="22"/>
      <c r="AD177" s="22">
        <v>0</v>
      </c>
      <c r="AE177" s="22" t="s">
        <v>48</v>
      </c>
      <c r="AF177" s="1204" t="s">
        <v>1393</v>
      </c>
    </row>
    <row r="178" spans="1:32" s="1058" customFormat="1" ht="27" customHeight="1" x14ac:dyDescent="0.25">
      <c r="A178" s="934"/>
      <c r="B178" s="75"/>
      <c r="C178" s="1162"/>
      <c r="D178" s="1234"/>
      <c r="E178" s="1099" t="s">
        <v>1346</v>
      </c>
      <c r="F178" s="318" t="s">
        <v>572</v>
      </c>
      <c r="G178" s="996"/>
      <c r="H178" s="925"/>
      <c r="I178" s="987"/>
      <c r="J178" s="992"/>
      <c r="K178" s="925"/>
      <c r="L178" s="1016"/>
      <c r="M178" s="987"/>
      <c r="N178" s="992"/>
      <c r="O178" s="596"/>
      <c r="P178" s="940"/>
      <c r="Q178" s="1005"/>
      <c r="R178" s="940"/>
      <c r="S178" s="940"/>
      <c r="T178" s="984"/>
      <c r="U178" s="298" t="s">
        <v>7</v>
      </c>
      <c r="V178" s="927">
        <v>1</v>
      </c>
      <c r="W178" s="927">
        <v>0</v>
      </c>
      <c r="X178" s="1081">
        <v>0</v>
      </c>
      <c r="Y178" s="939"/>
      <c r="Z178" s="927"/>
      <c r="AA178" s="927"/>
      <c r="AB178" s="927"/>
      <c r="AC178" s="927"/>
      <c r="AD178" s="927" t="s">
        <v>988</v>
      </c>
      <c r="AE178" s="940" t="s">
        <v>987</v>
      </c>
      <c r="AF178" s="1176"/>
    </row>
    <row r="179" spans="1:32" ht="16.5" customHeight="1" x14ac:dyDescent="0.25">
      <c r="A179" s="611"/>
      <c r="B179" s="75"/>
      <c r="C179" s="1162"/>
      <c r="D179" s="1234"/>
      <c r="E179" s="910"/>
      <c r="F179" s="318" t="s">
        <v>74</v>
      </c>
      <c r="G179" s="645"/>
      <c r="H179" s="607"/>
      <c r="I179" s="642"/>
      <c r="J179" s="629"/>
      <c r="K179" s="607"/>
      <c r="L179" s="640"/>
      <c r="M179" s="642"/>
      <c r="N179" s="629"/>
      <c r="O179" s="596"/>
      <c r="P179" s="570"/>
      <c r="Q179" s="580"/>
      <c r="R179" s="570"/>
      <c r="S179" s="570"/>
      <c r="T179" s="578"/>
      <c r="U179" s="298" t="s">
        <v>7</v>
      </c>
      <c r="V179" s="927">
        <v>1</v>
      </c>
      <c r="W179" s="927">
        <v>0</v>
      </c>
      <c r="X179" s="1081">
        <v>0</v>
      </c>
      <c r="Y179" s="939"/>
      <c r="Z179" s="569"/>
      <c r="AA179" s="569"/>
      <c r="AB179" s="569"/>
      <c r="AC179" s="569"/>
      <c r="AD179" s="569" t="s">
        <v>614</v>
      </c>
      <c r="AE179" s="569" t="s">
        <v>691</v>
      </c>
      <c r="AF179" s="1176"/>
    </row>
    <row r="180" spans="1:32" ht="15" customHeight="1" x14ac:dyDescent="0.25">
      <c r="A180" s="611"/>
      <c r="B180" s="75"/>
      <c r="C180" s="1162"/>
      <c r="D180" s="1234"/>
      <c r="E180" s="771"/>
      <c r="F180" s="648" t="s">
        <v>14</v>
      </c>
      <c r="G180" s="304"/>
      <c r="H180" s="285"/>
      <c r="I180" s="295"/>
      <c r="J180" s="152"/>
      <c r="K180" s="9"/>
      <c r="L180" s="292"/>
      <c r="M180" s="295"/>
      <c r="N180" s="152"/>
      <c r="O180" s="466"/>
      <c r="P180" s="20"/>
      <c r="Q180" s="164"/>
      <c r="R180" s="20"/>
      <c r="S180" s="20"/>
      <c r="T180" s="130"/>
      <c r="U180" s="298" t="s">
        <v>7</v>
      </c>
      <c r="V180" s="927">
        <v>1</v>
      </c>
      <c r="W180" s="927">
        <v>0</v>
      </c>
      <c r="X180" s="1081">
        <v>0</v>
      </c>
      <c r="Y180" s="929"/>
      <c r="Z180" s="5"/>
      <c r="AA180" s="5"/>
      <c r="AB180" s="5"/>
      <c r="AC180" s="5"/>
      <c r="AD180" s="5" t="s">
        <v>379</v>
      </c>
      <c r="AE180" s="5" t="s">
        <v>693</v>
      </c>
      <c r="AF180" s="1179"/>
    </row>
    <row r="181" spans="1:32" ht="15" customHeight="1" thickBot="1" x14ac:dyDescent="0.3">
      <c r="A181" s="622"/>
      <c r="B181" s="870"/>
      <c r="C181" s="1163"/>
      <c r="D181" s="38"/>
      <c r="E181" s="66"/>
      <c r="F181" s="654" t="s">
        <v>15</v>
      </c>
      <c r="G181" s="305"/>
      <c r="H181" s="290"/>
      <c r="I181" s="300"/>
      <c r="J181" s="153"/>
      <c r="K181" s="25"/>
      <c r="L181" s="293"/>
      <c r="M181" s="300"/>
      <c r="N181" s="153"/>
      <c r="O181" s="465"/>
      <c r="P181" s="19"/>
      <c r="Q181" s="162"/>
      <c r="R181" s="19"/>
      <c r="S181" s="19"/>
      <c r="T181" s="128"/>
      <c r="U181" s="297" t="s">
        <v>7</v>
      </c>
      <c r="V181" s="935">
        <v>1</v>
      </c>
      <c r="W181" s="935">
        <v>0</v>
      </c>
      <c r="X181" s="1080">
        <v>0</v>
      </c>
      <c r="Y181" s="937"/>
      <c r="Z181" s="17"/>
      <c r="AA181" s="17"/>
      <c r="AB181" s="17"/>
      <c r="AC181" s="17"/>
      <c r="AD181" s="17">
        <v>0</v>
      </c>
      <c r="AE181" s="17" t="s">
        <v>694</v>
      </c>
      <c r="AF181" s="1180"/>
    </row>
    <row r="182" spans="1:32" ht="27" customHeight="1" x14ac:dyDescent="0.25">
      <c r="A182" s="1024">
        <v>15</v>
      </c>
      <c r="B182" s="1457">
        <v>30890</v>
      </c>
      <c r="C182" s="1025" t="s">
        <v>791</v>
      </c>
      <c r="D182" s="330" t="s">
        <v>989</v>
      </c>
      <c r="E182" s="773">
        <v>0</v>
      </c>
      <c r="F182" s="588" t="s">
        <v>324</v>
      </c>
      <c r="G182" s="998">
        <f>H182/$H$568</f>
        <v>0.66666666666666663</v>
      </c>
      <c r="H182" s="942">
        <v>4</v>
      </c>
      <c r="I182" s="988">
        <v>1</v>
      </c>
      <c r="J182" s="991">
        <f>I182/$I$568</f>
        <v>0.33333333333333331</v>
      </c>
      <c r="K182" s="942">
        <v>0</v>
      </c>
      <c r="L182" s="1017">
        <f>K182/$K$568</f>
        <v>0</v>
      </c>
      <c r="M182" s="988">
        <v>0</v>
      </c>
      <c r="N182" s="991">
        <f>M182/H182</f>
        <v>0</v>
      </c>
      <c r="O182" s="635">
        <v>0</v>
      </c>
      <c r="P182" s="945">
        <v>0</v>
      </c>
      <c r="Q182" s="1001">
        <v>0</v>
      </c>
      <c r="R182" s="945">
        <v>0</v>
      </c>
      <c r="S182" s="945">
        <v>47</v>
      </c>
      <c r="T182" s="978">
        <f>O182/S182</f>
        <v>0</v>
      </c>
      <c r="U182" s="296" t="s">
        <v>7</v>
      </c>
      <c r="V182" s="944">
        <v>1</v>
      </c>
      <c r="W182" s="944">
        <v>0</v>
      </c>
      <c r="X182" s="1078">
        <v>0</v>
      </c>
      <c r="Y182" s="943"/>
      <c r="Z182" s="944"/>
      <c r="AA182" s="944"/>
      <c r="AB182" s="944"/>
      <c r="AC182" s="944"/>
      <c r="AD182" s="944" t="s">
        <v>403</v>
      </c>
      <c r="AE182" s="965" t="s">
        <v>695</v>
      </c>
      <c r="AF182" s="1204" t="s">
        <v>1394</v>
      </c>
    </row>
    <row r="183" spans="1:32" ht="15" customHeight="1" x14ac:dyDescent="0.25">
      <c r="A183" s="934"/>
      <c r="B183" s="75"/>
      <c r="C183" s="1162"/>
      <c r="D183" s="1330"/>
      <c r="E183" s="1409"/>
      <c r="F183" s="589" t="s">
        <v>16</v>
      </c>
      <c r="G183" s="996"/>
      <c r="H183" s="637"/>
      <c r="I183" s="987"/>
      <c r="J183" s="992"/>
      <c r="K183" s="925"/>
      <c r="L183" s="1016"/>
      <c r="M183" s="987"/>
      <c r="N183" s="992"/>
      <c r="O183" s="636"/>
      <c r="P183" s="922"/>
      <c r="Q183" s="1002"/>
      <c r="R183" s="922"/>
      <c r="S183" s="922"/>
      <c r="T183" s="979"/>
      <c r="U183" s="566" t="s">
        <v>7</v>
      </c>
      <c r="V183" s="921">
        <v>1</v>
      </c>
      <c r="W183" s="921">
        <v>0</v>
      </c>
      <c r="X183" s="1079">
        <v>0</v>
      </c>
      <c r="Y183" s="929"/>
      <c r="Z183" s="921"/>
      <c r="AA183" s="921"/>
      <c r="AB183" s="921"/>
      <c r="AC183" s="921"/>
      <c r="AD183" s="921" t="s">
        <v>592</v>
      </c>
      <c r="AE183" s="928" t="s">
        <v>696</v>
      </c>
      <c r="AF183" s="1235"/>
    </row>
    <row r="184" spans="1:32" s="1058" customFormat="1" ht="28.5" customHeight="1" x14ac:dyDescent="0.25">
      <c r="A184" s="934"/>
      <c r="B184" s="75"/>
      <c r="C184" s="1162"/>
      <c r="D184" s="1419"/>
      <c r="E184" s="1409"/>
      <c r="F184" s="908" t="s">
        <v>416</v>
      </c>
      <c r="G184" s="996"/>
      <c r="H184" s="637"/>
      <c r="I184" s="987"/>
      <c r="J184" s="992"/>
      <c r="K184" s="925"/>
      <c r="L184" s="1016"/>
      <c r="M184" s="987"/>
      <c r="N184" s="992"/>
      <c r="O184" s="652"/>
      <c r="P184" s="951"/>
      <c r="Q184" s="1004"/>
      <c r="R184" s="951"/>
      <c r="S184" s="951"/>
      <c r="T184" s="980"/>
      <c r="U184" s="458" t="s">
        <v>7</v>
      </c>
      <c r="V184" s="15">
        <v>1</v>
      </c>
      <c r="W184" s="15">
        <v>0</v>
      </c>
      <c r="X184" s="1456">
        <v>0</v>
      </c>
      <c r="Y184" s="950"/>
      <c r="Z184" s="931"/>
      <c r="AA184" s="931"/>
      <c r="AB184" s="931"/>
      <c r="AC184" s="931"/>
      <c r="AD184" s="1428" t="s">
        <v>1325</v>
      </c>
      <c r="AE184" s="1429" t="s">
        <v>1324</v>
      </c>
      <c r="AF184" s="1235"/>
    </row>
    <row r="185" spans="1:32" ht="15" customHeight="1" thickBot="1" x14ac:dyDescent="0.3">
      <c r="A185" s="960"/>
      <c r="B185" s="1041"/>
      <c r="C185" s="1163"/>
      <c r="D185" s="66"/>
      <c r="E185" s="1418"/>
      <c r="F185" s="1458" t="s">
        <v>325</v>
      </c>
      <c r="G185" s="997"/>
      <c r="H185" s="638"/>
      <c r="I185" s="986"/>
      <c r="J185" s="993"/>
      <c r="K185" s="947"/>
      <c r="L185" s="1018"/>
      <c r="M185" s="986"/>
      <c r="N185" s="993"/>
      <c r="O185" s="653"/>
      <c r="P185" s="938"/>
      <c r="Q185" s="1003"/>
      <c r="R185" s="938"/>
      <c r="S185" s="938"/>
      <c r="T185" s="982"/>
      <c r="U185" s="297" t="s">
        <v>7</v>
      </c>
      <c r="V185" s="935">
        <v>1</v>
      </c>
      <c r="W185" s="935">
        <v>0</v>
      </c>
      <c r="X185" s="1080">
        <v>0</v>
      </c>
      <c r="Y185" s="937"/>
      <c r="Z185" s="935"/>
      <c r="AA185" s="935"/>
      <c r="AB185" s="935"/>
      <c r="AC185" s="935"/>
      <c r="AD185" s="935" t="s">
        <v>379</v>
      </c>
      <c r="AE185" s="936" t="s">
        <v>697</v>
      </c>
      <c r="AF185" s="1236"/>
    </row>
    <row r="186" spans="1:32" ht="15" customHeight="1" x14ac:dyDescent="0.25">
      <c r="A186" s="958">
        <v>16</v>
      </c>
      <c r="B186" s="74">
        <v>30940</v>
      </c>
      <c r="C186" s="941" t="s">
        <v>167</v>
      </c>
      <c r="D186" s="1931" t="s">
        <v>990</v>
      </c>
      <c r="E186" s="67">
        <v>0</v>
      </c>
      <c r="F186" s="588" t="s">
        <v>252</v>
      </c>
      <c r="G186" s="998">
        <f>H186/$H$568</f>
        <v>1.1666666666666667</v>
      </c>
      <c r="H186" s="942">
        <v>7</v>
      </c>
      <c r="I186" s="988">
        <v>3</v>
      </c>
      <c r="J186" s="991">
        <f>I186/$I$568</f>
        <v>1</v>
      </c>
      <c r="K186" s="319">
        <v>0</v>
      </c>
      <c r="L186" s="1017">
        <f>K186/$K$568</f>
        <v>0</v>
      </c>
      <c r="M186" s="988">
        <v>1</v>
      </c>
      <c r="N186" s="991">
        <f>M186/H186</f>
        <v>0.14285714285714285</v>
      </c>
      <c r="O186" s="635">
        <v>0</v>
      </c>
      <c r="P186" s="945">
        <v>0</v>
      </c>
      <c r="Q186" s="1001">
        <v>0</v>
      </c>
      <c r="R186" s="945">
        <v>0</v>
      </c>
      <c r="S186" s="945">
        <v>69</v>
      </c>
      <c r="T186" s="978">
        <f>O186/S186</f>
        <v>0</v>
      </c>
      <c r="U186" s="296" t="s">
        <v>7</v>
      </c>
      <c r="V186" s="944">
        <v>1</v>
      </c>
      <c r="W186" s="944">
        <v>0</v>
      </c>
      <c r="X186" s="1078">
        <v>0</v>
      </c>
      <c r="Y186" s="43"/>
      <c r="Z186" s="941"/>
      <c r="AA186" s="941"/>
      <c r="AB186" s="941"/>
      <c r="AC186" s="941"/>
      <c r="AD186" s="944" t="s">
        <v>405</v>
      </c>
      <c r="AE186" s="965" t="s">
        <v>48</v>
      </c>
      <c r="AF186" s="1204" t="s">
        <v>1394</v>
      </c>
    </row>
    <row r="187" spans="1:32" ht="27.95" customHeight="1" x14ac:dyDescent="0.25">
      <c r="A187" s="934"/>
      <c r="B187" s="75"/>
      <c r="C187" s="1162"/>
      <c r="D187" s="1932"/>
      <c r="E187" s="571"/>
      <c r="F187" s="1449" t="s">
        <v>276</v>
      </c>
      <c r="G187" s="996"/>
      <c r="H187" s="925"/>
      <c r="I187" s="987"/>
      <c r="J187" s="992"/>
      <c r="K187" s="650"/>
      <c r="L187" s="1016"/>
      <c r="M187" s="987"/>
      <c r="N187" s="992"/>
      <c r="O187" s="596"/>
      <c r="P187" s="940"/>
      <c r="Q187" s="1005"/>
      <c r="R187" s="940"/>
      <c r="S187" s="940"/>
      <c r="T187" s="984"/>
      <c r="U187" s="298" t="s">
        <v>7</v>
      </c>
      <c r="V187" s="927">
        <v>1</v>
      </c>
      <c r="W187" s="927">
        <v>0</v>
      </c>
      <c r="X187" s="1081">
        <v>0</v>
      </c>
      <c r="Y187" s="44">
        <v>1</v>
      </c>
      <c r="Z187" s="926">
        <v>1</v>
      </c>
      <c r="AA187" s="926">
        <v>1</v>
      </c>
      <c r="AB187" s="926">
        <v>1</v>
      </c>
      <c r="AC187" s="926">
        <v>0</v>
      </c>
      <c r="AD187" s="927" t="s">
        <v>404</v>
      </c>
      <c r="AE187" s="928" t="s">
        <v>589</v>
      </c>
      <c r="AF187" s="1176"/>
    </row>
    <row r="188" spans="1:32" ht="27.95" customHeight="1" x14ac:dyDescent="0.25">
      <c r="A188" s="934"/>
      <c r="B188" s="75"/>
      <c r="C188" s="1162"/>
      <c r="D188" s="572"/>
      <c r="E188" s="571"/>
      <c r="F188" s="589" t="s">
        <v>563</v>
      </c>
      <c r="G188" s="996"/>
      <c r="H188" s="637"/>
      <c r="I188" s="987"/>
      <c r="J188" s="992"/>
      <c r="K188" s="650"/>
      <c r="L188" s="1016"/>
      <c r="M188" s="987"/>
      <c r="N188" s="992"/>
      <c r="O188" s="636"/>
      <c r="P188" s="922"/>
      <c r="Q188" s="1002"/>
      <c r="R188" s="922"/>
      <c r="S188" s="922"/>
      <c r="T188" s="979"/>
      <c r="U188" s="566" t="s">
        <v>7</v>
      </c>
      <c r="V188" s="921">
        <v>1</v>
      </c>
      <c r="W188" s="921">
        <v>0</v>
      </c>
      <c r="X188" s="1079">
        <v>0</v>
      </c>
      <c r="Y188" s="929"/>
      <c r="Z188" s="921"/>
      <c r="AA188" s="921"/>
      <c r="AB188" s="921"/>
      <c r="AC188" s="921"/>
      <c r="AD188" s="921" t="s">
        <v>404</v>
      </c>
      <c r="AE188" s="924" t="s">
        <v>589</v>
      </c>
      <c r="AF188" s="1179"/>
    </row>
    <row r="189" spans="1:32" ht="27.95" customHeight="1" x14ac:dyDescent="0.25">
      <c r="A189" s="934"/>
      <c r="B189" s="75"/>
      <c r="C189" s="1162"/>
      <c r="D189" s="572"/>
      <c r="E189" s="571"/>
      <c r="F189" s="589" t="s">
        <v>16</v>
      </c>
      <c r="G189" s="996"/>
      <c r="H189" s="637"/>
      <c r="I189" s="987"/>
      <c r="J189" s="992"/>
      <c r="K189" s="650"/>
      <c r="L189" s="1016"/>
      <c r="M189" s="987"/>
      <c r="N189" s="992"/>
      <c r="O189" s="636"/>
      <c r="P189" s="922"/>
      <c r="Q189" s="1002"/>
      <c r="R189" s="922"/>
      <c r="S189" s="922"/>
      <c r="T189" s="979"/>
      <c r="U189" s="566" t="s">
        <v>7</v>
      </c>
      <c r="V189" s="921">
        <v>1</v>
      </c>
      <c r="W189" s="921">
        <v>0</v>
      </c>
      <c r="X189" s="1079">
        <v>0</v>
      </c>
      <c r="Y189" s="929"/>
      <c r="Z189" s="921"/>
      <c r="AA189" s="921"/>
      <c r="AB189" s="921"/>
      <c r="AC189" s="921"/>
      <c r="AD189" s="921" t="s">
        <v>374</v>
      </c>
      <c r="AE189" s="924" t="s">
        <v>589</v>
      </c>
      <c r="AF189" s="1179"/>
    </row>
    <row r="190" spans="1:32" ht="27.95" customHeight="1" x14ac:dyDescent="0.25">
      <c r="A190" s="934"/>
      <c r="B190" s="75"/>
      <c r="C190" s="1162"/>
      <c r="D190" s="572"/>
      <c r="E190" s="571"/>
      <c r="F190" s="648" t="s">
        <v>38</v>
      </c>
      <c r="G190" s="996"/>
      <c r="H190" s="637"/>
      <c r="I190" s="987"/>
      <c r="J190" s="992"/>
      <c r="K190" s="650"/>
      <c r="L190" s="1016"/>
      <c r="M190" s="987"/>
      <c r="N190" s="992"/>
      <c r="O190" s="636"/>
      <c r="P190" s="922"/>
      <c r="Q190" s="1002"/>
      <c r="R190" s="922"/>
      <c r="S190" s="922"/>
      <c r="T190" s="979"/>
      <c r="U190" s="566" t="s">
        <v>7</v>
      </c>
      <c r="V190" s="921">
        <v>1</v>
      </c>
      <c r="W190" s="921">
        <v>0</v>
      </c>
      <c r="X190" s="1079">
        <v>0</v>
      </c>
      <c r="Y190" s="929"/>
      <c r="Z190" s="921"/>
      <c r="AA190" s="921"/>
      <c r="AB190" s="921"/>
      <c r="AC190" s="921"/>
      <c r="AD190" s="921" t="s">
        <v>404</v>
      </c>
      <c r="AE190" s="924" t="s">
        <v>589</v>
      </c>
      <c r="AF190" s="1179"/>
    </row>
    <row r="191" spans="1:32" s="1058" customFormat="1" ht="25.5" customHeight="1" x14ac:dyDescent="0.25">
      <c r="A191" s="934"/>
      <c r="B191" s="75"/>
      <c r="C191" s="1162"/>
      <c r="D191" s="572"/>
      <c r="E191" s="949"/>
      <c r="F191" s="908" t="s">
        <v>836</v>
      </c>
      <c r="G191" s="996"/>
      <c r="H191" s="637"/>
      <c r="I191" s="987"/>
      <c r="J191" s="992"/>
      <c r="K191" s="650"/>
      <c r="L191" s="1016"/>
      <c r="M191" s="987"/>
      <c r="N191" s="992"/>
      <c r="O191" s="652"/>
      <c r="P191" s="951"/>
      <c r="Q191" s="1004"/>
      <c r="R191" s="951"/>
      <c r="S191" s="951"/>
      <c r="T191" s="980"/>
      <c r="U191" s="299" t="s">
        <v>46</v>
      </c>
      <c r="V191" s="931">
        <v>1</v>
      </c>
      <c r="W191" s="931">
        <v>0</v>
      </c>
      <c r="X191" s="1082">
        <v>0</v>
      </c>
      <c r="Y191" s="950"/>
      <c r="Z191" s="931"/>
      <c r="AA191" s="931"/>
      <c r="AB191" s="931"/>
      <c r="AC191" s="931"/>
      <c r="AD191" s="921" t="s">
        <v>1457</v>
      </c>
      <c r="AE191" s="924" t="s">
        <v>1456</v>
      </c>
      <c r="AF191" s="1179"/>
    </row>
    <row r="192" spans="1:32" ht="42" customHeight="1" thickBot="1" x14ac:dyDescent="0.3">
      <c r="A192" s="960"/>
      <c r="B192" s="1041"/>
      <c r="C192" s="1163"/>
      <c r="D192" s="974"/>
      <c r="E192" s="1111" t="s">
        <v>1347</v>
      </c>
      <c r="F192" s="654" t="s">
        <v>416</v>
      </c>
      <c r="G192" s="997"/>
      <c r="H192" s="638"/>
      <c r="I192" s="986"/>
      <c r="J192" s="993"/>
      <c r="K192" s="327"/>
      <c r="L192" s="1018"/>
      <c r="M192" s="986"/>
      <c r="N192" s="993"/>
      <c r="O192" s="653"/>
      <c r="P192" s="938"/>
      <c r="Q192" s="1003"/>
      <c r="R192" s="938"/>
      <c r="S192" s="938"/>
      <c r="T192" s="982"/>
      <c r="U192" s="297" t="s">
        <v>7</v>
      </c>
      <c r="V192" s="935">
        <v>1</v>
      </c>
      <c r="W192" s="935">
        <v>0</v>
      </c>
      <c r="X192" s="1080">
        <v>0</v>
      </c>
      <c r="Y192" s="937"/>
      <c r="Z192" s="935"/>
      <c r="AA192" s="935"/>
      <c r="AB192" s="935"/>
      <c r="AC192" s="935"/>
      <c r="AD192" s="952" t="s">
        <v>1348</v>
      </c>
      <c r="AE192" s="922" t="s">
        <v>1422</v>
      </c>
      <c r="AF192" s="1180"/>
    </row>
    <row r="193" spans="1:33" ht="16.5" customHeight="1" thickBot="1" x14ac:dyDescent="0.3">
      <c r="A193" s="958">
        <v>17</v>
      </c>
      <c r="B193" s="74">
        <v>31480</v>
      </c>
      <c r="C193" s="941" t="s">
        <v>169</v>
      </c>
      <c r="D193" s="1931" t="s">
        <v>991</v>
      </c>
      <c r="E193" s="1942" t="s">
        <v>993</v>
      </c>
      <c r="F193" s="1449" t="s">
        <v>699</v>
      </c>
      <c r="G193" s="996">
        <f>H193/$H$568</f>
        <v>0.66666666666666663</v>
      </c>
      <c r="H193" s="925">
        <v>4</v>
      </c>
      <c r="I193" s="987">
        <v>3</v>
      </c>
      <c r="J193" s="992">
        <f>I193/$I$568</f>
        <v>1</v>
      </c>
      <c r="K193" s="925">
        <v>0</v>
      </c>
      <c r="L193" s="1016">
        <f>K193/$K$568</f>
        <v>0</v>
      </c>
      <c r="M193" s="987">
        <v>2</v>
      </c>
      <c r="N193" s="992">
        <f>M193/H193</f>
        <v>0.5</v>
      </c>
      <c r="O193" s="596">
        <v>0</v>
      </c>
      <c r="P193" s="940">
        <v>0</v>
      </c>
      <c r="Q193" s="1005">
        <v>0</v>
      </c>
      <c r="R193" s="940">
        <v>0</v>
      </c>
      <c r="S193" s="940">
        <v>121</v>
      </c>
      <c r="T193" s="984">
        <f>O193/S193</f>
        <v>0</v>
      </c>
      <c r="U193" s="298" t="s">
        <v>7</v>
      </c>
      <c r="V193" s="927">
        <v>1</v>
      </c>
      <c r="W193" s="927">
        <v>0</v>
      </c>
      <c r="X193" s="1081">
        <v>0</v>
      </c>
      <c r="Y193" s="961"/>
      <c r="Z193" s="946"/>
      <c r="AA193" s="946"/>
      <c r="AB193" s="946"/>
      <c r="AC193" s="973"/>
      <c r="AD193" s="296" t="s">
        <v>326</v>
      </c>
      <c r="AE193" s="965" t="s">
        <v>700</v>
      </c>
      <c r="AF193" s="1204" t="s">
        <v>1394</v>
      </c>
    </row>
    <row r="194" spans="1:33" ht="27.95" customHeight="1" x14ac:dyDescent="0.25">
      <c r="A194" s="934"/>
      <c r="B194" s="75"/>
      <c r="C194" s="1162"/>
      <c r="D194" s="1932"/>
      <c r="E194" s="1910"/>
      <c r="F194" s="1471" t="s">
        <v>276</v>
      </c>
      <c r="G194" s="645"/>
      <c r="H194" s="607"/>
      <c r="I194" s="642"/>
      <c r="J194" s="629"/>
      <c r="K194" s="607"/>
      <c r="L194" s="640"/>
      <c r="M194" s="642"/>
      <c r="N194" s="629"/>
      <c r="O194" s="595"/>
      <c r="P194" s="606"/>
      <c r="Q194" s="632"/>
      <c r="R194" s="606"/>
      <c r="S194" s="606"/>
      <c r="T194" s="625"/>
      <c r="U194" s="566" t="s">
        <v>7</v>
      </c>
      <c r="V194" s="921">
        <v>1</v>
      </c>
      <c r="W194" s="921">
        <v>0</v>
      </c>
      <c r="X194" s="1079">
        <v>0</v>
      </c>
      <c r="Y194" s="939">
        <v>0</v>
      </c>
      <c r="Z194" s="569">
        <v>0</v>
      </c>
      <c r="AA194" s="569">
        <v>0</v>
      </c>
      <c r="AB194" s="569">
        <v>0</v>
      </c>
      <c r="AC194" s="928">
        <v>0</v>
      </c>
      <c r="AD194" s="566" t="s">
        <v>404</v>
      </c>
      <c r="AE194" s="924" t="s">
        <v>589</v>
      </c>
      <c r="AF194" s="1186"/>
    </row>
    <row r="195" spans="1:33" ht="40.5" customHeight="1" x14ac:dyDescent="0.25">
      <c r="A195" s="934"/>
      <c r="B195" s="75"/>
      <c r="C195" s="1162"/>
      <c r="D195" s="948"/>
      <c r="E195" s="1237"/>
      <c r="F195" s="589" t="s">
        <v>16</v>
      </c>
      <c r="G195" s="645"/>
      <c r="H195" s="607"/>
      <c r="I195" s="642"/>
      <c r="J195" s="629"/>
      <c r="K195" s="607"/>
      <c r="L195" s="640"/>
      <c r="M195" s="642"/>
      <c r="N195" s="629"/>
      <c r="O195" s="595"/>
      <c r="P195" s="606"/>
      <c r="Q195" s="632"/>
      <c r="R195" s="606"/>
      <c r="S195" s="606"/>
      <c r="T195" s="625"/>
      <c r="U195" s="566" t="s">
        <v>7</v>
      </c>
      <c r="V195" s="921">
        <v>1</v>
      </c>
      <c r="W195" s="921">
        <v>0</v>
      </c>
      <c r="X195" s="1079">
        <v>0</v>
      </c>
      <c r="Y195" s="929"/>
      <c r="Z195" s="655"/>
      <c r="AA195" s="655"/>
      <c r="AB195" s="655"/>
      <c r="AC195" s="924"/>
      <c r="AD195" s="1504" t="s">
        <v>593</v>
      </c>
      <c r="AE195" s="924" t="s">
        <v>698</v>
      </c>
      <c r="AF195" s="1186"/>
    </row>
    <row r="196" spans="1:33" ht="42" customHeight="1" thickBot="1" x14ac:dyDescent="0.3">
      <c r="A196" s="960"/>
      <c r="B196" s="1041"/>
      <c r="C196" s="1163"/>
      <c r="D196" s="554"/>
      <c r="E196" s="1100" t="s">
        <v>992</v>
      </c>
      <c r="F196" s="654" t="s">
        <v>416</v>
      </c>
      <c r="G196" s="646"/>
      <c r="H196" s="907"/>
      <c r="I196" s="643"/>
      <c r="J196" s="594"/>
      <c r="K196" s="616"/>
      <c r="L196" s="582"/>
      <c r="M196" s="643"/>
      <c r="N196" s="594"/>
      <c r="O196" s="327"/>
      <c r="P196" s="35"/>
      <c r="Q196" s="938"/>
      <c r="R196" s="165"/>
      <c r="S196" s="35"/>
      <c r="T196" s="829"/>
      <c r="U196" s="1088" t="s">
        <v>7</v>
      </c>
      <c r="V196" s="1041">
        <v>1</v>
      </c>
      <c r="W196" s="73">
        <v>1</v>
      </c>
      <c r="X196" s="1089">
        <v>1</v>
      </c>
      <c r="Y196" s="58"/>
      <c r="Z196" s="56"/>
      <c r="AA196" s="56"/>
      <c r="AB196" s="87"/>
      <c r="AC196" s="87"/>
      <c r="AD196" s="1088" t="s">
        <v>1357</v>
      </c>
      <c r="AE196" s="922" t="s">
        <v>1422</v>
      </c>
      <c r="AF196" s="1187"/>
    </row>
    <row r="197" spans="1:33" ht="18" customHeight="1" thickBot="1" x14ac:dyDescent="0.3">
      <c r="A197" s="1986" t="s">
        <v>197</v>
      </c>
      <c r="B197" s="1987"/>
      <c r="C197" s="1987"/>
      <c r="D197" s="871"/>
      <c r="E197" s="871"/>
      <c r="F197" s="872"/>
      <c r="G197" s="1243">
        <f t="shared" ref="G197:N197" si="3">AVERAGE(G198:G287)</f>
        <v>0.70833333333333326</v>
      </c>
      <c r="H197" s="873">
        <f t="shared" si="3"/>
        <v>4.25</v>
      </c>
      <c r="I197" s="874">
        <f t="shared" si="3"/>
        <v>1.45</v>
      </c>
      <c r="J197" s="875">
        <f t="shared" si="3"/>
        <v>0.48333333333333339</v>
      </c>
      <c r="K197" s="876">
        <f t="shared" si="3"/>
        <v>0.05</v>
      </c>
      <c r="L197" s="877">
        <f t="shared" si="3"/>
        <v>1.6666666666666666E-2</v>
      </c>
      <c r="M197" s="878">
        <f t="shared" si="3"/>
        <v>0.4</v>
      </c>
      <c r="N197" s="879">
        <f t="shared" si="3"/>
        <v>7.2777777777777775E-2</v>
      </c>
      <c r="O197" s="880">
        <f>SUM(O198:O287)</f>
        <v>1</v>
      </c>
      <c r="P197" s="881">
        <f>SUM(P198:P287)</f>
        <v>1</v>
      </c>
      <c r="Q197" s="871">
        <f>SUM(Q198:Q287)</f>
        <v>0</v>
      </c>
      <c r="R197" s="881">
        <f>SUM(R198:R287)</f>
        <v>0</v>
      </c>
      <c r="S197" s="882">
        <f>SUM(S198:S287)</f>
        <v>1630</v>
      </c>
      <c r="T197" s="1244">
        <f>AVERAGE(T198:T287)</f>
        <v>6.5789473684210525E-4</v>
      </c>
      <c r="U197" s="871"/>
      <c r="V197" s="871"/>
      <c r="W197" s="871"/>
      <c r="X197" s="871"/>
      <c r="Y197" s="926"/>
      <c r="Z197" s="926"/>
      <c r="AA197" s="926"/>
      <c r="AB197" s="926"/>
      <c r="AC197" s="926"/>
      <c r="AD197" s="871"/>
      <c r="AE197" s="871"/>
      <c r="AF197" s="1198"/>
    </row>
    <row r="198" spans="1:33" ht="28.5" customHeight="1" thickBot="1" x14ac:dyDescent="0.3">
      <c r="A198" s="1024">
        <v>1</v>
      </c>
      <c r="B198" s="1106">
        <v>40010</v>
      </c>
      <c r="C198" s="1106" t="s">
        <v>201</v>
      </c>
      <c r="D198" s="1472" t="s">
        <v>1358</v>
      </c>
      <c r="E198" s="1103">
        <v>0</v>
      </c>
      <c r="F198" s="1476" t="s">
        <v>257</v>
      </c>
      <c r="G198" s="140">
        <f>H198/$H$568</f>
        <v>0.66666666666666663</v>
      </c>
      <c r="H198" s="778">
        <v>4</v>
      </c>
      <c r="I198" s="365">
        <v>2</v>
      </c>
      <c r="J198" s="991">
        <f>I198/$I$568</f>
        <v>0.66666666666666663</v>
      </c>
      <c r="K198" s="89">
        <v>0</v>
      </c>
      <c r="L198" s="504">
        <f>K198/$K$568</f>
        <v>0</v>
      </c>
      <c r="M198" s="365">
        <v>1</v>
      </c>
      <c r="N198" s="991">
        <f>M198/H198</f>
        <v>0.25</v>
      </c>
      <c r="O198" s="154">
        <v>0</v>
      </c>
      <c r="P198" s="968">
        <v>0</v>
      </c>
      <c r="Q198" s="154">
        <v>0</v>
      </c>
      <c r="R198" s="968">
        <v>0</v>
      </c>
      <c r="S198" s="968">
        <v>238</v>
      </c>
      <c r="T198" s="131">
        <f>O198/S198</f>
        <v>0</v>
      </c>
      <c r="U198" s="694" t="s">
        <v>29</v>
      </c>
      <c r="V198" s="968">
        <v>1</v>
      </c>
      <c r="W198" s="968">
        <v>0</v>
      </c>
      <c r="X198" s="693">
        <v>0</v>
      </c>
      <c r="Y198" s="1084"/>
      <c r="Z198" s="956"/>
      <c r="AA198" s="956"/>
      <c r="AB198" s="956"/>
      <c r="AC198" s="956"/>
      <c r="AD198" s="944" t="s">
        <v>837</v>
      </c>
      <c r="AE198" s="944" t="s">
        <v>701</v>
      </c>
      <c r="AF198" s="1204" t="s">
        <v>1394</v>
      </c>
      <c r="AG198" s="553"/>
    </row>
    <row r="199" spans="1:33" s="4" customFormat="1" ht="25.5" customHeight="1" x14ac:dyDescent="0.25">
      <c r="A199" s="934"/>
      <c r="B199" s="885"/>
      <c r="C199" s="1165"/>
      <c r="D199" s="96"/>
      <c r="E199" s="325"/>
      <c r="F199" s="1245" t="s">
        <v>16</v>
      </c>
      <c r="G199" s="294"/>
      <c r="H199" s="779"/>
      <c r="I199" s="1010"/>
      <c r="J199" s="992"/>
      <c r="K199" s="81"/>
      <c r="L199" s="505"/>
      <c r="M199" s="1010"/>
      <c r="N199" s="992"/>
      <c r="O199" s="1065"/>
      <c r="P199" s="920"/>
      <c r="Q199" s="1065"/>
      <c r="R199" s="920"/>
      <c r="S199" s="920"/>
      <c r="T199" s="132"/>
      <c r="U199" s="1063" t="s">
        <v>7</v>
      </c>
      <c r="V199" s="920">
        <v>1</v>
      </c>
      <c r="W199" s="920">
        <v>0</v>
      </c>
      <c r="X199" s="672">
        <v>0</v>
      </c>
      <c r="Y199" s="943">
        <v>1</v>
      </c>
      <c r="Z199" s="944">
        <v>1</v>
      </c>
      <c r="AA199" s="944">
        <v>0</v>
      </c>
      <c r="AB199" s="944">
        <v>0</v>
      </c>
      <c r="AC199" s="944">
        <v>0</v>
      </c>
      <c r="AD199" s="921" t="s">
        <v>109</v>
      </c>
      <c r="AE199" s="921" t="s">
        <v>642</v>
      </c>
      <c r="AF199" s="1175"/>
    </row>
    <row r="200" spans="1:33" s="4" customFormat="1" ht="41.25" customHeight="1" x14ac:dyDescent="0.25">
      <c r="A200" s="934"/>
      <c r="B200" s="885"/>
      <c r="C200" s="1165"/>
      <c r="D200" s="96"/>
      <c r="E200" s="1242"/>
      <c r="F200" s="318" t="s">
        <v>836</v>
      </c>
      <c r="G200" s="294"/>
      <c r="H200" s="518"/>
      <c r="I200" s="987"/>
      <c r="J200" s="992"/>
      <c r="K200" s="650"/>
      <c r="L200" s="505"/>
      <c r="M200" s="987"/>
      <c r="N200" s="992"/>
      <c r="O200" s="1002"/>
      <c r="P200" s="922"/>
      <c r="Q200" s="1002"/>
      <c r="R200" s="922"/>
      <c r="S200" s="922"/>
      <c r="T200" s="979"/>
      <c r="U200" s="566" t="s">
        <v>46</v>
      </c>
      <c r="V200" s="921">
        <v>1</v>
      </c>
      <c r="W200" s="921">
        <v>0</v>
      </c>
      <c r="X200" s="1079">
        <v>0</v>
      </c>
      <c r="Y200" s="929"/>
      <c r="Z200" s="921"/>
      <c r="AA200" s="921"/>
      <c r="AB200" s="921"/>
      <c r="AC200" s="921"/>
      <c r="AD200" s="1473" t="s">
        <v>996</v>
      </c>
      <c r="AE200" s="1474" t="s">
        <v>995</v>
      </c>
      <c r="AF200" s="1175"/>
    </row>
    <row r="201" spans="1:33" s="4" customFormat="1" ht="26.25" customHeight="1" thickBot="1" x14ac:dyDescent="0.3">
      <c r="A201" s="960"/>
      <c r="B201" s="888"/>
      <c r="C201" s="1166"/>
      <c r="D201" s="97"/>
      <c r="E201" s="1104" t="s">
        <v>1361</v>
      </c>
      <c r="F201" s="999" t="s">
        <v>572</v>
      </c>
      <c r="G201" s="141"/>
      <c r="H201" s="517"/>
      <c r="I201" s="986"/>
      <c r="J201" s="993"/>
      <c r="K201" s="327"/>
      <c r="L201" s="477"/>
      <c r="M201" s="986"/>
      <c r="N201" s="993"/>
      <c r="O201" s="1003"/>
      <c r="P201" s="938"/>
      <c r="Q201" s="1003"/>
      <c r="R201" s="938"/>
      <c r="S201" s="938"/>
      <c r="T201" s="982"/>
      <c r="U201" s="297" t="s">
        <v>7</v>
      </c>
      <c r="V201" s="935">
        <v>1</v>
      </c>
      <c r="W201" s="935">
        <v>0</v>
      </c>
      <c r="X201" s="1080">
        <v>0</v>
      </c>
      <c r="Y201" s="937"/>
      <c r="Z201" s="935"/>
      <c r="AA201" s="935"/>
      <c r="AB201" s="935"/>
      <c r="AC201" s="935"/>
      <c r="AD201" s="1475" t="s">
        <v>1359</v>
      </c>
      <c r="AE201" s="938" t="s">
        <v>1360</v>
      </c>
      <c r="AF201" s="1189"/>
    </row>
    <row r="202" spans="1:33" ht="28.5" customHeight="1" thickBot="1" x14ac:dyDescent="0.3">
      <c r="A202" s="958">
        <v>2</v>
      </c>
      <c r="B202" s="889">
        <v>40030</v>
      </c>
      <c r="C202" s="889" t="s">
        <v>172</v>
      </c>
      <c r="D202" s="1466" t="s">
        <v>838</v>
      </c>
      <c r="E202" s="1213">
        <v>0</v>
      </c>
      <c r="F202" s="1477" t="s">
        <v>330</v>
      </c>
      <c r="G202" s="647">
        <f>H202/$H$568</f>
        <v>0.16666666666666666</v>
      </c>
      <c r="H202" s="523">
        <v>1</v>
      </c>
      <c r="I202" s="365">
        <v>0</v>
      </c>
      <c r="J202" s="628">
        <f>I202/$I$568</f>
        <v>0</v>
      </c>
      <c r="K202" s="89">
        <v>0</v>
      </c>
      <c r="L202" s="639">
        <f>K202/$K$568</f>
        <v>0</v>
      </c>
      <c r="M202" s="365">
        <v>0</v>
      </c>
      <c r="N202" s="628">
        <f>M202/H202</f>
        <v>0</v>
      </c>
      <c r="O202" s="470">
        <v>0</v>
      </c>
      <c r="P202" s="84">
        <v>0</v>
      </c>
      <c r="Q202" s="154">
        <v>0</v>
      </c>
      <c r="R202" s="84">
        <v>0</v>
      </c>
      <c r="S202" s="84">
        <v>39</v>
      </c>
      <c r="T202" s="131">
        <f>O202/S202</f>
        <v>0</v>
      </c>
      <c r="U202" s="694" t="s">
        <v>7</v>
      </c>
      <c r="V202" s="968">
        <v>1</v>
      </c>
      <c r="W202" s="968">
        <v>0</v>
      </c>
      <c r="X202" s="693">
        <v>0</v>
      </c>
      <c r="Y202" s="943"/>
      <c r="Z202" s="660"/>
      <c r="AA202" s="660"/>
      <c r="AB202" s="660"/>
      <c r="AC202" s="660"/>
      <c r="AD202" s="660" t="s">
        <v>341</v>
      </c>
      <c r="AE202" s="660" t="s">
        <v>91</v>
      </c>
      <c r="AF202" s="1204" t="s">
        <v>1394</v>
      </c>
    </row>
    <row r="203" spans="1:33" ht="42" customHeight="1" x14ac:dyDescent="0.25">
      <c r="A203" s="1024">
        <v>3</v>
      </c>
      <c r="B203" s="1106">
        <v>40410</v>
      </c>
      <c r="C203" s="1106" t="s">
        <v>180</v>
      </c>
      <c r="D203" s="1246" t="s">
        <v>997</v>
      </c>
      <c r="E203" s="1105"/>
      <c r="F203" s="1476" t="s">
        <v>17</v>
      </c>
      <c r="G203" s="998">
        <f>H203/$H$568</f>
        <v>0.83333333333333337</v>
      </c>
      <c r="H203" s="523">
        <v>5</v>
      </c>
      <c r="I203" s="365">
        <v>1</v>
      </c>
      <c r="J203" s="991">
        <f>I203/$I$568</f>
        <v>0.33333333333333331</v>
      </c>
      <c r="K203" s="969">
        <v>0</v>
      </c>
      <c r="L203" s="1017">
        <f>K203/$K$568</f>
        <v>0</v>
      </c>
      <c r="M203" s="365">
        <v>1</v>
      </c>
      <c r="N203" s="991">
        <f>M203/H203</f>
        <v>0.2</v>
      </c>
      <c r="O203" s="470">
        <v>0</v>
      </c>
      <c r="P203" s="968">
        <v>0</v>
      </c>
      <c r="Q203" s="154">
        <v>0</v>
      </c>
      <c r="R203" s="968">
        <v>0</v>
      </c>
      <c r="S203" s="968">
        <v>123</v>
      </c>
      <c r="T203" s="131">
        <f>O203/S203</f>
        <v>0</v>
      </c>
      <c r="U203" s="694" t="s">
        <v>7</v>
      </c>
      <c r="V203" s="968">
        <v>1</v>
      </c>
      <c r="W203" s="968">
        <v>0</v>
      </c>
      <c r="X203" s="693">
        <v>0</v>
      </c>
      <c r="Y203" s="943"/>
      <c r="Z203" s="944"/>
      <c r="AA203" s="944"/>
      <c r="AB203" s="944"/>
      <c r="AC203" s="944"/>
      <c r="AD203" s="944" t="s">
        <v>407</v>
      </c>
      <c r="AE203" s="944" t="s">
        <v>774</v>
      </c>
      <c r="AF203" s="1204" t="s">
        <v>1394</v>
      </c>
    </row>
    <row r="204" spans="1:33" s="1058" customFormat="1" ht="27" customHeight="1" x14ac:dyDescent="0.25">
      <c r="A204" s="781"/>
      <c r="B204" s="1247"/>
      <c r="C204" s="1382"/>
      <c r="D204" s="1248"/>
      <c r="E204" s="1124" t="s">
        <v>1000</v>
      </c>
      <c r="F204" s="1478" t="s">
        <v>572</v>
      </c>
      <c r="G204" s="996"/>
      <c r="H204" s="522"/>
      <c r="I204" s="1010"/>
      <c r="J204" s="992"/>
      <c r="K204" s="1059"/>
      <c r="L204" s="1016"/>
      <c r="M204" s="1010"/>
      <c r="N204" s="992"/>
      <c r="O204" s="540"/>
      <c r="P204" s="581"/>
      <c r="Q204" s="1000"/>
      <c r="R204" s="581"/>
      <c r="S204" s="581"/>
      <c r="T204" s="541"/>
      <c r="U204" s="677" t="s">
        <v>46</v>
      </c>
      <c r="V204" s="581">
        <v>1</v>
      </c>
      <c r="W204" s="581">
        <v>1</v>
      </c>
      <c r="X204" s="678">
        <v>1</v>
      </c>
      <c r="Y204" s="939"/>
      <c r="Z204" s="927"/>
      <c r="AA204" s="927"/>
      <c r="AB204" s="927"/>
      <c r="AC204" s="927"/>
      <c r="AD204" s="1249" t="s">
        <v>999</v>
      </c>
      <c r="AE204" s="927" t="s">
        <v>1001</v>
      </c>
      <c r="AF204" s="1176"/>
    </row>
    <row r="205" spans="1:33" ht="15" customHeight="1" x14ac:dyDescent="0.25">
      <c r="A205" s="934"/>
      <c r="B205" s="885"/>
      <c r="C205" s="1165"/>
      <c r="D205" s="96"/>
      <c r="E205" s="1241"/>
      <c r="F205" s="1481" t="s">
        <v>836</v>
      </c>
      <c r="G205" s="996"/>
      <c r="H205" s="286"/>
      <c r="I205" s="1010"/>
      <c r="J205" s="992"/>
      <c r="K205" s="1059"/>
      <c r="L205" s="1016"/>
      <c r="M205" s="1010"/>
      <c r="N205" s="992"/>
      <c r="O205" s="459"/>
      <c r="P205" s="920"/>
      <c r="Q205" s="1065"/>
      <c r="R205" s="920"/>
      <c r="S205" s="920"/>
      <c r="T205" s="132"/>
      <c r="U205" s="1063" t="s">
        <v>46</v>
      </c>
      <c r="V205" s="920">
        <v>1</v>
      </c>
      <c r="W205" s="920">
        <v>0</v>
      </c>
      <c r="X205" s="672">
        <v>0</v>
      </c>
      <c r="Y205" s="929"/>
      <c r="Z205" s="921"/>
      <c r="AA205" s="921"/>
      <c r="AB205" s="921"/>
      <c r="AC205" s="921"/>
      <c r="AD205" s="921" t="s">
        <v>309</v>
      </c>
      <c r="AE205" s="921" t="s">
        <v>594</v>
      </c>
      <c r="AF205" s="1175"/>
    </row>
    <row r="206" spans="1:33" ht="27.75" customHeight="1" x14ac:dyDescent="0.25">
      <c r="A206" s="934"/>
      <c r="B206" s="885"/>
      <c r="C206" s="1165"/>
      <c r="D206" s="96"/>
      <c r="E206" s="1241" t="s">
        <v>1364</v>
      </c>
      <c r="F206" s="1480" t="s">
        <v>759</v>
      </c>
      <c r="G206" s="996"/>
      <c r="H206" s="286"/>
      <c r="I206" s="1010"/>
      <c r="J206" s="992"/>
      <c r="K206" s="1059"/>
      <c r="L206" s="1016"/>
      <c r="M206" s="1010"/>
      <c r="N206" s="992"/>
      <c r="O206" s="459"/>
      <c r="P206" s="920"/>
      <c r="Q206" s="1065"/>
      <c r="R206" s="920"/>
      <c r="S206" s="920"/>
      <c r="T206" s="134"/>
      <c r="U206" s="1063" t="s">
        <v>7</v>
      </c>
      <c r="V206" s="920">
        <v>1</v>
      </c>
      <c r="W206" s="920">
        <v>0</v>
      </c>
      <c r="X206" s="672">
        <v>0</v>
      </c>
      <c r="Y206" s="929"/>
      <c r="Z206" s="921"/>
      <c r="AA206" s="921"/>
      <c r="AB206" s="921"/>
      <c r="AC206" s="921"/>
      <c r="AD206" s="931" t="s">
        <v>406</v>
      </c>
      <c r="AE206" s="931" t="s">
        <v>1363</v>
      </c>
      <c r="AF206" s="1175"/>
    </row>
    <row r="207" spans="1:33" ht="27" customHeight="1" thickBot="1" x14ac:dyDescent="0.3">
      <c r="A207" s="960"/>
      <c r="B207" s="888"/>
      <c r="C207" s="1166"/>
      <c r="D207" s="97"/>
      <c r="E207" s="1119" t="s">
        <v>998</v>
      </c>
      <c r="F207" s="1479" t="s">
        <v>416</v>
      </c>
      <c r="G207" s="997"/>
      <c r="H207" s="287"/>
      <c r="I207" s="370"/>
      <c r="J207" s="993"/>
      <c r="K207" s="87"/>
      <c r="L207" s="1018"/>
      <c r="M207" s="370"/>
      <c r="N207" s="993"/>
      <c r="O207" s="469"/>
      <c r="P207" s="56"/>
      <c r="Q207" s="156"/>
      <c r="R207" s="56"/>
      <c r="S207" s="56"/>
      <c r="T207" s="133"/>
      <c r="U207" s="1064" t="s">
        <v>7</v>
      </c>
      <c r="V207" s="56">
        <v>1</v>
      </c>
      <c r="W207" s="56">
        <v>0</v>
      </c>
      <c r="X207" s="675">
        <v>0</v>
      </c>
      <c r="Y207" s="937"/>
      <c r="Z207" s="935"/>
      <c r="AA207" s="935"/>
      <c r="AB207" s="935"/>
      <c r="AC207" s="935"/>
      <c r="AD207" s="935" t="s">
        <v>1362</v>
      </c>
      <c r="AE207" s="922" t="s">
        <v>1422</v>
      </c>
      <c r="AF207" s="1189"/>
    </row>
    <row r="208" spans="1:33" ht="27" customHeight="1" x14ac:dyDescent="0.25">
      <c r="A208" s="1024">
        <v>4</v>
      </c>
      <c r="B208" s="1106">
        <v>40011</v>
      </c>
      <c r="C208" s="1106" t="s">
        <v>171</v>
      </c>
      <c r="D208" s="1524" t="s">
        <v>1002</v>
      </c>
      <c r="E208" s="1942" t="s">
        <v>1003</v>
      </c>
      <c r="F208" s="649" t="s">
        <v>16</v>
      </c>
      <c r="G208" s="998">
        <f>H208/$H$568</f>
        <v>0.5</v>
      </c>
      <c r="H208" s="523">
        <v>3</v>
      </c>
      <c r="I208" s="365">
        <v>1</v>
      </c>
      <c r="J208" s="991">
        <f>I208/$I$568</f>
        <v>0.33333333333333331</v>
      </c>
      <c r="K208" s="89">
        <v>0</v>
      </c>
      <c r="L208" s="1017">
        <f>K208/$K$568</f>
        <v>0</v>
      </c>
      <c r="M208" s="365">
        <v>1</v>
      </c>
      <c r="N208" s="991">
        <f>M208/H208</f>
        <v>0.33333333333333331</v>
      </c>
      <c r="O208" s="470">
        <v>0</v>
      </c>
      <c r="P208" s="968">
        <v>0</v>
      </c>
      <c r="Q208" s="154">
        <v>0</v>
      </c>
      <c r="R208" s="968">
        <v>0</v>
      </c>
      <c r="S208" s="968">
        <v>158</v>
      </c>
      <c r="T208" s="131">
        <f>O208/S208</f>
        <v>0</v>
      </c>
      <c r="U208" s="694" t="s">
        <v>7</v>
      </c>
      <c r="V208" s="968">
        <v>1</v>
      </c>
      <c r="W208" s="968">
        <v>1</v>
      </c>
      <c r="X208" s="693">
        <v>0</v>
      </c>
      <c r="Y208" s="943"/>
      <c r="Z208" s="944"/>
      <c r="AA208" s="944"/>
      <c r="AB208" s="944"/>
      <c r="AC208" s="944"/>
      <c r="AD208" s="912" t="s">
        <v>327</v>
      </c>
      <c r="AE208" s="944" t="s">
        <v>643</v>
      </c>
      <c r="AF208" s="1204" t="s">
        <v>1394</v>
      </c>
    </row>
    <row r="209" spans="1:32" ht="17.25" customHeight="1" x14ac:dyDescent="0.25">
      <c r="A209" s="934"/>
      <c r="B209" s="885"/>
      <c r="C209" s="1165"/>
      <c r="D209" s="1525"/>
      <c r="E209" s="1910"/>
      <c r="F209" s="648" t="s">
        <v>61</v>
      </c>
      <c r="G209" s="996"/>
      <c r="H209" s="286"/>
      <c r="I209" s="1010"/>
      <c r="J209" s="992"/>
      <c r="K209" s="81"/>
      <c r="L209" s="1016"/>
      <c r="M209" s="1010"/>
      <c r="N209" s="992"/>
      <c r="O209" s="540"/>
      <c r="P209" s="581"/>
      <c r="Q209" s="1000"/>
      <c r="R209" s="581"/>
      <c r="S209" s="581"/>
      <c r="T209" s="541"/>
      <c r="U209" s="677" t="s">
        <v>7</v>
      </c>
      <c r="V209" s="581">
        <v>1</v>
      </c>
      <c r="W209" s="581">
        <v>0</v>
      </c>
      <c r="X209" s="678">
        <v>0</v>
      </c>
      <c r="Y209" s="929"/>
      <c r="Z209" s="921"/>
      <c r="AA209" s="921"/>
      <c r="AB209" s="921"/>
      <c r="AC209" s="921"/>
      <c r="AD209" s="543" t="s">
        <v>321</v>
      </c>
      <c r="AE209" s="927" t="s">
        <v>91</v>
      </c>
      <c r="AF209" s="1190"/>
    </row>
    <row r="210" spans="1:32" s="1058" customFormat="1" ht="17.25" customHeight="1" x14ac:dyDescent="0.25">
      <c r="A210" s="934"/>
      <c r="B210" s="885"/>
      <c r="C210" s="1165"/>
      <c r="D210" s="1525"/>
      <c r="E210" s="1107"/>
      <c r="F210" s="1922" t="s">
        <v>416</v>
      </c>
      <c r="G210" s="996"/>
      <c r="H210" s="286"/>
      <c r="I210" s="1010"/>
      <c r="J210" s="992"/>
      <c r="K210" s="81"/>
      <c r="L210" s="1016"/>
      <c r="M210" s="1010"/>
      <c r="N210" s="992"/>
      <c r="O210" s="459"/>
      <c r="P210" s="920"/>
      <c r="Q210" s="1065"/>
      <c r="R210" s="920"/>
      <c r="S210" s="920"/>
      <c r="T210" s="132"/>
      <c r="U210" s="1063" t="s">
        <v>7</v>
      </c>
      <c r="V210" s="920">
        <v>1</v>
      </c>
      <c r="W210" s="920">
        <v>0</v>
      </c>
      <c r="X210" s="672">
        <v>0</v>
      </c>
      <c r="Y210" s="950"/>
      <c r="Z210" s="931"/>
      <c r="AA210" s="931"/>
      <c r="AB210" s="931"/>
      <c r="AC210" s="931"/>
      <c r="AD210" s="922" t="s">
        <v>886</v>
      </c>
      <c r="AE210" s="15" t="s">
        <v>885</v>
      </c>
      <c r="AF210" s="1190"/>
    </row>
    <row r="211" spans="1:32" s="1058" customFormat="1" ht="40.5" customHeight="1" x14ac:dyDescent="0.25">
      <c r="A211" s="934"/>
      <c r="B211" s="885"/>
      <c r="C211" s="1165"/>
      <c r="D211" s="1525"/>
      <c r="E211" s="1527"/>
      <c r="F211" s="1923"/>
      <c r="G211" s="996"/>
      <c r="H211" s="286"/>
      <c r="I211" s="1010"/>
      <c r="J211" s="992"/>
      <c r="K211" s="81"/>
      <c r="L211" s="1016"/>
      <c r="M211" s="1010"/>
      <c r="N211" s="992"/>
      <c r="O211" s="459"/>
      <c r="P211" s="920"/>
      <c r="Q211" s="1065"/>
      <c r="R211" s="920"/>
      <c r="S211" s="920"/>
      <c r="T211" s="132"/>
      <c r="U211" s="458" t="s">
        <v>7</v>
      </c>
      <c r="V211" s="15">
        <v>1</v>
      </c>
      <c r="W211" s="15">
        <v>0</v>
      </c>
      <c r="X211" s="1456">
        <v>0</v>
      </c>
      <c r="Y211" s="929"/>
      <c r="Z211" s="921"/>
      <c r="AA211" s="921"/>
      <c r="AB211" s="921"/>
      <c r="AC211" s="921"/>
      <c r="AD211" s="922" t="s">
        <v>1427</v>
      </c>
      <c r="AE211" s="922" t="s">
        <v>1422</v>
      </c>
      <c r="AF211" s="1190"/>
    </row>
    <row r="212" spans="1:32" ht="27" customHeight="1" thickBot="1" x14ac:dyDescent="0.3">
      <c r="A212" s="960"/>
      <c r="B212" s="888"/>
      <c r="C212" s="1166"/>
      <c r="D212" s="1526"/>
      <c r="E212" s="913"/>
      <c r="F212" s="1924"/>
      <c r="G212" s="997"/>
      <c r="H212" s="287"/>
      <c r="I212" s="370"/>
      <c r="J212" s="993"/>
      <c r="K212" s="90"/>
      <c r="L212" s="1018"/>
      <c r="M212" s="370"/>
      <c r="N212" s="993"/>
      <c r="O212" s="90"/>
      <c r="P212" s="575"/>
      <c r="Q212" s="87"/>
      <c r="R212" s="575"/>
      <c r="S212" s="575"/>
      <c r="T212" s="780"/>
      <c r="U212" s="370" t="s">
        <v>7</v>
      </c>
      <c r="V212" s="575">
        <v>1</v>
      </c>
      <c r="W212" s="575">
        <v>0</v>
      </c>
      <c r="X212" s="88">
        <v>0</v>
      </c>
      <c r="Y212" s="961"/>
      <c r="Z212" s="946"/>
      <c r="AA212" s="946"/>
      <c r="AB212" s="946"/>
      <c r="AC212" s="946"/>
      <c r="AD212" s="1503" t="s">
        <v>1325</v>
      </c>
      <c r="AE212" s="1528" t="s">
        <v>1324</v>
      </c>
      <c r="AF212" s="1191"/>
    </row>
    <row r="213" spans="1:32" ht="27" customHeight="1" x14ac:dyDescent="0.25">
      <c r="A213" s="781">
        <v>5</v>
      </c>
      <c r="B213" s="1247">
        <v>40080</v>
      </c>
      <c r="C213" s="1247" t="s">
        <v>174</v>
      </c>
      <c r="D213" s="1525" t="s">
        <v>1004</v>
      </c>
      <c r="E213" s="1502">
        <v>0</v>
      </c>
      <c r="F213" s="1482" t="s">
        <v>16</v>
      </c>
      <c r="G213" s="645">
        <f>H213/$H$568</f>
        <v>0.66666666666666663</v>
      </c>
      <c r="H213" s="522">
        <v>4</v>
      </c>
      <c r="I213" s="367">
        <v>2</v>
      </c>
      <c r="J213" s="152">
        <f>I213/$I$568</f>
        <v>0.66666666666666663</v>
      </c>
      <c r="K213" s="54">
        <v>0</v>
      </c>
      <c r="L213" s="292">
        <f>K213/$K$568</f>
        <v>0</v>
      </c>
      <c r="M213" s="367">
        <v>1</v>
      </c>
      <c r="N213" s="152">
        <f>M213/H213</f>
        <v>0.25</v>
      </c>
      <c r="O213" s="540">
        <v>0</v>
      </c>
      <c r="P213" s="581">
        <v>0</v>
      </c>
      <c r="Q213" s="388">
        <v>0</v>
      </c>
      <c r="R213" s="581">
        <v>0</v>
      </c>
      <c r="S213" s="581">
        <v>85</v>
      </c>
      <c r="T213" s="541">
        <f>O213/S213</f>
        <v>0</v>
      </c>
      <c r="U213" s="677" t="s">
        <v>7</v>
      </c>
      <c r="V213" s="581">
        <v>1</v>
      </c>
      <c r="W213" s="581">
        <v>0</v>
      </c>
      <c r="X213" s="678">
        <v>0</v>
      </c>
      <c r="Y213" s="939"/>
      <c r="Z213" s="569"/>
      <c r="AA213" s="569"/>
      <c r="AB213" s="569"/>
      <c r="AC213" s="569"/>
      <c r="AD213" s="569" t="s">
        <v>117</v>
      </c>
      <c r="AE213" s="569" t="s">
        <v>595</v>
      </c>
      <c r="AF213" s="1210" t="s">
        <v>1394</v>
      </c>
    </row>
    <row r="214" spans="1:32" s="1058" customFormat="1" ht="27" customHeight="1" x14ac:dyDescent="0.25">
      <c r="A214" s="781"/>
      <c r="B214" s="1247"/>
      <c r="C214" s="1247"/>
      <c r="D214" s="1525"/>
      <c r="E214" s="1502"/>
      <c r="F214" s="1452" t="s">
        <v>416</v>
      </c>
      <c r="G214" s="996"/>
      <c r="H214" s="522"/>
      <c r="I214" s="1010"/>
      <c r="J214" s="992"/>
      <c r="K214" s="1059"/>
      <c r="L214" s="1016"/>
      <c r="M214" s="1010"/>
      <c r="N214" s="992"/>
      <c r="O214" s="459"/>
      <c r="P214" s="920"/>
      <c r="Q214" s="920"/>
      <c r="R214" s="1065"/>
      <c r="S214" s="920"/>
      <c r="T214" s="1529"/>
      <c r="U214" s="458" t="s">
        <v>7</v>
      </c>
      <c r="V214" s="15">
        <v>1</v>
      </c>
      <c r="W214" s="15">
        <v>0</v>
      </c>
      <c r="X214" s="1456">
        <v>0</v>
      </c>
      <c r="Y214" s="44"/>
      <c r="Z214" s="926"/>
      <c r="AA214" s="926"/>
      <c r="AB214" s="926"/>
      <c r="AC214" s="926"/>
      <c r="AD214" s="927" t="s">
        <v>1428</v>
      </c>
      <c r="AE214" s="922" t="s">
        <v>1422</v>
      </c>
      <c r="AF214" s="1210"/>
    </row>
    <row r="215" spans="1:32" s="4" customFormat="1" ht="26.25" customHeight="1" x14ac:dyDescent="0.25">
      <c r="A215" s="611"/>
      <c r="B215" s="885"/>
      <c r="C215" s="1165"/>
      <c r="D215" s="96"/>
      <c r="E215" s="1123"/>
      <c r="F215" s="1483" t="s">
        <v>572</v>
      </c>
      <c r="G215" s="307"/>
      <c r="H215" s="286"/>
      <c r="I215" s="367"/>
      <c r="J215" s="361"/>
      <c r="K215" s="604"/>
      <c r="L215" s="14"/>
      <c r="M215" s="367"/>
      <c r="N215" s="629"/>
      <c r="O215" s="81"/>
      <c r="P215" s="573"/>
      <c r="Q215" s="573"/>
      <c r="R215" s="604"/>
      <c r="S215" s="573"/>
      <c r="T215" s="175"/>
      <c r="U215" s="1460" t="s">
        <v>46</v>
      </c>
      <c r="V215" s="1461">
        <v>1</v>
      </c>
      <c r="W215" s="1461">
        <v>0</v>
      </c>
      <c r="X215" s="1462">
        <v>0</v>
      </c>
      <c r="Y215" s="950"/>
      <c r="Z215" s="931"/>
      <c r="AA215" s="931"/>
      <c r="AB215" s="931"/>
      <c r="AC215" s="931"/>
      <c r="AD215" s="1427" t="s">
        <v>839</v>
      </c>
      <c r="AE215" s="1461" t="s">
        <v>895</v>
      </c>
      <c r="AF215" s="1175"/>
    </row>
    <row r="216" spans="1:32" ht="56.25" customHeight="1" thickBot="1" x14ac:dyDescent="0.3">
      <c r="A216" s="622"/>
      <c r="B216" s="888"/>
      <c r="C216" s="1166"/>
      <c r="D216" s="97"/>
      <c r="E216" s="1125"/>
      <c r="F216" s="1484" t="s">
        <v>123</v>
      </c>
      <c r="G216" s="305"/>
      <c r="H216" s="287"/>
      <c r="I216" s="367"/>
      <c r="J216" s="152"/>
      <c r="K216" s="54"/>
      <c r="L216" s="292"/>
      <c r="M216" s="367"/>
      <c r="N216" s="152"/>
      <c r="O216" s="469"/>
      <c r="P216" s="56"/>
      <c r="Q216" s="156"/>
      <c r="R216" s="56"/>
      <c r="S216" s="56"/>
      <c r="T216" s="133"/>
      <c r="U216" s="1064" t="s">
        <v>7</v>
      </c>
      <c r="V216" s="56">
        <v>1</v>
      </c>
      <c r="W216" s="56">
        <v>0</v>
      </c>
      <c r="X216" s="675">
        <v>0</v>
      </c>
      <c r="Y216" s="937"/>
      <c r="Z216" s="17"/>
      <c r="AA216" s="17"/>
      <c r="AB216" s="17"/>
      <c r="AC216" s="17"/>
      <c r="AD216" s="17" t="s">
        <v>360</v>
      </c>
      <c r="AE216" s="658" t="s">
        <v>840</v>
      </c>
      <c r="AF216" s="1189"/>
    </row>
    <row r="217" spans="1:32" ht="16.5" customHeight="1" x14ac:dyDescent="0.25">
      <c r="A217" s="621">
        <v>6</v>
      </c>
      <c r="B217" s="889">
        <v>40100</v>
      </c>
      <c r="C217" s="889" t="s">
        <v>175</v>
      </c>
      <c r="D217" s="95" t="s">
        <v>1005</v>
      </c>
      <c r="E217" s="1103"/>
      <c r="F217" s="1786" t="s">
        <v>17</v>
      </c>
      <c r="G217" s="647">
        <f>H217/$H$568</f>
        <v>1.6666666666666667</v>
      </c>
      <c r="H217" s="523">
        <v>10</v>
      </c>
      <c r="I217" s="365">
        <v>6</v>
      </c>
      <c r="J217" s="371">
        <f>I217/$I$568</f>
        <v>2</v>
      </c>
      <c r="K217" s="89">
        <v>0</v>
      </c>
      <c r="L217" s="639">
        <f>K217/$K$568</f>
        <v>0</v>
      </c>
      <c r="M217" s="365">
        <v>2</v>
      </c>
      <c r="N217" s="628">
        <f>M217/H217</f>
        <v>0.2</v>
      </c>
      <c r="O217" s="470">
        <v>0</v>
      </c>
      <c r="P217" s="84">
        <v>0</v>
      </c>
      <c r="Q217" s="154">
        <v>0</v>
      </c>
      <c r="R217" s="84">
        <v>0</v>
      </c>
      <c r="S217" s="84">
        <v>122</v>
      </c>
      <c r="T217" s="131">
        <f>O217/S217</f>
        <v>0</v>
      </c>
      <c r="U217" s="2052" t="s">
        <v>7</v>
      </c>
      <c r="V217" s="1944">
        <v>1</v>
      </c>
      <c r="W217" s="1944">
        <v>0</v>
      </c>
      <c r="X217" s="2050">
        <v>0</v>
      </c>
      <c r="Y217" s="943">
        <v>0</v>
      </c>
      <c r="Z217" s="660">
        <v>0</v>
      </c>
      <c r="AA217" s="660">
        <v>0</v>
      </c>
      <c r="AB217" s="660">
        <v>0</v>
      </c>
      <c r="AC217" s="660">
        <v>0</v>
      </c>
      <c r="AD217" s="2039" t="s">
        <v>408</v>
      </c>
      <c r="AE217" s="660" t="s">
        <v>702</v>
      </c>
      <c r="AF217" s="1204" t="s">
        <v>1394</v>
      </c>
    </row>
    <row r="218" spans="1:32" ht="16.5" customHeight="1" x14ac:dyDescent="0.25">
      <c r="A218" s="611"/>
      <c r="B218" s="885"/>
      <c r="C218" s="1165"/>
      <c r="D218" s="1101"/>
      <c r="E218" s="1241"/>
      <c r="F218" s="318" t="s">
        <v>836</v>
      </c>
      <c r="G218" s="645"/>
      <c r="H218" s="522"/>
      <c r="I218" s="367"/>
      <c r="J218" s="393"/>
      <c r="K218" s="81"/>
      <c r="L218" s="640"/>
      <c r="M218" s="367"/>
      <c r="N218" s="629"/>
      <c r="O218" s="540"/>
      <c r="P218" s="581"/>
      <c r="Q218" s="388"/>
      <c r="R218" s="581"/>
      <c r="S218" s="581"/>
      <c r="T218" s="541"/>
      <c r="U218" s="2053"/>
      <c r="V218" s="1945"/>
      <c r="W218" s="1945"/>
      <c r="X218" s="2051"/>
      <c r="Y218" s="939"/>
      <c r="Z218" s="569"/>
      <c r="AA218" s="569"/>
      <c r="AB218" s="569"/>
      <c r="AC218" s="569"/>
      <c r="AD218" s="2040"/>
      <c r="AE218" s="569" t="s">
        <v>644</v>
      </c>
      <c r="AF218" s="1190"/>
    </row>
    <row r="219" spans="1:32" ht="27" customHeight="1" x14ac:dyDescent="0.25">
      <c r="A219" s="611"/>
      <c r="B219" s="885"/>
      <c r="C219" s="1165"/>
      <c r="D219" s="98"/>
      <c r="E219" s="1124" t="s">
        <v>1006</v>
      </c>
      <c r="F219" s="1452" t="s">
        <v>416</v>
      </c>
      <c r="G219" s="645"/>
      <c r="H219" s="286"/>
      <c r="I219" s="367"/>
      <c r="J219" s="629"/>
      <c r="K219" s="81"/>
      <c r="L219" s="640"/>
      <c r="M219" s="367"/>
      <c r="N219" s="629"/>
      <c r="O219" s="459"/>
      <c r="P219" s="600"/>
      <c r="Q219" s="155"/>
      <c r="R219" s="600"/>
      <c r="S219" s="600"/>
      <c r="T219" s="134"/>
      <c r="U219" s="1063" t="s">
        <v>7</v>
      </c>
      <c r="V219" s="920">
        <v>1</v>
      </c>
      <c r="W219" s="920">
        <v>0</v>
      </c>
      <c r="X219" s="672">
        <v>0</v>
      </c>
      <c r="Y219" s="929"/>
      <c r="Z219" s="655"/>
      <c r="AA219" s="655"/>
      <c r="AB219" s="655"/>
      <c r="AC219" s="655"/>
      <c r="AD219" s="922" t="s">
        <v>1429</v>
      </c>
      <c r="AE219" s="922" t="s">
        <v>1422</v>
      </c>
      <c r="AF219" s="1175"/>
    </row>
    <row r="220" spans="1:32" s="1058" customFormat="1" ht="15" customHeight="1" x14ac:dyDescent="0.25">
      <c r="A220" s="934"/>
      <c r="B220" s="885"/>
      <c r="C220" s="1165"/>
      <c r="D220" s="98"/>
      <c r="E220" s="1124"/>
      <c r="F220" s="1791" t="s">
        <v>276</v>
      </c>
      <c r="G220" s="996"/>
      <c r="H220" s="286"/>
      <c r="I220" s="1010"/>
      <c r="J220" s="992"/>
      <c r="K220" s="81"/>
      <c r="L220" s="1016"/>
      <c r="M220" s="1010"/>
      <c r="N220" s="992"/>
      <c r="O220" s="459"/>
      <c r="P220" s="920"/>
      <c r="Q220" s="1065"/>
      <c r="R220" s="920"/>
      <c r="S220" s="920"/>
      <c r="T220" s="134"/>
      <c r="U220" s="1063" t="s">
        <v>7</v>
      </c>
      <c r="V220" s="920">
        <v>1</v>
      </c>
      <c r="W220" s="920">
        <v>0</v>
      </c>
      <c r="X220" s="672">
        <v>0</v>
      </c>
      <c r="Y220" s="929"/>
      <c r="Z220" s="921"/>
      <c r="AA220" s="921"/>
      <c r="AB220" s="921"/>
      <c r="AC220" s="921"/>
      <c r="AD220" s="1095" t="s">
        <v>1008</v>
      </c>
      <c r="AE220" s="922" t="s">
        <v>917</v>
      </c>
      <c r="AF220" s="1175"/>
    </row>
    <row r="221" spans="1:32" s="1058" customFormat="1" ht="15" customHeight="1" x14ac:dyDescent="0.25">
      <c r="A221" s="934"/>
      <c r="B221" s="885"/>
      <c r="C221" s="1165"/>
      <c r="D221" s="98"/>
      <c r="E221" s="1124"/>
      <c r="F221" s="1791" t="s">
        <v>366</v>
      </c>
      <c r="G221" s="996"/>
      <c r="H221" s="286"/>
      <c r="I221" s="1010"/>
      <c r="J221" s="992"/>
      <c r="K221" s="81"/>
      <c r="L221" s="1016"/>
      <c r="M221" s="1010"/>
      <c r="N221" s="992"/>
      <c r="O221" s="459"/>
      <c r="P221" s="920"/>
      <c r="Q221" s="1065"/>
      <c r="R221" s="920"/>
      <c r="S221" s="920"/>
      <c r="T221" s="134"/>
      <c r="U221" s="1063" t="s">
        <v>7</v>
      </c>
      <c r="V221" s="920">
        <v>1</v>
      </c>
      <c r="W221" s="920">
        <v>0</v>
      </c>
      <c r="X221" s="672">
        <v>0</v>
      </c>
      <c r="Y221" s="929"/>
      <c r="Z221" s="921"/>
      <c r="AA221" s="921"/>
      <c r="AB221" s="921"/>
      <c r="AC221" s="921"/>
      <c r="AD221" s="1095" t="s">
        <v>1007</v>
      </c>
      <c r="AE221" s="922" t="s">
        <v>917</v>
      </c>
      <c r="AF221" s="1175"/>
    </row>
    <row r="222" spans="1:32" ht="28.5" customHeight="1" x14ac:dyDescent="0.25">
      <c r="A222" s="611"/>
      <c r="B222" s="885"/>
      <c r="C222" s="1165"/>
      <c r="D222" s="98"/>
      <c r="E222" s="1241"/>
      <c r="F222" s="1780" t="s">
        <v>16</v>
      </c>
      <c r="G222" s="645"/>
      <c r="H222" s="286"/>
      <c r="I222" s="367"/>
      <c r="J222" s="629"/>
      <c r="K222" s="81"/>
      <c r="L222" s="640"/>
      <c r="M222" s="367"/>
      <c r="N222" s="629"/>
      <c r="O222" s="459"/>
      <c r="P222" s="600"/>
      <c r="Q222" s="155"/>
      <c r="R222" s="600"/>
      <c r="S222" s="600"/>
      <c r="T222" s="134"/>
      <c r="U222" s="1063" t="s">
        <v>7</v>
      </c>
      <c r="V222" s="920">
        <v>1</v>
      </c>
      <c r="W222" s="920">
        <v>0</v>
      </c>
      <c r="X222" s="672">
        <v>0</v>
      </c>
      <c r="Y222" s="929"/>
      <c r="Z222" s="655"/>
      <c r="AA222" s="655"/>
      <c r="AB222" s="655"/>
      <c r="AC222" s="655"/>
      <c r="AD222" s="172" t="s">
        <v>598</v>
      </c>
      <c r="AE222" s="655" t="s">
        <v>703</v>
      </c>
      <c r="AF222" s="1175"/>
    </row>
    <row r="223" spans="1:32" ht="27" customHeight="1" x14ac:dyDescent="0.25">
      <c r="A223" s="611"/>
      <c r="B223" s="885"/>
      <c r="C223" s="1165"/>
      <c r="D223" s="98"/>
      <c r="E223" s="176"/>
      <c r="F223" s="1780" t="s">
        <v>573</v>
      </c>
      <c r="G223" s="645"/>
      <c r="H223" s="286"/>
      <c r="I223" s="367"/>
      <c r="J223" s="629"/>
      <c r="K223" s="81"/>
      <c r="L223" s="640"/>
      <c r="M223" s="367"/>
      <c r="N223" s="629"/>
      <c r="O223" s="459"/>
      <c r="P223" s="600"/>
      <c r="Q223" s="155"/>
      <c r="R223" s="600"/>
      <c r="S223" s="600"/>
      <c r="T223" s="134"/>
      <c r="U223" s="1063" t="s">
        <v>7</v>
      </c>
      <c r="V223" s="920">
        <v>1</v>
      </c>
      <c r="W223" s="920">
        <v>0</v>
      </c>
      <c r="X223" s="672">
        <v>0</v>
      </c>
      <c r="Y223" s="929"/>
      <c r="Z223" s="655"/>
      <c r="AA223" s="655"/>
      <c r="AB223" s="655"/>
      <c r="AC223" s="655"/>
      <c r="AD223" s="655" t="s">
        <v>596</v>
      </c>
      <c r="AE223" s="655" t="s">
        <v>597</v>
      </c>
      <c r="AF223" s="1175"/>
    </row>
    <row r="224" spans="1:32" s="1058" customFormat="1" ht="27" customHeight="1" x14ac:dyDescent="0.25">
      <c r="A224" s="934"/>
      <c r="B224" s="885"/>
      <c r="C224" s="1165"/>
      <c r="D224" s="98"/>
      <c r="E224" s="1919" t="s">
        <v>1371</v>
      </c>
      <c r="F224" s="1772" t="s">
        <v>1342</v>
      </c>
      <c r="G224" s="996"/>
      <c r="H224" s="286"/>
      <c r="I224" s="1010"/>
      <c r="J224" s="992"/>
      <c r="K224" s="81"/>
      <c r="L224" s="1016"/>
      <c r="M224" s="1010"/>
      <c r="N224" s="992"/>
      <c r="O224" s="471"/>
      <c r="P224" s="583"/>
      <c r="Q224" s="323"/>
      <c r="R224" s="583"/>
      <c r="S224" s="583"/>
      <c r="T224" s="1421"/>
      <c r="U224" s="458" t="s">
        <v>7</v>
      </c>
      <c r="V224" s="15">
        <v>1</v>
      </c>
      <c r="W224" s="15">
        <v>0</v>
      </c>
      <c r="X224" s="1456">
        <v>0</v>
      </c>
      <c r="Y224" s="950"/>
      <c r="Z224" s="931"/>
      <c r="AA224" s="931"/>
      <c r="AB224" s="931"/>
      <c r="AC224" s="931"/>
      <c r="AD224" s="921" t="s">
        <v>1367</v>
      </c>
      <c r="AE224" s="931" t="s">
        <v>1366</v>
      </c>
      <c r="AF224" s="1175"/>
    </row>
    <row r="225" spans="1:32" s="1058" customFormat="1" ht="17.25" customHeight="1" x14ac:dyDescent="0.25">
      <c r="A225" s="934"/>
      <c r="B225" s="885"/>
      <c r="C225" s="1165"/>
      <c r="D225" s="98"/>
      <c r="E225" s="1919"/>
      <c r="F225" s="908" t="s">
        <v>1365</v>
      </c>
      <c r="G225" s="996"/>
      <c r="H225" s="286"/>
      <c r="I225" s="1010"/>
      <c r="J225" s="992"/>
      <c r="K225" s="81"/>
      <c r="L225" s="1016"/>
      <c r="M225" s="1010"/>
      <c r="N225" s="992"/>
      <c r="O225" s="471"/>
      <c r="P225" s="583"/>
      <c r="Q225" s="323"/>
      <c r="R225" s="583"/>
      <c r="S225" s="583"/>
      <c r="T225" s="1421"/>
      <c r="U225" s="458" t="s">
        <v>7</v>
      </c>
      <c r="V225" s="15">
        <v>1</v>
      </c>
      <c r="W225" s="15">
        <v>0</v>
      </c>
      <c r="X225" s="1456">
        <v>0</v>
      </c>
      <c r="Y225" s="950"/>
      <c r="Z225" s="931"/>
      <c r="AA225" s="931"/>
      <c r="AB225" s="931"/>
      <c r="AC225" s="931"/>
      <c r="AD225" s="924" t="s">
        <v>1368</v>
      </c>
      <c r="AE225" s="921" t="s">
        <v>1369</v>
      </c>
      <c r="AF225" s="1175"/>
    </row>
    <row r="226" spans="1:32" ht="15" customHeight="1" thickBot="1" x14ac:dyDescent="0.3">
      <c r="A226" s="622"/>
      <c r="B226" s="888"/>
      <c r="C226" s="1166"/>
      <c r="D226" s="99"/>
      <c r="E226" s="177"/>
      <c r="F226" s="654" t="s">
        <v>287</v>
      </c>
      <c r="G226" s="646"/>
      <c r="H226" s="287"/>
      <c r="I226" s="370"/>
      <c r="J226" s="630"/>
      <c r="K226" s="90"/>
      <c r="L226" s="641"/>
      <c r="M226" s="370"/>
      <c r="N226" s="630"/>
      <c r="O226" s="469"/>
      <c r="P226" s="56"/>
      <c r="Q226" s="156"/>
      <c r="R226" s="56"/>
      <c r="S226" s="56"/>
      <c r="T226" s="133"/>
      <c r="U226" s="1064" t="s">
        <v>7</v>
      </c>
      <c r="V226" s="56">
        <v>1</v>
      </c>
      <c r="W226" s="56">
        <v>0</v>
      </c>
      <c r="X226" s="675">
        <v>0</v>
      </c>
      <c r="Y226" s="937"/>
      <c r="Z226" s="658"/>
      <c r="AA226" s="658"/>
      <c r="AB226" s="658"/>
      <c r="AC226" s="658"/>
      <c r="AD226" s="165" t="s">
        <v>879</v>
      </c>
      <c r="AE226" s="946" t="s">
        <v>1370</v>
      </c>
      <c r="AF226" s="1189"/>
    </row>
    <row r="227" spans="1:32" ht="15" customHeight="1" thickBot="1" x14ac:dyDescent="0.3">
      <c r="A227" s="958">
        <v>7</v>
      </c>
      <c r="B227" s="941">
        <v>40031</v>
      </c>
      <c r="C227" s="941" t="s">
        <v>906</v>
      </c>
      <c r="D227" s="1091" t="s">
        <v>1009</v>
      </c>
      <c r="E227" s="773"/>
      <c r="F227" s="588" t="s">
        <v>128</v>
      </c>
      <c r="G227" s="998">
        <f>H227/$H$568</f>
        <v>0.33333333333333331</v>
      </c>
      <c r="H227" s="605">
        <v>2</v>
      </c>
      <c r="I227" s="988">
        <v>0</v>
      </c>
      <c r="J227" s="991">
        <f>I227/$I$568</f>
        <v>0</v>
      </c>
      <c r="K227" s="977">
        <v>0</v>
      </c>
      <c r="L227" s="1017">
        <f>K227/$K$568</f>
        <v>0</v>
      </c>
      <c r="M227" s="988">
        <v>0</v>
      </c>
      <c r="N227" s="991">
        <f>M227/H227</f>
        <v>0</v>
      </c>
      <c r="O227" s="635">
        <v>0</v>
      </c>
      <c r="P227" s="945">
        <v>0</v>
      </c>
      <c r="Q227" s="1001">
        <v>0</v>
      </c>
      <c r="R227" s="945">
        <v>0</v>
      </c>
      <c r="S227" s="945">
        <v>48</v>
      </c>
      <c r="T227" s="978">
        <f>O227/S227</f>
        <v>0</v>
      </c>
      <c r="U227" s="296" t="s">
        <v>7</v>
      </c>
      <c r="V227" s="944">
        <v>1</v>
      </c>
      <c r="W227" s="944">
        <v>0</v>
      </c>
      <c r="X227" s="1078">
        <v>1</v>
      </c>
      <c r="Y227" s="1084"/>
      <c r="Z227" s="956"/>
      <c r="AA227" s="956"/>
      <c r="AB227" s="956"/>
      <c r="AC227" s="79"/>
      <c r="AD227" s="296" t="s">
        <v>329</v>
      </c>
      <c r="AE227" s="965" t="s">
        <v>328</v>
      </c>
      <c r="AF227" s="1204" t="s">
        <v>1395</v>
      </c>
    </row>
    <row r="228" spans="1:32" ht="25.5" customHeight="1" thickBot="1" x14ac:dyDescent="0.3">
      <c r="A228" s="960"/>
      <c r="B228" s="946"/>
      <c r="C228" s="1163"/>
      <c r="D228" s="200"/>
      <c r="E228" s="1394"/>
      <c r="F228" s="654" t="s">
        <v>287</v>
      </c>
      <c r="G228" s="997"/>
      <c r="H228" s="585"/>
      <c r="I228" s="986"/>
      <c r="J228" s="993"/>
      <c r="K228" s="947"/>
      <c r="L228" s="1018"/>
      <c r="M228" s="986"/>
      <c r="N228" s="993"/>
      <c r="O228" s="653"/>
      <c r="P228" s="938"/>
      <c r="Q228" s="1003"/>
      <c r="R228" s="938"/>
      <c r="S228" s="938"/>
      <c r="T228" s="1489"/>
      <c r="U228" s="297" t="s">
        <v>7</v>
      </c>
      <c r="V228" s="935">
        <v>1</v>
      </c>
      <c r="W228" s="935">
        <v>0</v>
      </c>
      <c r="X228" s="1080">
        <v>0</v>
      </c>
      <c r="Y228" s="937"/>
      <c r="Z228" s="935"/>
      <c r="AA228" s="935"/>
      <c r="AB228" s="935"/>
      <c r="AC228" s="936"/>
      <c r="AD228" s="297" t="s">
        <v>129</v>
      </c>
      <c r="AE228" s="936" t="s">
        <v>599</v>
      </c>
      <c r="AF228" s="1180"/>
    </row>
    <row r="229" spans="1:32" ht="15" customHeight="1" x14ac:dyDescent="0.25">
      <c r="A229" s="781">
        <v>8</v>
      </c>
      <c r="B229" s="824">
        <v>40210</v>
      </c>
      <c r="C229" s="824" t="s">
        <v>176</v>
      </c>
      <c r="D229" s="1101" t="s">
        <v>1010</v>
      </c>
      <c r="E229" s="322">
        <v>0</v>
      </c>
      <c r="F229" s="1221" t="s">
        <v>16</v>
      </c>
      <c r="G229" s="796">
        <f>H229/$H$568</f>
        <v>0.83333333333333337</v>
      </c>
      <c r="H229" s="914">
        <v>5</v>
      </c>
      <c r="I229" s="783">
        <v>1</v>
      </c>
      <c r="J229" s="784">
        <f>I229/$I$568</f>
        <v>0.33333333333333331</v>
      </c>
      <c r="K229" s="915">
        <v>0</v>
      </c>
      <c r="L229" s="916">
        <f>K229/$K$568</f>
        <v>0</v>
      </c>
      <c r="M229" s="783">
        <v>0</v>
      </c>
      <c r="N229" s="784">
        <f>M229/H229</f>
        <v>0</v>
      </c>
      <c r="O229" s="1485">
        <v>0</v>
      </c>
      <c r="P229" s="1486">
        <v>0</v>
      </c>
      <c r="Q229" s="1487">
        <v>0</v>
      </c>
      <c r="R229" s="1486">
        <v>0</v>
      </c>
      <c r="S229" s="1486">
        <v>48</v>
      </c>
      <c r="T229" s="1488">
        <f>O229/S229</f>
        <v>0</v>
      </c>
      <c r="U229" s="298" t="s">
        <v>7</v>
      </c>
      <c r="V229" s="927">
        <v>1</v>
      </c>
      <c r="W229" s="927">
        <v>0</v>
      </c>
      <c r="X229" s="1081">
        <v>0</v>
      </c>
      <c r="Y229" s="44">
        <v>0</v>
      </c>
      <c r="Z229" s="608">
        <v>0</v>
      </c>
      <c r="AA229" s="608">
        <v>0</v>
      </c>
      <c r="AB229" s="608">
        <v>0</v>
      </c>
      <c r="AC229" s="608">
        <v>0</v>
      </c>
      <c r="AD229" s="917" t="s">
        <v>395</v>
      </c>
      <c r="AE229" s="569" t="s">
        <v>704</v>
      </c>
      <c r="AF229" s="1210" t="s">
        <v>1395</v>
      </c>
    </row>
    <row r="230" spans="1:32" s="1058" customFormat="1" ht="15" customHeight="1" x14ac:dyDescent="0.25">
      <c r="A230" s="781"/>
      <c r="B230" s="824"/>
      <c r="C230" s="1490"/>
      <c r="D230" s="1101"/>
      <c r="E230" s="1920" t="s">
        <v>1374</v>
      </c>
      <c r="F230" s="648" t="s">
        <v>73</v>
      </c>
      <c r="G230" s="796"/>
      <c r="H230" s="914"/>
      <c r="I230" s="783"/>
      <c r="J230" s="784"/>
      <c r="K230" s="915"/>
      <c r="L230" s="916"/>
      <c r="M230" s="783"/>
      <c r="N230" s="784"/>
      <c r="O230" s="1491"/>
      <c r="P230" s="1492"/>
      <c r="Q230" s="1493"/>
      <c r="R230" s="1492"/>
      <c r="S230" s="1492"/>
      <c r="T230" s="1494"/>
      <c r="U230" s="458" t="s">
        <v>7</v>
      </c>
      <c r="V230" s="15">
        <v>1</v>
      </c>
      <c r="W230" s="15">
        <v>0</v>
      </c>
      <c r="X230" s="1456">
        <v>0</v>
      </c>
      <c r="Y230" s="44"/>
      <c r="Z230" s="926"/>
      <c r="AA230" s="926"/>
      <c r="AB230" s="926"/>
      <c r="AC230" s="926"/>
      <c r="AD230" s="1212">
        <v>0</v>
      </c>
      <c r="AE230" s="921" t="s">
        <v>1372</v>
      </c>
      <c r="AF230" s="1210"/>
    </row>
    <row r="231" spans="1:32" s="1058" customFormat="1" ht="15" customHeight="1" x14ac:dyDescent="0.25">
      <c r="A231" s="781"/>
      <c r="B231" s="824"/>
      <c r="C231" s="1490"/>
      <c r="D231" s="1101"/>
      <c r="E231" s="1920"/>
      <c r="F231" s="1426" t="s">
        <v>256</v>
      </c>
      <c r="G231" s="796"/>
      <c r="H231" s="914"/>
      <c r="I231" s="783"/>
      <c r="J231" s="784"/>
      <c r="K231" s="915"/>
      <c r="L231" s="916"/>
      <c r="M231" s="783"/>
      <c r="N231" s="784"/>
      <c r="O231" s="1485"/>
      <c r="P231" s="1486"/>
      <c r="Q231" s="1487"/>
      <c r="R231" s="1486"/>
      <c r="S231" s="1486"/>
      <c r="T231" s="1488"/>
      <c r="U231" s="458" t="s">
        <v>7</v>
      </c>
      <c r="V231" s="15">
        <v>1</v>
      </c>
      <c r="W231" s="15">
        <v>0</v>
      </c>
      <c r="X231" s="1456">
        <v>0</v>
      </c>
      <c r="Y231" s="939"/>
      <c r="Z231" s="927"/>
      <c r="AA231" s="927"/>
      <c r="AB231" s="927"/>
      <c r="AC231" s="927"/>
      <c r="AD231" s="917" t="s">
        <v>879</v>
      </c>
      <c r="AE231" s="927" t="s">
        <v>1373</v>
      </c>
      <c r="AF231" s="1210"/>
    </row>
    <row r="232" spans="1:32" s="1058" customFormat="1" ht="15" customHeight="1" x14ac:dyDescent="0.25">
      <c r="A232" s="781"/>
      <c r="B232" s="824"/>
      <c r="C232" s="1490"/>
      <c r="D232" s="1101"/>
      <c r="E232" s="1228"/>
      <c r="F232" s="1452" t="s">
        <v>416</v>
      </c>
      <c r="G232" s="796"/>
      <c r="H232" s="914"/>
      <c r="I232" s="783"/>
      <c r="J232" s="784"/>
      <c r="K232" s="915"/>
      <c r="L232" s="916"/>
      <c r="M232" s="783"/>
      <c r="N232" s="784"/>
      <c r="O232" s="1491"/>
      <c r="P232" s="1492"/>
      <c r="Q232" s="1493"/>
      <c r="R232" s="1492"/>
      <c r="S232" s="1492"/>
      <c r="T232" s="1494"/>
      <c r="U232" s="458" t="s">
        <v>7</v>
      </c>
      <c r="V232" s="15">
        <v>1</v>
      </c>
      <c r="W232" s="15">
        <v>0</v>
      </c>
      <c r="X232" s="1456">
        <v>0</v>
      </c>
      <c r="Y232" s="929"/>
      <c r="Z232" s="921"/>
      <c r="AA232" s="921"/>
      <c r="AB232" s="921"/>
      <c r="AC232" s="921"/>
      <c r="AD232" s="1428" t="s">
        <v>1325</v>
      </c>
      <c r="AE232" s="1429" t="s">
        <v>1324</v>
      </c>
      <c r="AF232" s="1210"/>
    </row>
    <row r="233" spans="1:32" ht="15" customHeight="1" thickBot="1" x14ac:dyDescent="0.3">
      <c r="A233" s="539"/>
      <c r="B233" s="785"/>
      <c r="C233" s="1164"/>
      <c r="D233" s="786"/>
      <c r="E233" s="557"/>
      <c r="F233" s="654" t="s">
        <v>134</v>
      </c>
      <c r="G233" s="797"/>
      <c r="H233" s="787"/>
      <c r="I233" s="788"/>
      <c r="J233" s="789"/>
      <c r="K233" s="790"/>
      <c r="L233" s="791"/>
      <c r="M233" s="788"/>
      <c r="N233" s="789"/>
      <c r="O233" s="792"/>
      <c r="P233" s="793"/>
      <c r="Q233" s="794"/>
      <c r="R233" s="793"/>
      <c r="S233" s="793"/>
      <c r="T233" s="798"/>
      <c r="U233" s="986" t="s">
        <v>7</v>
      </c>
      <c r="V233" s="946">
        <v>1</v>
      </c>
      <c r="W233" s="946">
        <v>0</v>
      </c>
      <c r="X233" s="1083">
        <v>0</v>
      </c>
      <c r="Y233" s="961"/>
      <c r="Z233" s="615"/>
      <c r="AA233" s="615"/>
      <c r="AB233" s="615"/>
      <c r="AC233" s="615"/>
      <c r="AD233" s="785" t="s">
        <v>600</v>
      </c>
      <c r="AE233" s="795" t="s">
        <v>48</v>
      </c>
      <c r="AF233" s="1188"/>
    </row>
    <row r="234" spans="1:32" ht="18" customHeight="1" thickBot="1" x14ac:dyDescent="0.3">
      <c r="A234" s="1024">
        <v>9</v>
      </c>
      <c r="B234" s="1025">
        <v>40300</v>
      </c>
      <c r="C234" s="1496" t="s">
        <v>177</v>
      </c>
      <c r="D234" s="1495" t="s">
        <v>1011</v>
      </c>
      <c r="E234" s="1108">
        <v>0</v>
      </c>
      <c r="F234" s="588" t="s">
        <v>134</v>
      </c>
      <c r="G234" s="140">
        <f>H234/$H$568</f>
        <v>0.16666666666666666</v>
      </c>
      <c r="H234" s="544">
        <v>1</v>
      </c>
      <c r="I234" s="302">
        <v>0</v>
      </c>
      <c r="J234" s="151">
        <f>I234/$I$568</f>
        <v>0</v>
      </c>
      <c r="K234" s="21">
        <v>0</v>
      </c>
      <c r="L234" s="291">
        <f>K234/$K$568</f>
        <v>0</v>
      </c>
      <c r="M234" s="302">
        <v>0</v>
      </c>
      <c r="N234" s="151">
        <f>M234/H234</f>
        <v>0</v>
      </c>
      <c r="O234" s="467">
        <v>0</v>
      </c>
      <c r="P234" s="23">
        <v>0</v>
      </c>
      <c r="Q234" s="160">
        <v>0</v>
      </c>
      <c r="R234" s="23">
        <v>0</v>
      </c>
      <c r="S234" s="23">
        <v>30</v>
      </c>
      <c r="T234" s="124">
        <f>O234/S234</f>
        <v>0</v>
      </c>
      <c r="U234" s="298" t="s">
        <v>7</v>
      </c>
      <c r="V234" s="927">
        <v>1</v>
      </c>
      <c r="W234" s="927">
        <v>0</v>
      </c>
      <c r="X234" s="1081">
        <v>0</v>
      </c>
      <c r="Y234" s="939"/>
      <c r="Z234" s="569"/>
      <c r="AA234" s="569"/>
      <c r="AB234" s="569"/>
      <c r="AC234" s="928"/>
      <c r="AD234" s="301" t="s">
        <v>600</v>
      </c>
      <c r="AE234" s="79" t="s">
        <v>705</v>
      </c>
      <c r="AF234" s="1314" t="s">
        <v>1395</v>
      </c>
    </row>
    <row r="235" spans="1:32" ht="40.5" customHeight="1" x14ac:dyDescent="0.25">
      <c r="A235" s="1024">
        <v>10</v>
      </c>
      <c r="B235" s="1025">
        <v>40360</v>
      </c>
      <c r="C235" s="1025" t="s">
        <v>178</v>
      </c>
      <c r="D235" s="1246" t="s">
        <v>1012</v>
      </c>
      <c r="E235" s="1108"/>
      <c r="F235" s="588" t="s">
        <v>416</v>
      </c>
      <c r="G235" s="998">
        <f>H235/$H$568</f>
        <v>1.5</v>
      </c>
      <c r="H235" s="545">
        <v>9</v>
      </c>
      <c r="I235" s="988">
        <v>2</v>
      </c>
      <c r="J235" s="991">
        <f>I235/$I$568</f>
        <v>0.66666666666666663</v>
      </c>
      <c r="K235" s="988">
        <v>0</v>
      </c>
      <c r="L235" s="991">
        <f>K235/$K$568</f>
        <v>0</v>
      </c>
      <c r="M235" s="988">
        <v>1</v>
      </c>
      <c r="N235" s="991">
        <f>M235/H235</f>
        <v>0.1111111111111111</v>
      </c>
      <c r="O235" s="181">
        <v>0</v>
      </c>
      <c r="P235" s="945">
        <v>0</v>
      </c>
      <c r="Q235" s="1001">
        <v>0</v>
      </c>
      <c r="R235" s="945">
        <v>0</v>
      </c>
      <c r="S235" s="945">
        <v>47</v>
      </c>
      <c r="T235" s="978">
        <f>O235/S235</f>
        <v>0</v>
      </c>
      <c r="U235" s="296" t="s">
        <v>7</v>
      </c>
      <c r="V235" s="944">
        <v>1</v>
      </c>
      <c r="W235" s="944">
        <v>1</v>
      </c>
      <c r="X235" s="1078">
        <v>0</v>
      </c>
      <c r="Y235" s="943"/>
      <c r="Z235" s="944"/>
      <c r="AA235" s="944"/>
      <c r="AB235" s="944"/>
      <c r="AC235" s="944"/>
      <c r="AD235" s="940" t="s">
        <v>1375</v>
      </c>
      <c r="AE235" s="922" t="s">
        <v>1422</v>
      </c>
      <c r="AF235" s="1210" t="s">
        <v>1395</v>
      </c>
    </row>
    <row r="236" spans="1:32" s="1058" customFormat="1" ht="17.25" customHeight="1" x14ac:dyDescent="0.25">
      <c r="A236" s="781"/>
      <c r="B236" s="824"/>
      <c r="C236" s="1167"/>
      <c r="D236" s="1248"/>
      <c r="E236" s="1921" t="s">
        <v>1383</v>
      </c>
      <c r="F236" s="318" t="s">
        <v>723</v>
      </c>
      <c r="G236" s="996"/>
      <c r="H236" s="546"/>
      <c r="I236" s="987"/>
      <c r="J236" s="992"/>
      <c r="K236" s="987"/>
      <c r="L236" s="992"/>
      <c r="M236" s="987"/>
      <c r="N236" s="992"/>
      <c r="O236" s="595"/>
      <c r="P236" s="922"/>
      <c r="Q236" s="1002"/>
      <c r="R236" s="922"/>
      <c r="S236" s="922"/>
      <c r="T236" s="979"/>
      <c r="U236" s="458" t="s">
        <v>7</v>
      </c>
      <c r="V236" s="15">
        <v>1</v>
      </c>
      <c r="W236" s="15">
        <v>0</v>
      </c>
      <c r="X236" s="1456">
        <v>0</v>
      </c>
      <c r="Y236" s="44"/>
      <c r="Z236" s="926"/>
      <c r="AA236" s="926"/>
      <c r="AB236" s="926"/>
      <c r="AC236" s="926"/>
      <c r="AD236" s="922" t="s">
        <v>1169</v>
      </c>
      <c r="AE236" s="922" t="s">
        <v>1379</v>
      </c>
      <c r="AF236" s="1210"/>
    </row>
    <row r="237" spans="1:32" s="1058" customFormat="1" ht="26.25" customHeight="1" x14ac:dyDescent="0.25">
      <c r="A237" s="781"/>
      <c r="B237" s="824"/>
      <c r="C237" s="1167"/>
      <c r="D237" s="1248"/>
      <c r="E237" s="1921"/>
      <c r="F237" s="318" t="s">
        <v>1380</v>
      </c>
      <c r="G237" s="996"/>
      <c r="H237" s="546"/>
      <c r="I237" s="987"/>
      <c r="J237" s="992"/>
      <c r="K237" s="987"/>
      <c r="L237" s="992"/>
      <c r="M237" s="987"/>
      <c r="N237" s="992"/>
      <c r="O237" s="925"/>
      <c r="P237" s="957"/>
      <c r="Q237" s="933"/>
      <c r="R237" s="957"/>
      <c r="S237" s="957"/>
      <c r="T237" s="983"/>
      <c r="U237" s="458" t="s">
        <v>7</v>
      </c>
      <c r="V237" s="15">
        <v>1</v>
      </c>
      <c r="W237" s="15">
        <v>0</v>
      </c>
      <c r="X237" s="1456">
        <v>0</v>
      </c>
      <c r="Y237" s="44"/>
      <c r="Z237" s="926"/>
      <c r="AA237" s="926"/>
      <c r="AB237" s="926"/>
      <c r="AC237" s="926"/>
      <c r="AD237" s="957" t="s">
        <v>1382</v>
      </c>
      <c r="AE237" s="957" t="s">
        <v>1381</v>
      </c>
      <c r="AF237" s="1210"/>
    </row>
    <row r="238" spans="1:32" s="1058" customFormat="1" ht="17.25" customHeight="1" x14ac:dyDescent="0.25">
      <c r="A238" s="781"/>
      <c r="B238" s="824"/>
      <c r="C238" s="1167"/>
      <c r="D238" s="1248"/>
      <c r="E238" s="1921"/>
      <c r="F238" s="1852" t="s">
        <v>33</v>
      </c>
      <c r="G238" s="996"/>
      <c r="H238" s="546"/>
      <c r="I238" s="987"/>
      <c r="J238" s="992"/>
      <c r="K238" s="987"/>
      <c r="L238" s="992"/>
      <c r="M238" s="987"/>
      <c r="N238" s="992"/>
      <c r="O238" s="595"/>
      <c r="P238" s="922"/>
      <c r="Q238" s="1002"/>
      <c r="R238" s="922"/>
      <c r="S238" s="922"/>
      <c r="T238" s="979"/>
      <c r="U238" s="458" t="s">
        <v>7</v>
      </c>
      <c r="V238" s="15">
        <v>1</v>
      </c>
      <c r="W238" s="15">
        <v>0</v>
      </c>
      <c r="X238" s="1456">
        <v>0</v>
      </c>
      <c r="Y238" s="929"/>
      <c r="Z238" s="921"/>
      <c r="AA238" s="921"/>
      <c r="AB238" s="921"/>
      <c r="AC238" s="921"/>
      <c r="AD238" s="922" t="s">
        <v>411</v>
      </c>
      <c r="AE238" s="922" t="s">
        <v>1376</v>
      </c>
      <c r="AF238" s="1210"/>
    </row>
    <row r="239" spans="1:32" ht="15" customHeight="1" x14ac:dyDescent="0.25">
      <c r="A239" s="934"/>
      <c r="B239" s="824"/>
      <c r="C239" s="1167"/>
      <c r="D239" s="782"/>
      <c r="E239" s="1910" t="s">
        <v>1015</v>
      </c>
      <c r="F239" s="1780" t="s">
        <v>366</v>
      </c>
      <c r="G239" s="996"/>
      <c r="H239" s="546"/>
      <c r="I239" s="987"/>
      <c r="J239" s="992"/>
      <c r="K239" s="987"/>
      <c r="L239" s="992"/>
      <c r="M239" s="987"/>
      <c r="N239" s="992"/>
      <c r="O239" s="595"/>
      <c r="P239" s="922"/>
      <c r="Q239" s="1002"/>
      <c r="R239" s="922"/>
      <c r="S239" s="922"/>
      <c r="T239" s="979"/>
      <c r="U239" s="566" t="s">
        <v>7</v>
      </c>
      <c r="V239" s="921">
        <v>1</v>
      </c>
      <c r="W239" s="921">
        <v>0</v>
      </c>
      <c r="X239" s="1079">
        <v>0</v>
      </c>
      <c r="Y239" s="929"/>
      <c r="Z239" s="921"/>
      <c r="AA239" s="921"/>
      <c r="AB239" s="921"/>
      <c r="AC239" s="921"/>
      <c r="AD239" s="921" t="s">
        <v>1378</v>
      </c>
      <c r="AE239" s="921" t="s">
        <v>1377</v>
      </c>
      <c r="AF239" s="1190"/>
    </row>
    <row r="240" spans="1:32" s="1058" customFormat="1" ht="15" customHeight="1" x14ac:dyDescent="0.25">
      <c r="A240" s="934"/>
      <c r="B240" s="824"/>
      <c r="C240" s="1167"/>
      <c r="D240" s="782"/>
      <c r="E240" s="1910"/>
      <c r="F240" s="648" t="s">
        <v>1384</v>
      </c>
      <c r="G240" s="996"/>
      <c r="H240" s="546"/>
      <c r="I240" s="987"/>
      <c r="J240" s="992"/>
      <c r="K240" s="987"/>
      <c r="L240" s="992"/>
      <c r="M240" s="987"/>
      <c r="N240" s="992"/>
      <c r="O240" s="925"/>
      <c r="P240" s="957"/>
      <c r="Q240" s="933"/>
      <c r="R240" s="957"/>
      <c r="S240" s="957"/>
      <c r="T240" s="983"/>
      <c r="U240" s="458" t="s">
        <v>7</v>
      </c>
      <c r="V240" s="15">
        <v>1</v>
      </c>
      <c r="W240" s="15">
        <v>0</v>
      </c>
      <c r="X240" s="1456">
        <v>0</v>
      </c>
      <c r="Y240" s="44"/>
      <c r="Z240" s="926"/>
      <c r="AA240" s="926"/>
      <c r="AB240" s="926"/>
      <c r="AC240" s="926"/>
      <c r="AD240" s="926" t="s">
        <v>1386</v>
      </c>
      <c r="AE240" s="926" t="s">
        <v>1385</v>
      </c>
      <c r="AF240" s="1190"/>
    </row>
    <row r="241" spans="1:32" s="1058" customFormat="1" ht="15" customHeight="1" x14ac:dyDescent="0.25">
      <c r="A241" s="934"/>
      <c r="B241" s="824"/>
      <c r="C241" s="1167"/>
      <c r="D241" s="782"/>
      <c r="E241" s="1910"/>
      <c r="F241" s="648" t="s">
        <v>1016</v>
      </c>
      <c r="G241" s="996"/>
      <c r="H241" s="546"/>
      <c r="I241" s="987"/>
      <c r="J241" s="992"/>
      <c r="K241" s="987"/>
      <c r="L241" s="992"/>
      <c r="M241" s="987"/>
      <c r="N241" s="992"/>
      <c r="O241" s="595"/>
      <c r="P241" s="922"/>
      <c r="Q241" s="1002"/>
      <c r="R241" s="922"/>
      <c r="S241" s="922"/>
      <c r="T241" s="979"/>
      <c r="U241" s="566" t="s">
        <v>7</v>
      </c>
      <c r="V241" s="921">
        <v>1</v>
      </c>
      <c r="W241" s="921">
        <v>0</v>
      </c>
      <c r="X241" s="1079">
        <v>1</v>
      </c>
      <c r="Y241" s="929"/>
      <c r="Z241" s="921"/>
      <c r="AA241" s="921"/>
      <c r="AB241" s="921"/>
      <c r="AC241" s="921"/>
      <c r="AD241" s="921" t="s">
        <v>1013</v>
      </c>
      <c r="AE241" s="921" t="s">
        <v>1014</v>
      </c>
      <c r="AF241" s="1190"/>
    </row>
    <row r="242" spans="1:32" s="1058" customFormat="1" ht="15" customHeight="1" x14ac:dyDescent="0.25">
      <c r="A242" s="934"/>
      <c r="B242" s="824"/>
      <c r="C242" s="1167"/>
      <c r="D242" s="782"/>
      <c r="E242" s="1910"/>
      <c r="F242" s="648" t="s">
        <v>61</v>
      </c>
      <c r="G242" s="996"/>
      <c r="H242" s="546"/>
      <c r="I242" s="987"/>
      <c r="J242" s="992"/>
      <c r="K242" s="987"/>
      <c r="L242" s="992"/>
      <c r="M242" s="987"/>
      <c r="N242" s="992"/>
      <c r="O242" s="595"/>
      <c r="P242" s="922"/>
      <c r="Q242" s="1002"/>
      <c r="R242" s="922"/>
      <c r="S242" s="922"/>
      <c r="T242" s="979"/>
      <c r="U242" s="566" t="s">
        <v>7</v>
      </c>
      <c r="V242" s="921">
        <v>1</v>
      </c>
      <c r="W242" s="921">
        <v>0</v>
      </c>
      <c r="X242" s="1079">
        <v>1</v>
      </c>
      <c r="Y242" s="929"/>
      <c r="Z242" s="921"/>
      <c r="AA242" s="921"/>
      <c r="AB242" s="921"/>
      <c r="AC242" s="921"/>
      <c r="AD242" s="921" t="s">
        <v>1013</v>
      </c>
      <c r="AE242" s="921" t="s">
        <v>1014</v>
      </c>
      <c r="AF242" s="1190"/>
    </row>
    <row r="243" spans="1:32" ht="15" customHeight="1" thickBot="1" x14ac:dyDescent="0.3">
      <c r="A243" s="960"/>
      <c r="B243" s="946"/>
      <c r="C243" s="1163"/>
      <c r="D243" s="954"/>
      <c r="E243" s="1947"/>
      <c r="F243" s="654" t="s">
        <v>900</v>
      </c>
      <c r="G243" s="997"/>
      <c r="H243" s="1110"/>
      <c r="I243" s="986"/>
      <c r="J243" s="993"/>
      <c r="K243" s="986"/>
      <c r="L243" s="993"/>
      <c r="M243" s="986"/>
      <c r="N243" s="993"/>
      <c r="O243" s="947"/>
      <c r="P243" s="952"/>
      <c r="Q243" s="1006"/>
      <c r="R243" s="952"/>
      <c r="S243" s="952"/>
      <c r="T243" s="981"/>
      <c r="U243" s="986" t="s">
        <v>7</v>
      </c>
      <c r="V243" s="946">
        <v>1</v>
      </c>
      <c r="W243" s="946">
        <v>0</v>
      </c>
      <c r="X243" s="1083">
        <v>1</v>
      </c>
      <c r="Y243" s="961"/>
      <c r="Z243" s="946"/>
      <c r="AA243" s="946"/>
      <c r="AB243" s="946"/>
      <c r="AC243" s="946"/>
      <c r="AD243" s="946" t="s">
        <v>1013</v>
      </c>
      <c r="AE243" s="946" t="s">
        <v>1014</v>
      </c>
      <c r="AF243" s="1191"/>
    </row>
    <row r="244" spans="1:32" ht="15" customHeight="1" x14ac:dyDescent="0.25">
      <c r="A244" s="886">
        <v>11</v>
      </c>
      <c r="B244" s="889">
        <v>40390</v>
      </c>
      <c r="C244" s="941" t="s">
        <v>179</v>
      </c>
      <c r="D244" s="1414" t="s">
        <v>1017</v>
      </c>
      <c r="E244" s="1253">
        <v>0</v>
      </c>
      <c r="F244" s="1499" t="s">
        <v>130</v>
      </c>
      <c r="G244" s="647">
        <f>H244/$H$568</f>
        <v>0.5</v>
      </c>
      <c r="H244" s="605">
        <v>3</v>
      </c>
      <c r="I244" s="799">
        <v>2</v>
      </c>
      <c r="J244" s="628">
        <f>I244/$I$568</f>
        <v>0.66666666666666663</v>
      </c>
      <c r="K244" s="659">
        <v>0</v>
      </c>
      <c r="L244" s="639">
        <f>K244/$K$568</f>
        <v>0</v>
      </c>
      <c r="M244" s="644">
        <v>0</v>
      </c>
      <c r="N244" s="628">
        <f>M244/H244</f>
        <v>0</v>
      </c>
      <c r="O244" s="467">
        <v>0</v>
      </c>
      <c r="P244" s="614">
        <v>0</v>
      </c>
      <c r="Q244" s="631">
        <v>0</v>
      </c>
      <c r="R244" s="614">
        <v>0</v>
      </c>
      <c r="S244" s="614">
        <v>41</v>
      </c>
      <c r="T244" s="624">
        <f>O244/S244</f>
        <v>0</v>
      </c>
      <c r="U244" s="296" t="s">
        <v>7</v>
      </c>
      <c r="V244" s="944">
        <v>1</v>
      </c>
      <c r="W244" s="944">
        <v>0</v>
      </c>
      <c r="X244" s="1078">
        <v>0</v>
      </c>
      <c r="Y244" s="943"/>
      <c r="Z244" s="660"/>
      <c r="AA244" s="660"/>
      <c r="AB244" s="660"/>
      <c r="AC244" s="660"/>
      <c r="AD244" s="660" t="s">
        <v>411</v>
      </c>
      <c r="AE244" s="660" t="s">
        <v>706</v>
      </c>
      <c r="AF244" s="1204" t="s">
        <v>1395</v>
      </c>
    </row>
    <row r="245" spans="1:32" s="1058" customFormat="1" ht="41.25" customHeight="1" x14ac:dyDescent="0.25">
      <c r="A245" s="884"/>
      <c r="B245" s="885"/>
      <c r="C245" s="1162"/>
      <c r="D245" s="1413"/>
      <c r="E245" s="1228" t="s">
        <v>1387</v>
      </c>
      <c r="F245" s="1452" t="s">
        <v>416</v>
      </c>
      <c r="G245" s="996"/>
      <c r="H245" s="584"/>
      <c r="I245" s="987"/>
      <c r="J245" s="992"/>
      <c r="K245" s="925"/>
      <c r="L245" s="1016"/>
      <c r="M245" s="987"/>
      <c r="N245" s="992"/>
      <c r="O245" s="598"/>
      <c r="P245" s="951"/>
      <c r="Q245" s="1004"/>
      <c r="R245" s="951"/>
      <c r="S245" s="951"/>
      <c r="T245" s="980"/>
      <c r="U245" s="458" t="s">
        <v>7</v>
      </c>
      <c r="V245" s="15">
        <v>1</v>
      </c>
      <c r="W245" s="15">
        <v>0</v>
      </c>
      <c r="X245" s="1456">
        <v>0</v>
      </c>
      <c r="Y245" s="950"/>
      <c r="Z245" s="931"/>
      <c r="AA245" s="931"/>
      <c r="AB245" s="931"/>
      <c r="AC245" s="931"/>
      <c r="AD245" s="931" t="s">
        <v>1388</v>
      </c>
      <c r="AE245" s="922" t="s">
        <v>1422</v>
      </c>
      <c r="AF245" s="1179"/>
    </row>
    <row r="246" spans="1:32" ht="27" customHeight="1" thickBot="1" x14ac:dyDescent="0.3">
      <c r="A246" s="891"/>
      <c r="B246" s="892"/>
      <c r="C246" s="1163"/>
      <c r="D246" s="620"/>
      <c r="E246" s="800"/>
      <c r="F246" s="565" t="s">
        <v>16</v>
      </c>
      <c r="G246" s="646"/>
      <c r="H246" s="585"/>
      <c r="I246" s="643"/>
      <c r="J246" s="630"/>
      <c r="K246" s="616"/>
      <c r="L246" s="641"/>
      <c r="M246" s="643"/>
      <c r="N246" s="630"/>
      <c r="O246" s="597"/>
      <c r="P246" s="612"/>
      <c r="Q246" s="633"/>
      <c r="R246" s="612"/>
      <c r="S246" s="612"/>
      <c r="T246" s="627"/>
      <c r="U246" s="297" t="s">
        <v>7</v>
      </c>
      <c r="V246" s="935">
        <v>1</v>
      </c>
      <c r="W246" s="935">
        <v>0</v>
      </c>
      <c r="X246" s="1080">
        <v>0</v>
      </c>
      <c r="Y246" s="937"/>
      <c r="Z246" s="658"/>
      <c r="AA246" s="658"/>
      <c r="AB246" s="658"/>
      <c r="AC246" s="658"/>
      <c r="AD246" s="658" t="s">
        <v>410</v>
      </c>
      <c r="AE246" s="658" t="s">
        <v>707</v>
      </c>
      <c r="AF246" s="1179"/>
    </row>
    <row r="247" spans="1:32" ht="56.25" customHeight="1" x14ac:dyDescent="0.25">
      <c r="A247" s="1254">
        <v>12</v>
      </c>
      <c r="B247" s="1106">
        <v>40720</v>
      </c>
      <c r="C247" s="1025" t="s">
        <v>907</v>
      </c>
      <c r="D247" s="1255" t="s">
        <v>1389</v>
      </c>
      <c r="E247" s="1407" t="s">
        <v>1018</v>
      </c>
      <c r="F247" s="588" t="s">
        <v>416</v>
      </c>
      <c r="G247" s="306">
        <f>H247/$H$568</f>
        <v>1.5</v>
      </c>
      <c r="H247" s="313">
        <v>9</v>
      </c>
      <c r="I247" s="302">
        <v>3</v>
      </c>
      <c r="J247" s="366">
        <f>I247/$I$568</f>
        <v>1</v>
      </c>
      <c r="K247" s="319">
        <v>0</v>
      </c>
      <c r="L247" s="364">
        <f>K247/$K$568</f>
        <v>0</v>
      </c>
      <c r="M247" s="302">
        <v>1</v>
      </c>
      <c r="N247" s="366">
        <f>M247/H247</f>
        <v>0.1111111111111111</v>
      </c>
      <c r="O247" s="467">
        <v>0</v>
      </c>
      <c r="P247" s="23">
        <v>0</v>
      </c>
      <c r="Q247" s="160">
        <v>0</v>
      </c>
      <c r="R247" s="23">
        <v>0</v>
      </c>
      <c r="S247" s="23">
        <v>69</v>
      </c>
      <c r="T247" s="624">
        <v>0</v>
      </c>
      <c r="U247" s="296" t="s">
        <v>7</v>
      </c>
      <c r="V247" s="944">
        <v>1</v>
      </c>
      <c r="W247" s="944">
        <v>1</v>
      </c>
      <c r="X247" s="1078">
        <v>0</v>
      </c>
      <c r="Y247" s="963">
        <v>0</v>
      </c>
      <c r="Z247" s="2">
        <v>0</v>
      </c>
      <c r="AA247" s="2"/>
      <c r="AB247" s="54"/>
      <c r="AC247" s="54"/>
      <c r="AD247" s="1026" t="s">
        <v>1430</v>
      </c>
      <c r="AE247" s="922" t="s">
        <v>1422</v>
      </c>
      <c r="AF247" s="1204" t="s">
        <v>1395</v>
      </c>
    </row>
    <row r="248" spans="1:32" ht="15" customHeight="1" x14ac:dyDescent="0.25">
      <c r="A248" s="884"/>
      <c r="B248" s="885"/>
      <c r="C248" s="1162"/>
      <c r="D248" s="92"/>
      <c r="E248" s="1124" t="s">
        <v>1390</v>
      </c>
      <c r="F248" s="1501" t="s">
        <v>562</v>
      </c>
      <c r="G248" s="645"/>
      <c r="H248" s="599"/>
      <c r="I248" s="642"/>
      <c r="J248" s="592"/>
      <c r="K248" s="650"/>
      <c r="L248" s="593"/>
      <c r="M248" s="642"/>
      <c r="N248" s="592"/>
      <c r="O248" s="468"/>
      <c r="P248" s="570"/>
      <c r="Q248" s="580"/>
      <c r="R248" s="570"/>
      <c r="S248" s="570"/>
      <c r="T248" s="578"/>
      <c r="U248" s="298" t="s">
        <v>46</v>
      </c>
      <c r="V248" s="921">
        <v>1</v>
      </c>
      <c r="W248" s="921">
        <v>0</v>
      </c>
      <c r="X248" s="1079">
        <v>0</v>
      </c>
      <c r="Y248" s="963"/>
      <c r="Z248" s="600"/>
      <c r="AA248" s="600"/>
      <c r="AB248" s="604"/>
      <c r="AC248" s="604"/>
      <c r="AD248" s="655" t="s">
        <v>395</v>
      </c>
      <c r="AE248" s="569" t="s">
        <v>603</v>
      </c>
      <c r="AF248" s="1176"/>
    </row>
    <row r="249" spans="1:32" ht="15" customHeight="1" x14ac:dyDescent="0.25">
      <c r="A249" s="884"/>
      <c r="B249" s="885"/>
      <c r="C249" s="1162"/>
      <c r="D249" s="92"/>
      <c r="E249" s="1124"/>
      <c r="F249" s="2046" t="s">
        <v>70</v>
      </c>
      <c r="G249" s="645"/>
      <c r="H249" s="599"/>
      <c r="I249" s="642"/>
      <c r="J249" s="592"/>
      <c r="K249" s="650"/>
      <c r="L249" s="593"/>
      <c r="M249" s="642"/>
      <c r="N249" s="592"/>
      <c r="O249" s="468"/>
      <c r="P249" s="570"/>
      <c r="Q249" s="580"/>
      <c r="R249" s="570"/>
      <c r="S249" s="570"/>
      <c r="T249" s="578"/>
      <c r="U249" s="298" t="s">
        <v>7</v>
      </c>
      <c r="V249" s="921">
        <v>1</v>
      </c>
      <c r="W249" s="921">
        <v>0</v>
      </c>
      <c r="X249" s="1079">
        <v>0</v>
      </c>
      <c r="Y249" s="963"/>
      <c r="Z249" s="600"/>
      <c r="AA249" s="600"/>
      <c r="AB249" s="604"/>
      <c r="AC249" s="604"/>
      <c r="AD249" s="655" t="s">
        <v>411</v>
      </c>
      <c r="AE249" s="569" t="s">
        <v>708</v>
      </c>
      <c r="AF249" s="1176"/>
    </row>
    <row r="250" spans="1:32" ht="15" customHeight="1" x14ac:dyDescent="0.25">
      <c r="A250" s="884"/>
      <c r="B250" s="885"/>
      <c r="C250" s="1162"/>
      <c r="D250" s="92"/>
      <c r="E250" s="1910" t="s">
        <v>1390</v>
      </c>
      <c r="F250" s="2047"/>
      <c r="G250" s="645"/>
      <c r="H250" s="599"/>
      <c r="I250" s="642"/>
      <c r="J250" s="592"/>
      <c r="K250" s="650"/>
      <c r="L250" s="593"/>
      <c r="M250" s="642"/>
      <c r="N250" s="592"/>
      <c r="O250" s="468"/>
      <c r="P250" s="570"/>
      <c r="Q250" s="580"/>
      <c r="R250" s="570"/>
      <c r="S250" s="570"/>
      <c r="T250" s="578"/>
      <c r="U250" s="298" t="s">
        <v>7</v>
      </c>
      <c r="V250" s="921">
        <v>1</v>
      </c>
      <c r="W250" s="921">
        <v>0</v>
      </c>
      <c r="X250" s="1079">
        <v>0</v>
      </c>
      <c r="Y250" s="963"/>
      <c r="Z250" s="600"/>
      <c r="AA250" s="600"/>
      <c r="AB250" s="604"/>
      <c r="AC250" s="604"/>
      <c r="AD250" s="801" t="s">
        <v>605</v>
      </c>
      <c r="AE250" s="569" t="s">
        <v>604</v>
      </c>
      <c r="AF250" s="1176"/>
    </row>
    <row r="251" spans="1:32" s="1058" customFormat="1" ht="15" customHeight="1" x14ac:dyDescent="0.25">
      <c r="A251" s="884"/>
      <c r="B251" s="885"/>
      <c r="C251" s="1162"/>
      <c r="D251" s="92"/>
      <c r="E251" s="1910"/>
      <c r="F251" s="1500" t="s">
        <v>17</v>
      </c>
      <c r="G251" s="996"/>
      <c r="H251" s="599"/>
      <c r="I251" s="987"/>
      <c r="J251" s="1011"/>
      <c r="K251" s="650"/>
      <c r="L251" s="990"/>
      <c r="M251" s="987"/>
      <c r="N251" s="1011"/>
      <c r="O251" s="468"/>
      <c r="P251" s="940"/>
      <c r="Q251" s="1005"/>
      <c r="R251" s="940"/>
      <c r="S251" s="940"/>
      <c r="T251" s="984"/>
      <c r="U251" s="298" t="s">
        <v>7</v>
      </c>
      <c r="V251" s="921">
        <v>1</v>
      </c>
      <c r="W251" s="921">
        <v>0</v>
      </c>
      <c r="X251" s="1079">
        <v>0</v>
      </c>
      <c r="Y251" s="963"/>
      <c r="Z251" s="920"/>
      <c r="AA251" s="920"/>
      <c r="AB251" s="1059"/>
      <c r="AC251" s="1059"/>
      <c r="AD251" s="801" t="s">
        <v>846</v>
      </c>
      <c r="AE251" s="927" t="s">
        <v>845</v>
      </c>
      <c r="AF251" s="1176"/>
    </row>
    <row r="252" spans="1:32" ht="27" customHeight="1" x14ac:dyDescent="0.25">
      <c r="A252" s="884"/>
      <c r="B252" s="885"/>
      <c r="C252" s="1162"/>
      <c r="D252" s="92"/>
      <c r="E252" s="571"/>
      <c r="F252" s="648" t="s">
        <v>836</v>
      </c>
      <c r="G252" s="645"/>
      <c r="H252" s="599"/>
      <c r="I252" s="642"/>
      <c r="J252" s="592"/>
      <c r="K252" s="650"/>
      <c r="L252" s="593"/>
      <c r="M252" s="642"/>
      <c r="N252" s="592"/>
      <c r="O252" s="468"/>
      <c r="P252" s="570"/>
      <c r="Q252" s="580"/>
      <c r="R252" s="570"/>
      <c r="S252" s="570"/>
      <c r="T252" s="578"/>
      <c r="U252" s="298" t="s">
        <v>46</v>
      </c>
      <c r="V252" s="921">
        <v>1</v>
      </c>
      <c r="W252" s="921">
        <v>1</v>
      </c>
      <c r="X252" s="1079">
        <v>0</v>
      </c>
      <c r="Y252" s="963"/>
      <c r="Z252" s="600"/>
      <c r="AA252" s="600"/>
      <c r="AB252" s="604"/>
      <c r="AC252" s="604"/>
      <c r="AD252" s="569" t="s">
        <v>844</v>
      </c>
      <c r="AE252" s="569" t="s">
        <v>606</v>
      </c>
      <c r="AF252" s="1176"/>
    </row>
    <row r="253" spans="1:32" s="1058" customFormat="1" ht="17.25" customHeight="1" x14ac:dyDescent="0.25">
      <c r="A253" s="884"/>
      <c r="B253" s="885"/>
      <c r="C253" s="1162"/>
      <c r="D253" s="92"/>
      <c r="E253" s="571"/>
      <c r="F253" s="648" t="s">
        <v>1391</v>
      </c>
      <c r="G253" s="996"/>
      <c r="H253" s="599"/>
      <c r="I253" s="987"/>
      <c r="J253" s="1011"/>
      <c r="K253" s="650"/>
      <c r="L253" s="990"/>
      <c r="M253" s="987"/>
      <c r="N253" s="1011"/>
      <c r="O253" s="468"/>
      <c r="P253" s="940"/>
      <c r="Q253" s="1005"/>
      <c r="R253" s="940"/>
      <c r="S253" s="940"/>
      <c r="T253" s="984"/>
      <c r="U253" s="458" t="s">
        <v>7</v>
      </c>
      <c r="V253" s="15">
        <v>1</v>
      </c>
      <c r="W253" s="15">
        <v>0</v>
      </c>
      <c r="X253" s="1456">
        <v>0</v>
      </c>
      <c r="Y253" s="963"/>
      <c r="Z253" s="920"/>
      <c r="AA253" s="920"/>
      <c r="AB253" s="1059"/>
      <c r="AC253" s="1059"/>
      <c r="AD253" s="926" t="s">
        <v>395</v>
      </c>
      <c r="AE253" s="927" t="s">
        <v>1392</v>
      </c>
      <c r="AF253" s="1176"/>
    </row>
    <row r="254" spans="1:32" ht="42" customHeight="1" x14ac:dyDescent="0.25">
      <c r="A254" s="884"/>
      <c r="B254" s="885"/>
      <c r="C254" s="1162"/>
      <c r="D254" s="92"/>
      <c r="E254" s="571"/>
      <c r="F254" s="648" t="s">
        <v>841</v>
      </c>
      <c r="G254" s="645"/>
      <c r="H254" s="599"/>
      <c r="I254" s="642"/>
      <c r="J254" s="592"/>
      <c r="K254" s="650"/>
      <c r="L254" s="593"/>
      <c r="M254" s="642"/>
      <c r="N254" s="592"/>
      <c r="O254" s="468"/>
      <c r="P254" s="570"/>
      <c r="Q254" s="580"/>
      <c r="R254" s="570"/>
      <c r="S254" s="570"/>
      <c r="T254" s="578"/>
      <c r="U254" s="2048" t="s">
        <v>29</v>
      </c>
      <c r="V254" s="2041">
        <v>1</v>
      </c>
      <c r="W254" s="2041">
        <v>0</v>
      </c>
      <c r="X254" s="2043">
        <v>0</v>
      </c>
      <c r="Y254" s="963"/>
      <c r="Z254" s="600"/>
      <c r="AA254" s="600"/>
      <c r="AB254" s="604"/>
      <c r="AC254" s="604"/>
      <c r="AD254" s="2045" t="s">
        <v>842</v>
      </c>
      <c r="AE254" s="655" t="s">
        <v>843</v>
      </c>
      <c r="AF254" s="1176"/>
    </row>
    <row r="255" spans="1:32" ht="15" customHeight="1" x14ac:dyDescent="0.25">
      <c r="A255" s="884"/>
      <c r="B255" s="885"/>
      <c r="C255" s="1162"/>
      <c r="D255" s="92"/>
      <c r="E255" s="390"/>
      <c r="F255" s="318" t="s">
        <v>602</v>
      </c>
      <c r="G255" s="645"/>
      <c r="H255" s="599"/>
      <c r="I255" s="642"/>
      <c r="J255" s="592"/>
      <c r="K255" s="650"/>
      <c r="L255" s="593"/>
      <c r="M255" s="642"/>
      <c r="N255" s="592"/>
      <c r="O255" s="468"/>
      <c r="P255" s="570"/>
      <c r="Q255" s="580"/>
      <c r="R255" s="570"/>
      <c r="S255" s="570"/>
      <c r="T255" s="578"/>
      <c r="U255" s="2049"/>
      <c r="V255" s="2042"/>
      <c r="W255" s="2042"/>
      <c r="X255" s="2044"/>
      <c r="Y255" s="963"/>
      <c r="Z255" s="600"/>
      <c r="AA255" s="600"/>
      <c r="AB255" s="604"/>
      <c r="AC255" s="604"/>
      <c r="AD255" s="2040"/>
      <c r="AE255" s="569" t="s">
        <v>653</v>
      </c>
      <c r="AF255" s="1176"/>
    </row>
    <row r="256" spans="1:32" ht="15" customHeight="1" thickBot="1" x14ac:dyDescent="0.3">
      <c r="A256" s="884"/>
      <c r="B256" s="885"/>
      <c r="C256" s="1162"/>
      <c r="D256" s="92"/>
      <c r="E256" s="1238"/>
      <c r="F256" s="908" t="s">
        <v>287</v>
      </c>
      <c r="G256" s="304"/>
      <c r="H256" s="288"/>
      <c r="I256" s="295"/>
      <c r="J256" s="368"/>
      <c r="K256" s="326"/>
      <c r="L256" s="369"/>
      <c r="M256" s="295"/>
      <c r="N256" s="368"/>
      <c r="O256" s="472"/>
      <c r="P256" s="34"/>
      <c r="Q256" s="163"/>
      <c r="R256" s="34"/>
      <c r="S256" s="34"/>
      <c r="T256" s="126"/>
      <c r="U256" s="299" t="s">
        <v>7</v>
      </c>
      <c r="V256" s="931">
        <v>1</v>
      </c>
      <c r="W256" s="931">
        <v>0</v>
      </c>
      <c r="X256" s="1082">
        <v>0</v>
      </c>
      <c r="Y256" s="324">
        <v>0</v>
      </c>
      <c r="Z256" s="583">
        <v>0</v>
      </c>
      <c r="AA256" s="583"/>
      <c r="AB256" s="54"/>
      <c r="AC256" s="54"/>
      <c r="AD256" s="13" t="s">
        <v>692</v>
      </c>
      <c r="AE256" s="610" t="s">
        <v>847</v>
      </c>
      <c r="AF256" s="1179"/>
    </row>
    <row r="257" spans="1:32" ht="15" customHeight="1" x14ac:dyDescent="0.25">
      <c r="A257" s="886">
        <v>13</v>
      </c>
      <c r="B257" s="889">
        <v>40730</v>
      </c>
      <c r="C257" s="941" t="s">
        <v>223</v>
      </c>
      <c r="D257" s="1091" t="s">
        <v>1019</v>
      </c>
      <c r="E257" s="2007" t="s">
        <v>1398</v>
      </c>
      <c r="F257" s="588" t="s">
        <v>1396</v>
      </c>
      <c r="G257" s="998">
        <f>H257/$H$568</f>
        <v>0.66666666666666663</v>
      </c>
      <c r="H257" s="605">
        <v>4</v>
      </c>
      <c r="I257" s="988">
        <v>3</v>
      </c>
      <c r="J257" s="1009">
        <f>I257/$I$568</f>
        <v>1</v>
      </c>
      <c r="K257" s="942">
        <v>0</v>
      </c>
      <c r="L257" s="590">
        <f>K257/$K$568</f>
        <v>0</v>
      </c>
      <c r="M257" s="988">
        <v>0</v>
      </c>
      <c r="N257" s="1009">
        <f>M257/H257</f>
        <v>0</v>
      </c>
      <c r="O257" s="467">
        <v>0</v>
      </c>
      <c r="P257" s="945">
        <v>0</v>
      </c>
      <c r="Q257" s="1001">
        <v>0</v>
      </c>
      <c r="R257" s="945">
        <v>0</v>
      </c>
      <c r="S257" s="945">
        <v>33</v>
      </c>
      <c r="T257" s="978">
        <f>O257/S257</f>
        <v>0</v>
      </c>
      <c r="U257" s="296" t="s">
        <v>7</v>
      </c>
      <c r="V257" s="944">
        <v>1</v>
      </c>
      <c r="W257" s="944">
        <v>0</v>
      </c>
      <c r="X257" s="1078">
        <v>0</v>
      </c>
      <c r="Y257" s="83"/>
      <c r="Z257" s="968" t="s">
        <v>111</v>
      </c>
      <c r="AA257" s="968"/>
      <c r="AB257" s="969"/>
      <c r="AC257" s="969"/>
      <c r="AD257" s="944" t="s">
        <v>339</v>
      </c>
      <c r="AE257" s="944" t="s">
        <v>1397</v>
      </c>
      <c r="AF257" s="1204" t="s">
        <v>1395</v>
      </c>
    </row>
    <row r="258" spans="1:32" ht="15" customHeight="1" x14ac:dyDescent="0.25">
      <c r="A258" s="884"/>
      <c r="B258" s="885"/>
      <c r="C258" s="1162"/>
      <c r="D258" s="93"/>
      <c r="E258" s="2008"/>
      <c r="F258" s="589" t="s">
        <v>17</v>
      </c>
      <c r="G258" s="996"/>
      <c r="H258" s="584"/>
      <c r="I258" s="987"/>
      <c r="J258" s="1011"/>
      <c r="K258" s="925"/>
      <c r="L258" s="990"/>
      <c r="M258" s="987"/>
      <c r="N258" s="1011"/>
      <c r="O258" s="598"/>
      <c r="P258" s="951"/>
      <c r="Q258" s="1004"/>
      <c r="R258" s="951"/>
      <c r="S258" s="951"/>
      <c r="T258" s="980"/>
      <c r="U258" s="299" t="s">
        <v>7</v>
      </c>
      <c r="V258" s="931">
        <v>1</v>
      </c>
      <c r="W258" s="931">
        <v>0</v>
      </c>
      <c r="X258" s="1082">
        <v>0</v>
      </c>
      <c r="Y258" s="963"/>
      <c r="Z258" s="920"/>
      <c r="AA258" s="920"/>
      <c r="AB258" s="1059"/>
      <c r="AC258" s="1059"/>
      <c r="AD258" s="931" t="s">
        <v>710</v>
      </c>
      <c r="AE258" s="921" t="s">
        <v>709</v>
      </c>
      <c r="AF258" s="1179"/>
    </row>
    <row r="259" spans="1:32" s="1058" customFormat="1" ht="15" customHeight="1" x14ac:dyDescent="0.25">
      <c r="A259" s="884"/>
      <c r="B259" s="885"/>
      <c r="C259" s="1162"/>
      <c r="D259" s="93"/>
      <c r="E259" s="837"/>
      <c r="F259" s="521" t="s">
        <v>70</v>
      </c>
      <c r="G259" s="996"/>
      <c r="H259" s="584"/>
      <c r="I259" s="987"/>
      <c r="J259" s="1011"/>
      <c r="K259" s="925"/>
      <c r="L259" s="990"/>
      <c r="M259" s="987"/>
      <c r="N259" s="1011"/>
      <c r="O259" s="598"/>
      <c r="P259" s="951"/>
      <c r="Q259" s="1004"/>
      <c r="R259" s="951"/>
      <c r="S259" s="951"/>
      <c r="T259" s="980"/>
      <c r="U259" s="458" t="s">
        <v>7</v>
      </c>
      <c r="V259" s="15">
        <v>1</v>
      </c>
      <c r="W259" s="15">
        <v>0</v>
      </c>
      <c r="X259" s="1456">
        <v>0</v>
      </c>
      <c r="Y259" s="324"/>
      <c r="Z259" s="583"/>
      <c r="AA259" s="583"/>
      <c r="AB259" s="1059"/>
      <c r="AC259" s="1059"/>
      <c r="AD259" s="931" t="s">
        <v>1270</v>
      </c>
      <c r="AE259" s="921" t="s">
        <v>1400</v>
      </c>
      <c r="AF259" s="1179"/>
    </row>
    <row r="260" spans="1:32" ht="15" customHeight="1" thickBot="1" x14ac:dyDescent="0.3">
      <c r="A260" s="887"/>
      <c r="B260" s="888"/>
      <c r="C260" s="1163"/>
      <c r="D260" s="94"/>
      <c r="E260" s="1256"/>
      <c r="F260" s="565" t="s">
        <v>251</v>
      </c>
      <c r="G260" s="997"/>
      <c r="H260" s="585"/>
      <c r="I260" s="986"/>
      <c r="J260" s="594"/>
      <c r="K260" s="947"/>
      <c r="L260" s="582"/>
      <c r="M260" s="986"/>
      <c r="N260" s="594"/>
      <c r="O260" s="597"/>
      <c r="P260" s="938"/>
      <c r="Q260" s="1003"/>
      <c r="R260" s="938"/>
      <c r="S260" s="938"/>
      <c r="T260" s="982"/>
      <c r="U260" s="297" t="s">
        <v>7</v>
      </c>
      <c r="V260" s="935">
        <v>1</v>
      </c>
      <c r="W260" s="935">
        <v>0</v>
      </c>
      <c r="X260" s="1080">
        <v>0</v>
      </c>
      <c r="Y260" s="58"/>
      <c r="Z260" s="56" t="s">
        <v>113</v>
      </c>
      <c r="AA260" s="56"/>
      <c r="AB260" s="87"/>
      <c r="AC260" s="87"/>
      <c r="AD260" s="935" t="s">
        <v>1129</v>
      </c>
      <c r="AE260" s="946" t="s">
        <v>1399</v>
      </c>
      <c r="AF260" s="1180"/>
    </row>
    <row r="261" spans="1:32" ht="15" customHeight="1" x14ac:dyDescent="0.25">
      <c r="A261" s="886">
        <v>14</v>
      </c>
      <c r="B261" s="889">
        <v>40820</v>
      </c>
      <c r="C261" s="43" t="s">
        <v>793</v>
      </c>
      <c r="D261" s="1911" t="s">
        <v>1021</v>
      </c>
      <c r="E261" s="1257"/>
      <c r="F261" s="588" t="s">
        <v>409</v>
      </c>
      <c r="G261" s="647">
        <f>H261/$H$568</f>
        <v>0.66666666666666663</v>
      </c>
      <c r="H261" s="605">
        <v>4</v>
      </c>
      <c r="I261" s="644">
        <v>2</v>
      </c>
      <c r="J261" s="591">
        <f>I261/$I$568</f>
        <v>0.66666666666666663</v>
      </c>
      <c r="K261" s="319">
        <v>0</v>
      </c>
      <c r="L261" s="590">
        <f>K261/$K$568</f>
        <v>0</v>
      </c>
      <c r="M261" s="644">
        <v>0</v>
      </c>
      <c r="N261" s="140">
        <f>M261/H261</f>
        <v>0</v>
      </c>
      <c r="O261" s="467">
        <v>0</v>
      </c>
      <c r="P261" s="945">
        <v>0</v>
      </c>
      <c r="Q261" s="1001">
        <v>0</v>
      </c>
      <c r="R261" s="945">
        <v>0</v>
      </c>
      <c r="S261" s="945">
        <v>49</v>
      </c>
      <c r="T261" s="978">
        <f>O261/S261</f>
        <v>0</v>
      </c>
      <c r="U261" s="296" t="s">
        <v>7</v>
      </c>
      <c r="V261" s="944">
        <v>1</v>
      </c>
      <c r="W261" s="944">
        <v>0</v>
      </c>
      <c r="X261" s="1078">
        <v>0</v>
      </c>
      <c r="Y261" s="83" t="s">
        <v>114</v>
      </c>
      <c r="Z261" s="968">
        <v>0</v>
      </c>
      <c r="AA261" s="968"/>
      <c r="AB261" s="154"/>
      <c r="AC261" s="154"/>
      <c r="AD261" s="944" t="s">
        <v>375</v>
      </c>
      <c r="AE261" s="944" t="s">
        <v>711</v>
      </c>
      <c r="AF261" s="1204" t="s">
        <v>1395</v>
      </c>
    </row>
    <row r="262" spans="1:32" s="1058" customFormat="1" ht="15" customHeight="1" x14ac:dyDescent="0.25">
      <c r="A262" s="884"/>
      <c r="B262" s="885"/>
      <c r="C262" s="637"/>
      <c r="D262" s="1912"/>
      <c r="E262" s="1941" t="s">
        <v>1403</v>
      </c>
      <c r="F262" s="1221" t="s">
        <v>17</v>
      </c>
      <c r="G262" s="996"/>
      <c r="H262" s="599"/>
      <c r="I262" s="987"/>
      <c r="J262" s="1011"/>
      <c r="K262" s="650"/>
      <c r="L262" s="990"/>
      <c r="M262" s="987"/>
      <c r="N262" s="294"/>
      <c r="O262" s="650"/>
      <c r="P262" s="957"/>
      <c r="Q262" s="933"/>
      <c r="R262" s="957"/>
      <c r="S262" s="957"/>
      <c r="T262" s="983"/>
      <c r="U262" s="458" t="s">
        <v>7</v>
      </c>
      <c r="V262" s="15">
        <v>1</v>
      </c>
      <c r="W262" s="15">
        <v>0</v>
      </c>
      <c r="X262" s="1456">
        <v>0</v>
      </c>
      <c r="Y262" s="178"/>
      <c r="Z262" s="964"/>
      <c r="AA262" s="964"/>
      <c r="AB262" s="1059"/>
      <c r="AC262" s="1059"/>
      <c r="AD262" s="926" t="s">
        <v>1405</v>
      </c>
      <c r="AE262" s="926" t="s">
        <v>1404</v>
      </c>
      <c r="AF262" s="1210"/>
    </row>
    <row r="263" spans="1:32" ht="15" customHeight="1" x14ac:dyDescent="0.25">
      <c r="A263" s="884"/>
      <c r="B263" s="885"/>
      <c r="C263" s="637"/>
      <c r="D263" s="1912"/>
      <c r="E263" s="1941"/>
      <c r="F263" s="589" t="s">
        <v>70</v>
      </c>
      <c r="G263" s="645"/>
      <c r="H263" s="584"/>
      <c r="I263" s="642"/>
      <c r="J263" s="592"/>
      <c r="K263" s="650"/>
      <c r="L263" s="593"/>
      <c r="M263" s="642"/>
      <c r="N263" s="294"/>
      <c r="O263" s="566"/>
      <c r="P263" s="606"/>
      <c r="Q263" s="606"/>
      <c r="R263" s="606"/>
      <c r="S263" s="606"/>
      <c r="T263" s="625"/>
      <c r="U263" s="566" t="s">
        <v>7</v>
      </c>
      <c r="V263" s="921">
        <v>1</v>
      </c>
      <c r="W263" s="921">
        <v>0</v>
      </c>
      <c r="X263" s="1079">
        <v>0</v>
      </c>
      <c r="Y263" s="963"/>
      <c r="Z263" s="600"/>
      <c r="AA263" s="600"/>
      <c r="AB263" s="600"/>
      <c r="AC263" s="600"/>
      <c r="AD263" s="655" t="s">
        <v>374</v>
      </c>
      <c r="AE263" s="655" t="s">
        <v>607</v>
      </c>
      <c r="AF263" s="1190"/>
    </row>
    <row r="264" spans="1:32" ht="42" customHeight="1" thickBot="1" x14ac:dyDescent="0.3">
      <c r="A264" s="887"/>
      <c r="B264" s="888"/>
      <c r="C264" s="638"/>
      <c r="D264" s="786"/>
      <c r="E264" s="1126" t="s">
        <v>1401</v>
      </c>
      <c r="F264" s="654" t="s">
        <v>416</v>
      </c>
      <c r="G264" s="646"/>
      <c r="H264" s="585"/>
      <c r="I264" s="643"/>
      <c r="J264" s="594"/>
      <c r="K264" s="327"/>
      <c r="L264" s="582"/>
      <c r="M264" s="643"/>
      <c r="N264" s="141"/>
      <c r="O264" s="297"/>
      <c r="P264" s="612"/>
      <c r="Q264" s="612"/>
      <c r="R264" s="612"/>
      <c r="S264" s="612"/>
      <c r="T264" s="627"/>
      <c r="U264" s="297" t="s">
        <v>7</v>
      </c>
      <c r="V264" s="935">
        <v>1</v>
      </c>
      <c r="W264" s="935">
        <v>0</v>
      </c>
      <c r="X264" s="1080">
        <v>0</v>
      </c>
      <c r="Y264" s="58"/>
      <c r="Z264" s="56"/>
      <c r="AA264" s="56"/>
      <c r="AB264" s="56"/>
      <c r="AC264" s="56"/>
      <c r="AD264" s="804" t="s">
        <v>1402</v>
      </c>
      <c r="AE264" s="922" t="s">
        <v>1422</v>
      </c>
      <c r="AF264" s="1191"/>
    </row>
    <row r="265" spans="1:32" ht="16.5" customHeight="1" x14ac:dyDescent="0.25">
      <c r="A265" s="886">
        <v>15</v>
      </c>
      <c r="B265" s="889">
        <v>40840</v>
      </c>
      <c r="C265" s="941" t="s">
        <v>181</v>
      </c>
      <c r="D265" s="1091" t="s">
        <v>1022</v>
      </c>
      <c r="E265" s="1928" t="s">
        <v>1024</v>
      </c>
      <c r="F265" s="588" t="s">
        <v>409</v>
      </c>
      <c r="G265" s="998">
        <f>H265/$H$568</f>
        <v>0.66666666666666663</v>
      </c>
      <c r="H265" s="605">
        <v>4</v>
      </c>
      <c r="I265" s="988">
        <v>2</v>
      </c>
      <c r="J265" s="1009">
        <f>I265/$I$568</f>
        <v>0.66666666666666663</v>
      </c>
      <c r="K265" s="942">
        <v>0</v>
      </c>
      <c r="L265" s="590">
        <f>K265/$K$568</f>
        <v>0</v>
      </c>
      <c r="M265" s="988">
        <v>0</v>
      </c>
      <c r="N265" s="1009">
        <f>M265/H265</f>
        <v>0</v>
      </c>
      <c r="O265" s="635">
        <v>0</v>
      </c>
      <c r="P265" s="945">
        <v>0</v>
      </c>
      <c r="Q265" s="1001">
        <v>0</v>
      </c>
      <c r="R265" s="945">
        <v>0</v>
      </c>
      <c r="S265" s="945">
        <v>56</v>
      </c>
      <c r="T265" s="978">
        <f>O265/S265</f>
        <v>0</v>
      </c>
      <c r="U265" s="296" t="s">
        <v>7</v>
      </c>
      <c r="V265" s="944">
        <v>1</v>
      </c>
      <c r="W265" s="944">
        <v>0</v>
      </c>
      <c r="X265" s="1078">
        <v>0</v>
      </c>
      <c r="Y265" s="83" t="s">
        <v>359</v>
      </c>
      <c r="Z265" s="968">
        <v>0</v>
      </c>
      <c r="AA265" s="968"/>
      <c r="AB265" s="969"/>
      <c r="AC265" s="969"/>
      <c r="AD265" s="944" t="s">
        <v>712</v>
      </c>
      <c r="AE265" s="944" t="s">
        <v>202</v>
      </c>
      <c r="AF265" s="1204" t="s">
        <v>1395</v>
      </c>
    </row>
    <row r="266" spans="1:32" ht="16.5" customHeight="1" x14ac:dyDescent="0.25">
      <c r="A266" s="934"/>
      <c r="B266" s="885"/>
      <c r="C266" s="1162"/>
      <c r="D266" s="1240"/>
      <c r="E266" s="1908"/>
      <c r="F266" s="1505" t="s">
        <v>70</v>
      </c>
      <c r="G266" s="996"/>
      <c r="H266" s="584"/>
      <c r="I266" s="987"/>
      <c r="J266" s="1011"/>
      <c r="K266" s="925"/>
      <c r="L266" s="990"/>
      <c r="M266" s="987"/>
      <c r="N266" s="1011"/>
      <c r="O266" s="595"/>
      <c r="P266" s="922"/>
      <c r="Q266" s="1002"/>
      <c r="R266" s="922"/>
      <c r="S266" s="922"/>
      <c r="T266" s="979"/>
      <c r="U266" s="566" t="s">
        <v>7</v>
      </c>
      <c r="V266" s="921">
        <v>1</v>
      </c>
      <c r="W266" s="921">
        <v>0</v>
      </c>
      <c r="X266" s="1079">
        <v>0</v>
      </c>
      <c r="Y266" s="178"/>
      <c r="Z266" s="964"/>
      <c r="AA266" s="964"/>
      <c r="AB266" s="1059"/>
      <c r="AC266" s="1059"/>
      <c r="AD266" s="921" t="s">
        <v>713</v>
      </c>
      <c r="AE266" s="921" t="s">
        <v>1025</v>
      </c>
      <c r="AF266" s="1179"/>
    </row>
    <row r="267" spans="1:32" s="1058" customFormat="1" ht="16.5" customHeight="1" x14ac:dyDescent="0.25">
      <c r="A267" s="934"/>
      <c r="B267" s="885"/>
      <c r="C267" s="1162"/>
      <c r="D267" s="1240"/>
      <c r="E267" s="1908"/>
      <c r="F267" s="1506" t="s">
        <v>17</v>
      </c>
      <c r="G267" s="996"/>
      <c r="H267" s="584"/>
      <c r="I267" s="987"/>
      <c r="J267" s="1011"/>
      <c r="K267" s="925"/>
      <c r="L267" s="990"/>
      <c r="M267" s="987"/>
      <c r="N267" s="1011"/>
      <c r="O267" s="598"/>
      <c r="P267" s="951"/>
      <c r="Q267" s="1004"/>
      <c r="R267" s="951"/>
      <c r="S267" s="951"/>
      <c r="T267" s="980"/>
      <c r="U267" s="299" t="s">
        <v>7</v>
      </c>
      <c r="V267" s="931">
        <v>1</v>
      </c>
      <c r="W267" s="931">
        <v>0</v>
      </c>
      <c r="X267" s="1082">
        <v>0</v>
      </c>
      <c r="Y267" s="178">
        <v>0</v>
      </c>
      <c r="Z267" s="964" t="s">
        <v>115</v>
      </c>
      <c r="AA267" s="964"/>
      <c r="AB267" s="1059"/>
      <c r="AC267" s="1059"/>
      <c r="AD267" s="931" t="s">
        <v>713</v>
      </c>
      <c r="AE267" s="921" t="s">
        <v>1026</v>
      </c>
      <c r="AF267" s="1179"/>
    </row>
    <row r="268" spans="1:32" s="1058" customFormat="1" ht="16.5" customHeight="1" x14ac:dyDescent="0.25">
      <c r="A268" s="934"/>
      <c r="B268" s="885"/>
      <c r="C268" s="1162"/>
      <c r="D268" s="1240"/>
      <c r="E268" s="1239"/>
      <c r="F268" s="1905" t="s">
        <v>416</v>
      </c>
      <c r="G268" s="996"/>
      <c r="H268" s="584"/>
      <c r="I268" s="987"/>
      <c r="J268" s="1011"/>
      <c r="K268" s="925"/>
      <c r="L268" s="990"/>
      <c r="M268" s="987"/>
      <c r="N268" s="1011"/>
      <c r="O268" s="598"/>
      <c r="P268" s="951"/>
      <c r="Q268" s="1004"/>
      <c r="R268" s="951"/>
      <c r="S268" s="951"/>
      <c r="T268" s="980"/>
      <c r="U268" s="299" t="s">
        <v>7</v>
      </c>
      <c r="V268" s="931">
        <v>1</v>
      </c>
      <c r="W268" s="931">
        <v>0</v>
      </c>
      <c r="X268" s="1082">
        <v>0</v>
      </c>
      <c r="Y268" s="178"/>
      <c r="Z268" s="964"/>
      <c r="AA268" s="964"/>
      <c r="AB268" s="1059"/>
      <c r="AC268" s="1059"/>
      <c r="AD268" s="922" t="s">
        <v>886</v>
      </c>
      <c r="AE268" s="15" t="s">
        <v>885</v>
      </c>
      <c r="AF268" s="1179"/>
    </row>
    <row r="269" spans="1:32" ht="41.25" customHeight="1" thickBot="1" x14ac:dyDescent="0.3">
      <c r="A269" s="960"/>
      <c r="B269" s="888"/>
      <c r="C269" s="1163"/>
      <c r="D269" s="66"/>
      <c r="E269" s="1119" t="s">
        <v>1023</v>
      </c>
      <c r="F269" s="1916"/>
      <c r="G269" s="997"/>
      <c r="H269" s="585"/>
      <c r="I269" s="986"/>
      <c r="J269" s="594"/>
      <c r="K269" s="947"/>
      <c r="L269" s="582"/>
      <c r="M269" s="986"/>
      <c r="N269" s="594"/>
      <c r="O269" s="597"/>
      <c r="P269" s="938"/>
      <c r="Q269" s="1003"/>
      <c r="R269" s="938"/>
      <c r="S269" s="938"/>
      <c r="T269" s="982"/>
      <c r="U269" s="297" t="s">
        <v>7</v>
      </c>
      <c r="V269" s="935">
        <v>1</v>
      </c>
      <c r="W269" s="935">
        <v>1</v>
      </c>
      <c r="X269" s="1080">
        <v>1</v>
      </c>
      <c r="Y269" s="58">
        <v>0</v>
      </c>
      <c r="Z269" s="56" t="s">
        <v>115</v>
      </c>
      <c r="AA269" s="56"/>
      <c r="AB269" s="87"/>
      <c r="AC269" s="87"/>
      <c r="AD269" s="935" t="s">
        <v>1406</v>
      </c>
      <c r="AE269" s="922" t="s">
        <v>1422</v>
      </c>
      <c r="AF269" s="1180"/>
    </row>
    <row r="270" spans="1:32" ht="27" customHeight="1" x14ac:dyDescent="0.25">
      <c r="A270" s="1024">
        <v>16</v>
      </c>
      <c r="B270" s="1106">
        <v>40950</v>
      </c>
      <c r="C270" s="1025" t="s">
        <v>182</v>
      </c>
      <c r="D270" s="1507" t="s">
        <v>1027</v>
      </c>
      <c r="E270" s="869">
        <v>0</v>
      </c>
      <c r="F270" s="588" t="s">
        <v>256</v>
      </c>
      <c r="G270" s="998">
        <f>H270/$H$568</f>
        <v>0.5</v>
      </c>
      <c r="H270" s="605">
        <v>3</v>
      </c>
      <c r="I270" s="988">
        <v>0</v>
      </c>
      <c r="J270" s="1009">
        <f>I270/$I$568</f>
        <v>0</v>
      </c>
      <c r="K270" s="319">
        <v>0</v>
      </c>
      <c r="L270" s="590">
        <f>K270/$K$568</f>
        <v>0</v>
      </c>
      <c r="M270" s="988">
        <v>0</v>
      </c>
      <c r="N270" s="1009">
        <f>M270/H270</f>
        <v>0</v>
      </c>
      <c r="O270" s="467">
        <v>0</v>
      </c>
      <c r="P270" s="945">
        <v>0</v>
      </c>
      <c r="Q270" s="1001">
        <v>0</v>
      </c>
      <c r="R270" s="945">
        <v>0</v>
      </c>
      <c r="S270" s="945">
        <v>63</v>
      </c>
      <c r="T270" s="978">
        <f>O270/S270</f>
        <v>0</v>
      </c>
      <c r="U270" s="296" t="s">
        <v>7</v>
      </c>
      <c r="V270" s="944">
        <v>1</v>
      </c>
      <c r="W270" s="944">
        <v>0</v>
      </c>
      <c r="X270" s="1078">
        <v>0</v>
      </c>
      <c r="Y270" s="83">
        <v>0</v>
      </c>
      <c r="Z270" s="968" t="s">
        <v>116</v>
      </c>
      <c r="AA270" s="968"/>
      <c r="AB270" s="969"/>
      <c r="AC270" s="969"/>
      <c r="AD270" s="944" t="s">
        <v>255</v>
      </c>
      <c r="AE270" s="972" t="s">
        <v>412</v>
      </c>
      <c r="AF270" s="1204" t="s">
        <v>1411</v>
      </c>
    </row>
    <row r="271" spans="1:32" s="1058" customFormat="1" ht="41.25" customHeight="1" thickBot="1" x14ac:dyDescent="0.3">
      <c r="A271" s="934"/>
      <c r="B271" s="885"/>
      <c r="C271" s="1162"/>
      <c r="D271" s="1205"/>
      <c r="E271" s="571"/>
      <c r="F271" s="648" t="s">
        <v>416</v>
      </c>
      <c r="G271" s="996"/>
      <c r="H271" s="584"/>
      <c r="I271" s="987"/>
      <c r="J271" s="1011"/>
      <c r="K271" s="650"/>
      <c r="L271" s="990"/>
      <c r="M271" s="987"/>
      <c r="N271" s="1011"/>
      <c r="O271" s="595"/>
      <c r="P271" s="922"/>
      <c r="Q271" s="1002"/>
      <c r="R271" s="922"/>
      <c r="S271" s="922"/>
      <c r="T271" s="979"/>
      <c r="U271" s="566" t="s">
        <v>7</v>
      </c>
      <c r="V271" s="921">
        <v>1</v>
      </c>
      <c r="W271" s="921">
        <v>0</v>
      </c>
      <c r="X271" s="1079">
        <v>0</v>
      </c>
      <c r="Y271" s="178"/>
      <c r="Z271" s="964"/>
      <c r="AA271" s="803"/>
      <c r="AB271" s="1059"/>
      <c r="AC271" s="1059"/>
      <c r="AD271" s="940" t="s">
        <v>1407</v>
      </c>
      <c r="AE271" s="922" t="s">
        <v>1422</v>
      </c>
      <c r="AF271" s="1179"/>
    </row>
    <row r="272" spans="1:32" ht="28.5" customHeight="1" thickBot="1" x14ac:dyDescent="0.3">
      <c r="A272" s="960"/>
      <c r="B272" s="888"/>
      <c r="C272" s="1163"/>
      <c r="D272" s="954"/>
      <c r="E272" s="66"/>
      <c r="F272" s="654" t="s">
        <v>131</v>
      </c>
      <c r="G272" s="997"/>
      <c r="H272" s="585"/>
      <c r="I272" s="986"/>
      <c r="J272" s="594"/>
      <c r="K272" s="327"/>
      <c r="L272" s="582"/>
      <c r="M272" s="986"/>
      <c r="N272" s="594"/>
      <c r="O272" s="597"/>
      <c r="P272" s="938"/>
      <c r="Q272" s="1003"/>
      <c r="R272" s="938"/>
      <c r="S272" s="938"/>
      <c r="T272" s="982"/>
      <c r="U272" s="297" t="s">
        <v>7</v>
      </c>
      <c r="V272" s="935">
        <v>1</v>
      </c>
      <c r="W272" s="935">
        <v>0</v>
      </c>
      <c r="X272" s="1080">
        <v>0</v>
      </c>
      <c r="Y272" s="1258" t="s">
        <v>117</v>
      </c>
      <c r="Z272" s="818" t="s">
        <v>118</v>
      </c>
      <c r="AA272" s="1259">
        <v>42909</v>
      </c>
      <c r="AB272" s="819"/>
      <c r="AC272" s="819"/>
      <c r="AD272" s="935" t="s">
        <v>600</v>
      </c>
      <c r="AE272" s="936" t="s">
        <v>570</v>
      </c>
      <c r="AF272" s="1180"/>
    </row>
    <row r="273" spans="1:32" ht="15" customHeight="1" x14ac:dyDescent="0.25">
      <c r="A273" s="934">
        <v>17</v>
      </c>
      <c r="B273" s="885">
        <v>40990</v>
      </c>
      <c r="C273" s="926" t="s">
        <v>110</v>
      </c>
      <c r="D273" s="1925" t="s">
        <v>1028</v>
      </c>
      <c r="E273" s="1101">
        <v>0</v>
      </c>
      <c r="F273" s="1544" t="s">
        <v>66</v>
      </c>
      <c r="G273" s="996">
        <f>H273/$H$568</f>
        <v>0.5</v>
      </c>
      <c r="H273" s="599">
        <v>3</v>
      </c>
      <c r="I273" s="987">
        <v>1</v>
      </c>
      <c r="J273" s="1011">
        <f>I273/$I$568</f>
        <v>0.33333333333333331</v>
      </c>
      <c r="K273" s="925">
        <v>1</v>
      </c>
      <c r="L273" s="990">
        <f>K273/$K$568</f>
        <v>0.33333333333333331</v>
      </c>
      <c r="M273" s="987">
        <v>0</v>
      </c>
      <c r="N273" s="1011">
        <f>M273/H273</f>
        <v>0</v>
      </c>
      <c r="O273" s="596">
        <v>0</v>
      </c>
      <c r="P273" s="940">
        <v>0</v>
      </c>
      <c r="Q273" s="1005">
        <v>0</v>
      </c>
      <c r="R273" s="940">
        <v>0</v>
      </c>
      <c r="S273" s="940">
        <v>63</v>
      </c>
      <c r="T273" s="984">
        <f>O273/S273</f>
        <v>0</v>
      </c>
      <c r="U273" s="298" t="s">
        <v>7</v>
      </c>
      <c r="V273" s="925">
        <v>1</v>
      </c>
      <c r="W273" s="927">
        <v>0</v>
      </c>
      <c r="X273" s="1081">
        <v>0</v>
      </c>
      <c r="Y273" s="542" t="s">
        <v>119</v>
      </c>
      <c r="Z273" s="581">
        <v>0</v>
      </c>
      <c r="AA273" s="581"/>
      <c r="AB273" s="604"/>
      <c r="AC273" s="604"/>
      <c r="AD273" s="927" t="s">
        <v>203</v>
      </c>
      <c r="AE273" s="928" t="s">
        <v>44</v>
      </c>
      <c r="AF273" s="1204" t="s">
        <v>1411</v>
      </c>
    </row>
    <row r="274" spans="1:32" ht="15" customHeight="1" x14ac:dyDescent="0.25">
      <c r="A274" s="611"/>
      <c r="B274" s="885"/>
      <c r="C274" s="1162"/>
      <c r="D274" s="1926"/>
      <c r="E274" s="771"/>
      <c r="F274" s="1366" t="s">
        <v>133</v>
      </c>
      <c r="G274" s="587"/>
      <c r="H274" s="584"/>
      <c r="I274" s="586"/>
      <c r="J274" s="592"/>
      <c r="K274" s="568"/>
      <c r="L274" s="593"/>
      <c r="M274" s="586"/>
      <c r="N274" s="592"/>
      <c r="O274" s="595"/>
      <c r="P274" s="567"/>
      <c r="Q274" s="579"/>
      <c r="R274" s="567"/>
      <c r="S274" s="567"/>
      <c r="T274" s="577"/>
      <c r="U274" s="566" t="s">
        <v>8</v>
      </c>
      <c r="V274" s="921">
        <v>1</v>
      </c>
      <c r="W274" s="921">
        <v>0</v>
      </c>
      <c r="X274" s="1079">
        <v>0</v>
      </c>
      <c r="Y274" s="963" t="s">
        <v>119</v>
      </c>
      <c r="Z274" s="600">
        <v>0</v>
      </c>
      <c r="AA274" s="600"/>
      <c r="AB274" s="604"/>
      <c r="AC274" s="604"/>
      <c r="AD274" s="601" t="s">
        <v>442</v>
      </c>
      <c r="AE274" s="601" t="s">
        <v>443</v>
      </c>
      <c r="AF274" s="1179"/>
    </row>
    <row r="275" spans="1:32" ht="15" customHeight="1" thickBot="1" x14ac:dyDescent="0.3">
      <c r="A275" s="611"/>
      <c r="B275" s="885"/>
      <c r="C275" s="1162"/>
      <c r="D275" s="572"/>
      <c r="E275" s="571"/>
      <c r="F275" s="908" t="s">
        <v>211</v>
      </c>
      <c r="G275" s="645"/>
      <c r="H275" s="584"/>
      <c r="I275" s="642"/>
      <c r="J275" s="592"/>
      <c r="K275" s="607"/>
      <c r="L275" s="593"/>
      <c r="M275" s="642"/>
      <c r="N275" s="592"/>
      <c r="O275" s="598"/>
      <c r="P275" s="619"/>
      <c r="Q275" s="634"/>
      <c r="R275" s="619"/>
      <c r="S275" s="619"/>
      <c r="T275" s="626"/>
      <c r="U275" s="299" t="s">
        <v>46</v>
      </c>
      <c r="V275" s="931">
        <v>1</v>
      </c>
      <c r="W275" s="931">
        <v>0</v>
      </c>
      <c r="X275" s="1082">
        <v>0</v>
      </c>
      <c r="Y275" s="324" t="s">
        <v>119</v>
      </c>
      <c r="Z275" s="583">
        <v>0</v>
      </c>
      <c r="AA275" s="583"/>
      <c r="AB275" s="604"/>
      <c r="AC275" s="604"/>
      <c r="AD275" s="609" t="s">
        <v>361</v>
      </c>
      <c r="AE275" s="609" t="s">
        <v>608</v>
      </c>
      <c r="AF275" s="1179"/>
    </row>
    <row r="276" spans="1:32" ht="15" customHeight="1" x14ac:dyDescent="0.25">
      <c r="A276" s="958">
        <v>18</v>
      </c>
      <c r="B276" s="889">
        <v>40133</v>
      </c>
      <c r="C276" s="941" t="s">
        <v>112</v>
      </c>
      <c r="D276" s="1931" t="s">
        <v>848</v>
      </c>
      <c r="E276" s="1942" t="s">
        <v>1408</v>
      </c>
      <c r="F276" s="649" t="s">
        <v>70</v>
      </c>
      <c r="G276" s="647">
        <f>H276/$H$568</f>
        <v>0.83333333333333337</v>
      </c>
      <c r="H276" s="605">
        <v>5</v>
      </c>
      <c r="I276" s="644">
        <v>1</v>
      </c>
      <c r="J276" s="591">
        <f>I276/$I$568</f>
        <v>0.33333333333333331</v>
      </c>
      <c r="K276" s="319">
        <v>0</v>
      </c>
      <c r="L276" s="590">
        <f>K276/$K$568</f>
        <v>0</v>
      </c>
      <c r="M276" s="644">
        <v>0</v>
      </c>
      <c r="N276" s="591">
        <f>M276/H276</f>
        <v>0</v>
      </c>
      <c r="O276" s="457">
        <v>0</v>
      </c>
      <c r="P276" s="104">
        <v>0</v>
      </c>
      <c r="Q276" s="166">
        <v>0</v>
      </c>
      <c r="R276" s="104">
        <v>0</v>
      </c>
      <c r="S276" s="104">
        <v>95</v>
      </c>
      <c r="T276" s="135">
        <f>O276/S276</f>
        <v>0</v>
      </c>
      <c r="U276" s="988" t="s">
        <v>7</v>
      </c>
      <c r="V276" s="941">
        <v>1</v>
      </c>
      <c r="W276" s="941">
        <v>0</v>
      </c>
      <c r="X276" s="1085">
        <v>0</v>
      </c>
      <c r="Y276" s="1086" t="s">
        <v>119</v>
      </c>
      <c r="Z276" s="576">
        <v>0</v>
      </c>
      <c r="AA276" s="576"/>
      <c r="AB276" s="86"/>
      <c r="AC276" s="86"/>
      <c r="AD276" s="1113" t="s">
        <v>1405</v>
      </c>
      <c r="AE276" s="972" t="s">
        <v>1409</v>
      </c>
      <c r="AF276" s="1204" t="s">
        <v>1411</v>
      </c>
    </row>
    <row r="277" spans="1:32" s="1058" customFormat="1" ht="15" customHeight="1" x14ac:dyDescent="0.25">
      <c r="A277" s="934"/>
      <c r="B277" s="885"/>
      <c r="C277" s="1162"/>
      <c r="D277" s="1932"/>
      <c r="E277" s="1910"/>
      <c r="F277" s="318" t="s">
        <v>1029</v>
      </c>
      <c r="G277" s="996"/>
      <c r="H277" s="599"/>
      <c r="I277" s="987"/>
      <c r="J277" s="1011"/>
      <c r="K277" s="650"/>
      <c r="L277" s="990"/>
      <c r="M277" s="987"/>
      <c r="N277" s="1011"/>
      <c r="O277" s="636"/>
      <c r="P277" s="922"/>
      <c r="Q277" s="1002"/>
      <c r="R277" s="922"/>
      <c r="S277" s="922"/>
      <c r="T277" s="979"/>
      <c r="U277" s="566" t="s">
        <v>7</v>
      </c>
      <c r="V277" s="921">
        <v>1</v>
      </c>
      <c r="W277" s="921">
        <v>0</v>
      </c>
      <c r="X277" s="1079">
        <v>0</v>
      </c>
      <c r="Y277" s="963"/>
      <c r="Z277" s="920"/>
      <c r="AA277" s="920"/>
      <c r="AB277" s="1065"/>
      <c r="AC277" s="1065"/>
      <c r="AD277" s="1260" t="s">
        <v>924</v>
      </c>
      <c r="AE277" s="924" t="s">
        <v>1030</v>
      </c>
      <c r="AF277" s="1210"/>
    </row>
    <row r="278" spans="1:32" s="1058" customFormat="1" ht="15" customHeight="1" x14ac:dyDescent="0.25">
      <c r="A278" s="934"/>
      <c r="B278" s="885"/>
      <c r="C278" s="1162"/>
      <c r="D278" s="1415"/>
      <c r="E278" s="1910"/>
      <c r="F278" s="648" t="s">
        <v>279</v>
      </c>
      <c r="G278" s="996"/>
      <c r="H278" s="599"/>
      <c r="I278" s="987"/>
      <c r="J278" s="1011"/>
      <c r="K278" s="650"/>
      <c r="L278" s="990"/>
      <c r="M278" s="987"/>
      <c r="N278" s="1011"/>
      <c r="O278" s="636"/>
      <c r="P278" s="922"/>
      <c r="Q278" s="1002"/>
      <c r="R278" s="922"/>
      <c r="S278" s="922"/>
      <c r="T278" s="979"/>
      <c r="U278" s="458" t="s">
        <v>7</v>
      </c>
      <c r="V278" s="15">
        <v>1</v>
      </c>
      <c r="W278" s="15">
        <v>0</v>
      </c>
      <c r="X278" s="1456">
        <v>0</v>
      </c>
      <c r="Y278" s="963"/>
      <c r="Z278" s="920"/>
      <c r="AA278" s="920"/>
      <c r="AB278" s="1065"/>
      <c r="AC278" s="1065"/>
      <c r="AD278" s="1260">
        <v>0</v>
      </c>
      <c r="AE278" s="924" t="s">
        <v>1126</v>
      </c>
      <c r="AF278" s="1210"/>
    </row>
    <row r="279" spans="1:32" s="1058" customFormat="1" ht="40.5" customHeight="1" x14ac:dyDescent="0.25">
      <c r="A279" s="934"/>
      <c r="B279" s="885"/>
      <c r="C279" s="1162"/>
      <c r="D279" s="1415"/>
      <c r="E279" s="1410"/>
      <c r="F279" s="1452" t="s">
        <v>416</v>
      </c>
      <c r="G279" s="996"/>
      <c r="H279" s="599"/>
      <c r="I279" s="987"/>
      <c r="J279" s="1011"/>
      <c r="K279" s="650"/>
      <c r="L279" s="990"/>
      <c r="M279" s="987"/>
      <c r="N279" s="1011"/>
      <c r="O279" s="636"/>
      <c r="P279" s="922"/>
      <c r="Q279" s="1002"/>
      <c r="R279" s="922"/>
      <c r="S279" s="922"/>
      <c r="T279" s="979"/>
      <c r="U279" s="458" t="s">
        <v>7</v>
      </c>
      <c r="V279" s="15">
        <v>1</v>
      </c>
      <c r="W279" s="15">
        <v>0</v>
      </c>
      <c r="X279" s="1456">
        <v>0</v>
      </c>
      <c r="Y279" s="963"/>
      <c r="Z279" s="920"/>
      <c r="AA279" s="920"/>
      <c r="AB279" s="1065"/>
      <c r="AC279" s="1065"/>
      <c r="AD279" s="1531" t="s">
        <v>1428</v>
      </c>
      <c r="AE279" s="922" t="s">
        <v>1422</v>
      </c>
      <c r="AF279" s="1210"/>
    </row>
    <row r="280" spans="1:32" ht="15.75" customHeight="1" thickBot="1" x14ac:dyDescent="0.3">
      <c r="A280" s="934"/>
      <c r="B280" s="885"/>
      <c r="C280" s="1162"/>
      <c r="D280" s="1511"/>
      <c r="E280" s="390"/>
      <c r="F280" s="1508" t="s">
        <v>131</v>
      </c>
      <c r="G280" s="646"/>
      <c r="H280" s="585"/>
      <c r="I280" s="643"/>
      <c r="J280" s="594"/>
      <c r="K280" s="327"/>
      <c r="L280" s="582"/>
      <c r="M280" s="643"/>
      <c r="N280" s="594"/>
      <c r="O280" s="449"/>
      <c r="P280" s="35"/>
      <c r="Q280" s="165"/>
      <c r="R280" s="35"/>
      <c r="S280" s="35"/>
      <c r="T280" s="127"/>
      <c r="U280" s="986" t="s">
        <v>8</v>
      </c>
      <c r="V280" s="946">
        <v>1</v>
      </c>
      <c r="W280" s="946">
        <v>0</v>
      </c>
      <c r="X280" s="1083">
        <v>0</v>
      </c>
      <c r="Y280" s="179" t="s">
        <v>119</v>
      </c>
      <c r="Z280" s="575">
        <v>0</v>
      </c>
      <c r="AA280" s="575"/>
      <c r="AB280" s="87"/>
      <c r="AC280" s="87"/>
      <c r="AD280" s="1206" t="s">
        <v>600</v>
      </c>
      <c r="AE280" s="932" t="s">
        <v>1410</v>
      </c>
      <c r="AF280" s="1179"/>
    </row>
    <row r="281" spans="1:32" s="1058" customFormat="1" ht="26.25" customHeight="1" x14ac:dyDescent="0.25">
      <c r="A281" s="1024">
        <v>19</v>
      </c>
      <c r="B281" s="1106">
        <v>41400</v>
      </c>
      <c r="C281" s="1464" t="s">
        <v>908</v>
      </c>
      <c r="D281" s="1222" t="s">
        <v>1031</v>
      </c>
      <c r="E281" s="1519">
        <v>0</v>
      </c>
      <c r="F281" s="1917" t="s">
        <v>416</v>
      </c>
      <c r="G281" s="996">
        <f>H281/$H$568</f>
        <v>0.33333333333333331</v>
      </c>
      <c r="H281" s="1517">
        <v>2</v>
      </c>
      <c r="I281" s="987">
        <v>0</v>
      </c>
      <c r="J281" s="1011">
        <f>I281/$I$568</f>
        <v>0</v>
      </c>
      <c r="K281" s="925">
        <v>0</v>
      </c>
      <c r="L281" s="990">
        <v>0</v>
      </c>
      <c r="M281" s="987">
        <v>0</v>
      </c>
      <c r="N281" s="1261">
        <f>M281/H281</f>
        <v>0</v>
      </c>
      <c r="O281" s="635">
        <v>0</v>
      </c>
      <c r="P281" s="945">
        <v>0</v>
      </c>
      <c r="Q281" s="1001">
        <v>0</v>
      </c>
      <c r="R281" s="945">
        <v>0</v>
      </c>
      <c r="S281" s="945">
        <v>147</v>
      </c>
      <c r="T281" s="978">
        <f>O281/S281</f>
        <v>0</v>
      </c>
      <c r="U281" s="458" t="s">
        <v>7</v>
      </c>
      <c r="V281" s="15">
        <v>1</v>
      </c>
      <c r="W281" s="15">
        <v>0</v>
      </c>
      <c r="X281" s="1456">
        <v>0</v>
      </c>
      <c r="Y281" s="178"/>
      <c r="Z281" s="964"/>
      <c r="AA281" s="964"/>
      <c r="AB281" s="1059"/>
      <c r="AC281" s="1059"/>
      <c r="AD281" s="1514" t="s">
        <v>1325</v>
      </c>
      <c r="AE281" s="1515" t="s">
        <v>1324</v>
      </c>
      <c r="AF281" s="1204" t="s">
        <v>1411</v>
      </c>
    </row>
    <row r="282" spans="1:32" s="1058" customFormat="1" ht="40.5" customHeight="1" x14ac:dyDescent="0.25">
      <c r="A282" s="781"/>
      <c r="B282" s="1247"/>
      <c r="C282" s="915"/>
      <c r="D282" s="1511"/>
      <c r="E282" s="1530"/>
      <c r="F282" s="1915"/>
      <c r="G282" s="996"/>
      <c r="H282" s="1517"/>
      <c r="I282" s="987"/>
      <c r="J282" s="1011"/>
      <c r="K282" s="925"/>
      <c r="L282" s="990"/>
      <c r="M282" s="987"/>
      <c r="N282" s="1261"/>
      <c r="O282" s="636"/>
      <c r="P282" s="922"/>
      <c r="Q282" s="1002"/>
      <c r="R282" s="922"/>
      <c r="S282" s="922"/>
      <c r="T282" s="979"/>
      <c r="U282" s="458" t="s">
        <v>7</v>
      </c>
      <c r="V282" s="15">
        <v>1</v>
      </c>
      <c r="W282" s="15">
        <v>0</v>
      </c>
      <c r="X282" s="1456">
        <v>0</v>
      </c>
      <c r="Y282" s="178"/>
      <c r="Z282" s="964"/>
      <c r="AA282" s="964"/>
      <c r="AB282" s="1059"/>
      <c r="AC282" s="1059"/>
      <c r="AD282" s="940" t="s">
        <v>1428</v>
      </c>
      <c r="AE282" s="922" t="s">
        <v>1422</v>
      </c>
      <c r="AF282" s="1210"/>
    </row>
    <row r="283" spans="1:32" s="1058" customFormat="1" ht="16.5" customHeight="1" thickBot="1" x14ac:dyDescent="0.3">
      <c r="A283" s="960"/>
      <c r="B283" s="1512"/>
      <c r="C283" s="947"/>
      <c r="D283" s="1112"/>
      <c r="E283" s="335"/>
      <c r="F283" s="1510" t="s">
        <v>1305</v>
      </c>
      <c r="G283" s="996"/>
      <c r="H283" s="1262"/>
      <c r="I283" s="987"/>
      <c r="J283" s="1011"/>
      <c r="K283" s="925"/>
      <c r="L283" s="990"/>
      <c r="M283" s="987"/>
      <c r="N283" s="1261"/>
      <c r="O283" s="169"/>
      <c r="P283" s="957"/>
      <c r="Q283" s="933"/>
      <c r="R283" s="957"/>
      <c r="S283" s="957"/>
      <c r="T283" s="983"/>
      <c r="U283" s="458" t="s">
        <v>7</v>
      </c>
      <c r="V283" s="15">
        <v>1</v>
      </c>
      <c r="W283" s="15">
        <v>0</v>
      </c>
      <c r="X283" s="1456">
        <v>0</v>
      </c>
      <c r="Y283" s="178"/>
      <c r="Z283" s="964"/>
      <c r="AA283" s="964"/>
      <c r="AB283" s="1059"/>
      <c r="AC283" s="1059"/>
      <c r="AD283" s="1518" t="s">
        <v>1466</v>
      </c>
      <c r="AE283" s="1516" t="s">
        <v>1417</v>
      </c>
      <c r="AF283" s="1513"/>
    </row>
    <row r="284" spans="1:32" ht="15" customHeight="1" x14ac:dyDescent="0.25">
      <c r="A284" s="934">
        <v>20</v>
      </c>
      <c r="B284" s="885">
        <v>40020</v>
      </c>
      <c r="C284" s="926" t="s">
        <v>792</v>
      </c>
      <c r="D284" s="1927" t="s">
        <v>1032</v>
      </c>
      <c r="E284" s="1910" t="s">
        <v>1033</v>
      </c>
      <c r="F284" s="588" t="s">
        <v>1016</v>
      </c>
      <c r="G284" s="998">
        <f>H284/$H$568</f>
        <v>0.66666666666666663</v>
      </c>
      <c r="H284" s="605">
        <v>4</v>
      </c>
      <c r="I284" s="988">
        <v>0</v>
      </c>
      <c r="J284" s="1009">
        <f>I284/$I$568</f>
        <v>0</v>
      </c>
      <c r="K284" s="942">
        <v>0</v>
      </c>
      <c r="L284" s="590">
        <f>K284/$K$568</f>
        <v>0</v>
      </c>
      <c r="M284" s="988">
        <v>0</v>
      </c>
      <c r="N284" s="1009">
        <f>M284/H284</f>
        <v>0</v>
      </c>
      <c r="O284" s="635">
        <v>1</v>
      </c>
      <c r="P284" s="945">
        <v>1</v>
      </c>
      <c r="Q284" s="1001">
        <v>0</v>
      </c>
      <c r="R284" s="945">
        <v>0</v>
      </c>
      <c r="S284" s="945">
        <v>76</v>
      </c>
      <c r="T284" s="978">
        <f>O284/S284</f>
        <v>1.3157894736842105E-2</v>
      </c>
      <c r="U284" s="296" t="s">
        <v>7</v>
      </c>
      <c r="V284" s="944">
        <v>1</v>
      </c>
      <c r="W284" s="944">
        <v>0</v>
      </c>
      <c r="X284" s="1078">
        <v>0</v>
      </c>
      <c r="Y284" s="83" t="s">
        <v>119</v>
      </c>
      <c r="Z284" s="968">
        <v>0</v>
      </c>
      <c r="AA284" s="968"/>
      <c r="AB284" s="969"/>
      <c r="AC284" s="969"/>
      <c r="AD284" s="944" t="s">
        <v>692</v>
      </c>
      <c r="AE284" s="965" t="s">
        <v>1413</v>
      </c>
      <c r="AF284" s="1204" t="s">
        <v>1411</v>
      </c>
    </row>
    <row r="285" spans="1:32" ht="15" customHeight="1" x14ac:dyDescent="0.25">
      <c r="A285" s="934"/>
      <c r="B285" s="885"/>
      <c r="C285" s="1162"/>
      <c r="D285" s="1927"/>
      <c r="E285" s="1910"/>
      <c r="F285" s="318" t="s">
        <v>1034</v>
      </c>
      <c r="G285" s="996"/>
      <c r="H285" s="599"/>
      <c r="I285" s="987"/>
      <c r="J285" s="1011"/>
      <c r="K285" s="925"/>
      <c r="L285" s="990"/>
      <c r="M285" s="987"/>
      <c r="N285" s="1011"/>
      <c r="O285" s="596"/>
      <c r="P285" s="940"/>
      <c r="Q285" s="1005"/>
      <c r="R285" s="940"/>
      <c r="S285" s="940"/>
      <c r="T285" s="984"/>
      <c r="U285" s="298" t="s">
        <v>7</v>
      </c>
      <c r="V285" s="927">
        <v>1</v>
      </c>
      <c r="W285" s="927">
        <v>0</v>
      </c>
      <c r="X285" s="1081">
        <v>0</v>
      </c>
      <c r="Y285" s="542"/>
      <c r="Z285" s="581"/>
      <c r="AA285" s="581"/>
      <c r="AB285" s="1059"/>
      <c r="AC285" s="1059"/>
      <c r="AD285" s="927" t="s">
        <v>1036</v>
      </c>
      <c r="AE285" s="928" t="s">
        <v>1035</v>
      </c>
      <c r="AF285" s="1176"/>
    </row>
    <row r="286" spans="1:32" ht="27" customHeight="1" x14ac:dyDescent="0.25">
      <c r="A286" s="934"/>
      <c r="B286" s="885"/>
      <c r="C286" s="1162"/>
      <c r="D286" s="572"/>
      <c r="E286" s="1124" t="s">
        <v>1414</v>
      </c>
      <c r="F286" s="648" t="s">
        <v>416</v>
      </c>
      <c r="G286" s="996"/>
      <c r="H286" s="584"/>
      <c r="I286" s="987"/>
      <c r="J286" s="1011"/>
      <c r="K286" s="650"/>
      <c r="L286" s="990"/>
      <c r="M286" s="987"/>
      <c r="N286" s="1011"/>
      <c r="O286" s="595"/>
      <c r="P286" s="922"/>
      <c r="Q286" s="1002"/>
      <c r="R286" s="922"/>
      <c r="S286" s="922"/>
      <c r="T286" s="979"/>
      <c r="U286" s="566" t="s">
        <v>7</v>
      </c>
      <c r="V286" s="921">
        <v>1</v>
      </c>
      <c r="W286" s="921">
        <v>1</v>
      </c>
      <c r="X286" s="1079">
        <v>0</v>
      </c>
      <c r="Y286" s="178"/>
      <c r="Z286" s="964"/>
      <c r="AA286" s="803"/>
      <c r="AB286" s="1059"/>
      <c r="AC286" s="1059"/>
      <c r="AD286" s="922" t="s">
        <v>1412</v>
      </c>
      <c r="AE286" s="922" t="s">
        <v>1422</v>
      </c>
      <c r="AF286" s="1179"/>
    </row>
    <row r="287" spans="1:32" ht="27" customHeight="1" thickBot="1" x14ac:dyDescent="0.3">
      <c r="A287" s="960"/>
      <c r="B287" s="888"/>
      <c r="C287" s="1163"/>
      <c r="D287" s="574"/>
      <c r="E287" s="66"/>
      <c r="F287" s="654" t="s">
        <v>12</v>
      </c>
      <c r="G287" s="997"/>
      <c r="H287" s="947"/>
      <c r="I287" s="986"/>
      <c r="J287" s="594"/>
      <c r="K287" s="947"/>
      <c r="L287" s="582"/>
      <c r="M287" s="986"/>
      <c r="N287" s="594"/>
      <c r="O287" s="597"/>
      <c r="P287" s="938"/>
      <c r="Q287" s="1003"/>
      <c r="R287" s="938"/>
      <c r="S287" s="938"/>
      <c r="T287" s="123"/>
      <c r="U287" s="297" t="s">
        <v>46</v>
      </c>
      <c r="V287" s="935">
        <v>1</v>
      </c>
      <c r="W287" s="935">
        <v>0</v>
      </c>
      <c r="X287" s="1080">
        <v>0</v>
      </c>
      <c r="Y287" s="58">
        <v>0</v>
      </c>
      <c r="Z287" s="56" t="s">
        <v>120</v>
      </c>
      <c r="AA287" s="56"/>
      <c r="AB287" s="87"/>
      <c r="AC287" s="87"/>
      <c r="AD287" s="935" t="s">
        <v>413</v>
      </c>
      <c r="AE287" s="936" t="s">
        <v>414</v>
      </c>
      <c r="AF287" s="1180"/>
    </row>
    <row r="288" spans="1:32" ht="15" customHeight="1" thickBot="1" x14ac:dyDescent="0.3">
      <c r="A288" s="1990" t="s">
        <v>198</v>
      </c>
      <c r="B288" s="1991"/>
      <c r="C288" s="1991"/>
      <c r="D288" s="159"/>
      <c r="E288" s="1250"/>
      <c r="F288" s="807"/>
      <c r="G288" s="311">
        <f t="shared" ref="G288:N288" si="4">AVERAGE(G289:G368)</f>
        <v>1.012820512820513</v>
      </c>
      <c r="H288" s="808">
        <f t="shared" si="4"/>
        <v>6.0769230769230766</v>
      </c>
      <c r="I288" s="809">
        <f t="shared" si="4"/>
        <v>1.7692307692307692</v>
      </c>
      <c r="J288" s="810">
        <f t="shared" si="4"/>
        <v>0.58974358974358976</v>
      </c>
      <c r="K288" s="811">
        <f t="shared" si="4"/>
        <v>0.61538461538461542</v>
      </c>
      <c r="L288" s="812">
        <f t="shared" si="4"/>
        <v>0.20512820512820512</v>
      </c>
      <c r="M288" s="842">
        <f t="shared" si="4"/>
        <v>0.76923076923076927</v>
      </c>
      <c r="N288" s="813">
        <f t="shared" si="4"/>
        <v>0.10571095571095569</v>
      </c>
      <c r="O288" s="814">
        <f>SUM(O289:O368)</f>
        <v>0</v>
      </c>
      <c r="P288" s="815">
        <f>SUM(P289:P368)</f>
        <v>0</v>
      </c>
      <c r="Q288" s="159">
        <f>SUM(Q289:Q368)</f>
        <v>0</v>
      </c>
      <c r="R288" s="815">
        <f>SUM(R289:R368)</f>
        <v>0</v>
      </c>
      <c r="S288" s="816">
        <f>SUM(S289:S369)</f>
        <v>1159</v>
      </c>
      <c r="T288" s="817">
        <f>AVERAGE(T289:T368)</f>
        <v>0</v>
      </c>
      <c r="U288" s="159"/>
      <c r="V288" s="159"/>
      <c r="W288" s="159"/>
      <c r="X288" s="159"/>
      <c r="Y288" s="818">
        <v>0</v>
      </c>
      <c r="Z288" s="818" t="s">
        <v>121</v>
      </c>
      <c r="AA288" s="818"/>
      <c r="AB288" s="819"/>
      <c r="AC288" s="819"/>
      <c r="AD288" s="159"/>
      <c r="AE288" s="159"/>
      <c r="AF288" s="1193"/>
    </row>
    <row r="289" spans="1:33" ht="15" customHeight="1" thickBot="1" x14ac:dyDescent="0.3">
      <c r="A289" s="611">
        <v>1</v>
      </c>
      <c r="B289" s="608">
        <v>50040</v>
      </c>
      <c r="C289" s="925" t="s">
        <v>184</v>
      </c>
      <c r="D289" s="1263" t="s">
        <v>332</v>
      </c>
      <c r="E289" s="1928" t="s">
        <v>1039</v>
      </c>
      <c r="F289" s="649" t="s">
        <v>85</v>
      </c>
      <c r="G289" s="294">
        <f>H289/$H$568</f>
        <v>1.3333333333333333</v>
      </c>
      <c r="H289" s="527">
        <v>8</v>
      </c>
      <c r="I289" s="644">
        <v>2</v>
      </c>
      <c r="J289" s="591">
        <f>I289/$I$568</f>
        <v>0.66666666666666663</v>
      </c>
      <c r="K289" s="319">
        <v>1</v>
      </c>
      <c r="L289" s="555">
        <f>K289/$K$568</f>
        <v>0.33333333333333331</v>
      </c>
      <c r="M289" s="644">
        <v>2</v>
      </c>
      <c r="N289" s="591">
        <f>M289/H289</f>
        <v>0.25</v>
      </c>
      <c r="O289" s="580">
        <v>0</v>
      </c>
      <c r="P289" s="570">
        <v>0</v>
      </c>
      <c r="Q289" s="580">
        <v>0</v>
      </c>
      <c r="R289" s="570">
        <v>0</v>
      </c>
      <c r="S289" s="570">
        <v>94</v>
      </c>
      <c r="T289" s="578">
        <f>O289/S289</f>
        <v>0</v>
      </c>
      <c r="U289" s="296" t="s">
        <v>7</v>
      </c>
      <c r="V289" s="944">
        <v>1</v>
      </c>
      <c r="W289" s="944">
        <v>0</v>
      </c>
      <c r="X289" s="1078">
        <v>0</v>
      </c>
      <c r="Y289" s="542">
        <v>0</v>
      </c>
      <c r="Z289" s="581" t="s">
        <v>122</v>
      </c>
      <c r="AA289" s="581"/>
      <c r="AB289" s="604"/>
      <c r="AC289" s="604"/>
      <c r="AD289" s="569" t="s">
        <v>333</v>
      </c>
      <c r="AE289" s="12" t="s">
        <v>62</v>
      </c>
      <c r="AF289" s="1204" t="s">
        <v>1411</v>
      </c>
      <c r="AG289" s="1">
        <v>3</v>
      </c>
    </row>
    <row r="290" spans="1:33" ht="18.75" customHeight="1" x14ac:dyDescent="0.25">
      <c r="A290" s="611"/>
      <c r="B290" s="608"/>
      <c r="C290" s="637"/>
      <c r="D290" s="1101" t="s">
        <v>1037</v>
      </c>
      <c r="E290" s="1908"/>
      <c r="F290" s="1449" t="s">
        <v>16</v>
      </c>
      <c r="G290" s="294"/>
      <c r="H290" s="511"/>
      <c r="I290" s="642"/>
      <c r="J290" s="592"/>
      <c r="K290" s="650"/>
      <c r="L290" s="556"/>
      <c r="M290" s="642"/>
      <c r="N290" s="592"/>
      <c r="O290" s="632"/>
      <c r="P290" s="7"/>
      <c r="Q290" s="161"/>
      <c r="R290" s="7"/>
      <c r="S290" s="7"/>
      <c r="T290" s="125"/>
      <c r="U290" s="566" t="s">
        <v>7</v>
      </c>
      <c r="V290" s="921">
        <v>1</v>
      </c>
      <c r="W290" s="921">
        <v>1</v>
      </c>
      <c r="X290" s="1079">
        <v>0</v>
      </c>
      <c r="Y290" s="83" t="s">
        <v>124</v>
      </c>
      <c r="Z290" s="84" t="s">
        <v>125</v>
      </c>
      <c r="AA290" s="85">
        <v>42909</v>
      </c>
      <c r="AB290" s="86"/>
      <c r="AC290" s="86"/>
      <c r="AD290" s="655" t="s">
        <v>983</v>
      </c>
      <c r="AE290" s="656" t="s">
        <v>1038</v>
      </c>
      <c r="AF290" s="1182"/>
    </row>
    <row r="291" spans="1:33" s="1058" customFormat="1" ht="27" customHeight="1" x14ac:dyDescent="0.25">
      <c r="A291" s="934"/>
      <c r="B291" s="926"/>
      <c r="C291" s="637"/>
      <c r="D291" s="1264"/>
      <c r="E291" s="1265"/>
      <c r="F291" s="1366" t="s">
        <v>415</v>
      </c>
      <c r="G291" s="294"/>
      <c r="H291" s="511"/>
      <c r="I291" s="987"/>
      <c r="J291" s="1011"/>
      <c r="K291" s="650"/>
      <c r="L291" s="556"/>
      <c r="M291" s="987"/>
      <c r="N291" s="1011"/>
      <c r="O291" s="1002"/>
      <c r="P291" s="922"/>
      <c r="Q291" s="1002"/>
      <c r="R291" s="922"/>
      <c r="S291" s="922"/>
      <c r="T291" s="979"/>
      <c r="U291" s="566" t="s">
        <v>29</v>
      </c>
      <c r="V291" s="921">
        <v>1</v>
      </c>
      <c r="W291" s="921">
        <v>0</v>
      </c>
      <c r="X291" s="1079">
        <v>0</v>
      </c>
      <c r="Y291" s="963"/>
      <c r="Z291" s="920"/>
      <c r="AA291" s="920"/>
      <c r="AB291" s="1059"/>
      <c r="AC291" s="1059"/>
      <c r="AD291" s="921" t="s">
        <v>662</v>
      </c>
      <c r="AE291" s="924" t="s">
        <v>661</v>
      </c>
      <c r="AF291" s="1182"/>
    </row>
    <row r="292" spans="1:33" s="1058" customFormat="1" ht="100.5" customHeight="1" x14ac:dyDescent="0.25">
      <c r="A292" s="934"/>
      <c r="B292" s="926"/>
      <c r="C292" s="637"/>
      <c r="D292" s="1264"/>
      <c r="E292" s="1265" t="s">
        <v>1415</v>
      </c>
      <c r="F292" s="1452" t="s">
        <v>416</v>
      </c>
      <c r="G292" s="294"/>
      <c r="H292" s="511"/>
      <c r="I292" s="987"/>
      <c r="J292" s="1011"/>
      <c r="K292" s="650"/>
      <c r="L292" s="556"/>
      <c r="M292" s="987"/>
      <c r="N292" s="1011"/>
      <c r="O292" s="1002"/>
      <c r="P292" s="922"/>
      <c r="Q292" s="1002"/>
      <c r="R292" s="922"/>
      <c r="S292" s="922"/>
      <c r="T292" s="979"/>
      <c r="U292" s="458" t="s">
        <v>7</v>
      </c>
      <c r="V292" s="15">
        <v>1</v>
      </c>
      <c r="W292" s="15">
        <v>0</v>
      </c>
      <c r="X292" s="1456">
        <v>1</v>
      </c>
      <c r="Y292" s="963"/>
      <c r="Z292" s="920"/>
      <c r="AA292" s="920"/>
      <c r="AB292" s="1059"/>
      <c r="AC292" s="1059"/>
      <c r="AD292" s="921" t="s">
        <v>1416</v>
      </c>
      <c r="AE292" s="922" t="s">
        <v>1422</v>
      </c>
      <c r="AF292" s="1182"/>
    </row>
    <row r="293" spans="1:33" s="1058" customFormat="1" ht="27" customHeight="1" x14ac:dyDescent="0.25">
      <c r="A293" s="934"/>
      <c r="B293" s="926"/>
      <c r="C293" s="637"/>
      <c r="D293" s="1264"/>
      <c r="E293" s="1265"/>
      <c r="F293" s="902" t="s">
        <v>1043</v>
      </c>
      <c r="G293" s="294"/>
      <c r="H293" s="511"/>
      <c r="I293" s="987"/>
      <c r="J293" s="1011"/>
      <c r="K293" s="650"/>
      <c r="L293" s="556"/>
      <c r="M293" s="987"/>
      <c r="N293" s="1011"/>
      <c r="O293" s="1002"/>
      <c r="P293" s="922"/>
      <c r="Q293" s="1002"/>
      <c r="R293" s="922"/>
      <c r="S293" s="922"/>
      <c r="T293" s="979"/>
      <c r="U293" s="566" t="s">
        <v>29</v>
      </c>
      <c r="V293" s="921">
        <v>1</v>
      </c>
      <c r="W293" s="921">
        <v>0</v>
      </c>
      <c r="X293" s="1079">
        <v>0</v>
      </c>
      <c r="Y293" s="963"/>
      <c r="Z293" s="920"/>
      <c r="AA293" s="920"/>
      <c r="AB293" s="1059"/>
      <c r="AC293" s="1059"/>
      <c r="AD293" s="921" t="s">
        <v>1044</v>
      </c>
      <c r="AE293" s="924" t="s">
        <v>1045</v>
      </c>
      <c r="AF293" s="1182"/>
    </row>
    <row r="294" spans="1:33" s="1058" customFormat="1" ht="27" customHeight="1" x14ac:dyDescent="0.25">
      <c r="A294" s="934"/>
      <c r="B294" s="926"/>
      <c r="C294" s="637"/>
      <c r="D294" s="966"/>
      <c r="E294" s="1099" t="s">
        <v>1040</v>
      </c>
      <c r="F294" s="648" t="s">
        <v>836</v>
      </c>
      <c r="G294" s="294"/>
      <c r="H294" s="511"/>
      <c r="I294" s="987"/>
      <c r="J294" s="1011"/>
      <c r="K294" s="650"/>
      <c r="L294" s="556"/>
      <c r="M294" s="987"/>
      <c r="N294" s="1011"/>
      <c r="O294" s="1002"/>
      <c r="P294" s="922"/>
      <c r="Q294" s="1002"/>
      <c r="R294" s="922"/>
      <c r="S294" s="922"/>
      <c r="T294" s="979"/>
      <c r="U294" s="566" t="s">
        <v>7</v>
      </c>
      <c r="V294" s="921">
        <v>1</v>
      </c>
      <c r="W294" s="921">
        <v>0</v>
      </c>
      <c r="X294" s="1079">
        <v>0</v>
      </c>
      <c r="Y294" s="963"/>
      <c r="Z294" s="920"/>
      <c r="AA294" s="920"/>
      <c r="AB294" s="1059"/>
      <c r="AC294" s="1059"/>
      <c r="AD294" s="921" t="s">
        <v>1041</v>
      </c>
      <c r="AE294" s="924" t="s">
        <v>1042</v>
      </c>
      <c r="AF294" s="1182"/>
    </row>
    <row r="295" spans="1:33" ht="16.5" customHeight="1" x14ac:dyDescent="0.25">
      <c r="A295" s="611"/>
      <c r="B295" s="608"/>
      <c r="C295" s="637"/>
      <c r="D295" s="80"/>
      <c r="E295" s="1910" t="s">
        <v>1046</v>
      </c>
      <c r="F295" s="1509" t="s">
        <v>716</v>
      </c>
      <c r="G295" s="294"/>
      <c r="H295" s="821"/>
      <c r="I295" s="642"/>
      <c r="J295" s="592"/>
      <c r="K295" s="650"/>
      <c r="L295" s="556"/>
      <c r="M295" s="642"/>
      <c r="N295" s="592"/>
      <c r="O295" s="183"/>
      <c r="P295" s="570"/>
      <c r="Q295" s="580"/>
      <c r="R295" s="570"/>
      <c r="S295" s="570"/>
      <c r="T295" s="578"/>
      <c r="U295" s="566" t="s">
        <v>6</v>
      </c>
      <c r="V295" s="921">
        <v>1</v>
      </c>
      <c r="W295" s="921">
        <v>0</v>
      </c>
      <c r="X295" s="1079">
        <v>0</v>
      </c>
      <c r="Y295" s="963"/>
      <c r="Z295" s="600"/>
      <c r="AA295" s="600"/>
      <c r="AB295" s="155"/>
      <c r="AC295" s="155"/>
      <c r="AD295" s="655" t="s">
        <v>714</v>
      </c>
      <c r="AE295" s="655" t="s">
        <v>715</v>
      </c>
      <c r="AF295" s="1182"/>
    </row>
    <row r="296" spans="1:33" ht="15" customHeight="1" thickBot="1" x14ac:dyDescent="0.3">
      <c r="A296" s="622"/>
      <c r="B296" s="615"/>
      <c r="C296" s="638"/>
      <c r="D296" s="103"/>
      <c r="E296" s="1947"/>
      <c r="F296" s="654" t="s">
        <v>18</v>
      </c>
      <c r="G296" s="141"/>
      <c r="H296" s="512"/>
      <c r="I296" s="643"/>
      <c r="J296" s="594"/>
      <c r="K296" s="327"/>
      <c r="L296" s="820"/>
      <c r="M296" s="643"/>
      <c r="N296" s="594"/>
      <c r="O296" s="633"/>
      <c r="P296" s="19"/>
      <c r="Q296" s="162"/>
      <c r="R296" s="19"/>
      <c r="S296" s="19"/>
      <c r="T296" s="128"/>
      <c r="U296" s="297" t="s">
        <v>7</v>
      </c>
      <c r="V296" s="935">
        <v>1</v>
      </c>
      <c r="W296" s="935">
        <v>0</v>
      </c>
      <c r="X296" s="1080">
        <v>0</v>
      </c>
      <c r="Y296" s="58" t="s">
        <v>126</v>
      </c>
      <c r="Z296" s="56">
        <v>0</v>
      </c>
      <c r="AA296" s="56"/>
      <c r="AB296" s="87"/>
      <c r="AC296" s="87"/>
      <c r="AD296" s="17" t="s">
        <v>614</v>
      </c>
      <c r="AE296" s="18" t="s">
        <v>63</v>
      </c>
      <c r="AF296" s="1183"/>
    </row>
    <row r="297" spans="1:33" ht="16.5" customHeight="1" x14ac:dyDescent="0.25">
      <c r="A297" s="958">
        <v>2</v>
      </c>
      <c r="B297" s="941">
        <v>50003</v>
      </c>
      <c r="C297" s="942" t="s">
        <v>183</v>
      </c>
      <c r="D297" s="1091" t="s">
        <v>1047</v>
      </c>
      <c r="E297" s="1266"/>
      <c r="F297" s="1522" t="s">
        <v>556</v>
      </c>
      <c r="G297" s="998">
        <f>H297/$H$568</f>
        <v>1</v>
      </c>
      <c r="H297" s="942">
        <v>6</v>
      </c>
      <c r="I297" s="988">
        <v>1</v>
      </c>
      <c r="J297" s="1009">
        <f>I297/$I$568</f>
        <v>0.33333333333333331</v>
      </c>
      <c r="K297" s="319">
        <v>2</v>
      </c>
      <c r="L297" s="555">
        <f>K297/$K$568</f>
        <v>0.66666666666666663</v>
      </c>
      <c r="M297" s="988">
        <v>1</v>
      </c>
      <c r="N297" s="1009">
        <f>M297/H297</f>
        <v>0.16666666666666666</v>
      </c>
      <c r="O297" s="1001">
        <v>0</v>
      </c>
      <c r="P297" s="945">
        <v>0</v>
      </c>
      <c r="Q297" s="1001">
        <v>0</v>
      </c>
      <c r="R297" s="945">
        <v>0</v>
      </c>
      <c r="S297" s="945">
        <v>110</v>
      </c>
      <c r="T297" s="978">
        <f>O297/S297</f>
        <v>0</v>
      </c>
      <c r="U297" s="296" t="s">
        <v>7</v>
      </c>
      <c r="V297" s="975">
        <v>1</v>
      </c>
      <c r="W297" s="944">
        <v>0</v>
      </c>
      <c r="X297" s="1078">
        <v>0</v>
      </c>
      <c r="Y297" s="83" t="s">
        <v>127</v>
      </c>
      <c r="Z297" s="968">
        <v>0</v>
      </c>
      <c r="AA297" s="968"/>
      <c r="AB297" s="969"/>
      <c r="AC297" s="969"/>
      <c r="AD297" s="944" t="s">
        <v>254</v>
      </c>
      <c r="AE297" s="944" t="s">
        <v>849</v>
      </c>
      <c r="AF297" s="1204" t="s">
        <v>1411</v>
      </c>
    </row>
    <row r="298" spans="1:33" s="919" customFormat="1" ht="16.5" customHeight="1" x14ac:dyDescent="0.25">
      <c r="A298" s="934"/>
      <c r="B298" s="926"/>
      <c r="C298" s="637"/>
      <c r="D298" s="1264"/>
      <c r="E298" s="771"/>
      <c r="F298" s="1546" t="s">
        <v>187</v>
      </c>
      <c r="G298" s="996"/>
      <c r="H298" s="925"/>
      <c r="I298" s="987"/>
      <c r="J298" s="1011"/>
      <c r="K298" s="650"/>
      <c r="L298" s="556"/>
      <c r="M298" s="987"/>
      <c r="N298" s="1011"/>
      <c r="O298" s="1005"/>
      <c r="P298" s="940"/>
      <c r="Q298" s="1005"/>
      <c r="R298" s="940"/>
      <c r="S298" s="940"/>
      <c r="T298" s="984"/>
      <c r="U298" s="298" t="s">
        <v>7</v>
      </c>
      <c r="V298" s="463">
        <v>1</v>
      </c>
      <c r="W298" s="927">
        <v>0</v>
      </c>
      <c r="X298" s="1081">
        <v>0</v>
      </c>
      <c r="Y298" s="542"/>
      <c r="Z298" s="581"/>
      <c r="AA298" s="581"/>
      <c r="AB298" s="1059"/>
      <c r="AC298" s="1059"/>
      <c r="AD298" s="927" t="s">
        <v>736</v>
      </c>
      <c r="AE298" s="927" t="s">
        <v>735</v>
      </c>
      <c r="AF298" s="1192"/>
    </row>
    <row r="299" spans="1:33" s="1058" customFormat="1" ht="16.5" customHeight="1" x14ac:dyDescent="0.25">
      <c r="A299" s="934"/>
      <c r="B299" s="926"/>
      <c r="C299" s="637"/>
      <c r="D299" s="1264"/>
      <c r="E299" s="771"/>
      <c r="F299" s="1546" t="s">
        <v>434</v>
      </c>
      <c r="G299" s="996"/>
      <c r="H299" s="925"/>
      <c r="I299" s="987"/>
      <c r="J299" s="1011"/>
      <c r="K299" s="650"/>
      <c r="L299" s="556"/>
      <c r="M299" s="987"/>
      <c r="N299" s="1011"/>
      <c r="O299" s="1005"/>
      <c r="P299" s="940"/>
      <c r="Q299" s="1005"/>
      <c r="R299" s="940"/>
      <c r="S299" s="940"/>
      <c r="T299" s="984"/>
      <c r="U299" s="298" t="s">
        <v>7</v>
      </c>
      <c r="V299" s="463">
        <v>1</v>
      </c>
      <c r="W299" s="927">
        <v>0</v>
      </c>
      <c r="X299" s="1081">
        <v>0</v>
      </c>
      <c r="Y299" s="542"/>
      <c r="Z299" s="581"/>
      <c r="AA299" s="581"/>
      <c r="AB299" s="1059"/>
      <c r="AC299" s="1059"/>
      <c r="AD299" s="927" t="s">
        <v>736</v>
      </c>
      <c r="AE299" s="927" t="s">
        <v>735</v>
      </c>
      <c r="AF299" s="1192"/>
    </row>
    <row r="300" spans="1:33" ht="102" customHeight="1" x14ac:dyDescent="0.25">
      <c r="A300" s="934"/>
      <c r="B300" s="926"/>
      <c r="C300" s="637"/>
      <c r="D300" s="966"/>
      <c r="E300" s="949"/>
      <c r="F300" s="1520" t="s">
        <v>416</v>
      </c>
      <c r="G300" s="996"/>
      <c r="H300" s="637"/>
      <c r="I300" s="987"/>
      <c r="J300" s="1011"/>
      <c r="K300" s="987"/>
      <c r="L300" s="1011"/>
      <c r="M300" s="987"/>
      <c r="N300" s="1011"/>
      <c r="O300" s="1005"/>
      <c r="P300" s="940"/>
      <c r="Q300" s="1005"/>
      <c r="R300" s="940"/>
      <c r="S300" s="940"/>
      <c r="T300" s="984"/>
      <c r="U300" s="566" t="s">
        <v>7</v>
      </c>
      <c r="V300" s="921">
        <v>1</v>
      </c>
      <c r="W300" s="921">
        <v>0</v>
      </c>
      <c r="X300" s="1079">
        <v>0</v>
      </c>
      <c r="Y300" s="178"/>
      <c r="Z300" s="964"/>
      <c r="AA300" s="964"/>
      <c r="AB300" s="1059"/>
      <c r="AC300" s="1059"/>
      <c r="AD300" s="801" t="s">
        <v>1420</v>
      </c>
      <c r="AE300" s="922" t="s">
        <v>1422</v>
      </c>
      <c r="AF300" s="1194"/>
    </row>
    <row r="301" spans="1:33" s="1058" customFormat="1" ht="72" customHeight="1" x14ac:dyDescent="0.25">
      <c r="A301" s="934"/>
      <c r="B301" s="926"/>
      <c r="C301" s="637"/>
      <c r="D301" s="966"/>
      <c r="E301" s="949" t="s">
        <v>1419</v>
      </c>
      <c r="F301" s="1520" t="s">
        <v>1305</v>
      </c>
      <c r="G301" s="996"/>
      <c r="H301" s="637"/>
      <c r="I301" s="987"/>
      <c r="J301" s="1011"/>
      <c r="K301" s="987"/>
      <c r="L301" s="1011"/>
      <c r="M301" s="987"/>
      <c r="N301" s="1011"/>
      <c r="O301" s="1005"/>
      <c r="P301" s="940"/>
      <c r="Q301" s="1005"/>
      <c r="R301" s="940"/>
      <c r="S301" s="940"/>
      <c r="T301" s="984"/>
      <c r="U301" s="458" t="s">
        <v>7</v>
      </c>
      <c r="V301" s="15">
        <v>1</v>
      </c>
      <c r="W301" s="15">
        <v>0</v>
      </c>
      <c r="X301" s="1456">
        <v>0</v>
      </c>
      <c r="Y301" s="178"/>
      <c r="Z301" s="964"/>
      <c r="AA301" s="964"/>
      <c r="AB301" s="1059"/>
      <c r="AC301" s="1059"/>
      <c r="AD301" s="801" t="s">
        <v>1418</v>
      </c>
      <c r="AE301" s="922" t="s">
        <v>1417</v>
      </c>
      <c r="AF301" s="1194"/>
    </row>
    <row r="302" spans="1:33" ht="28.5" customHeight="1" thickBot="1" x14ac:dyDescent="0.3">
      <c r="A302" s="960"/>
      <c r="B302" s="946"/>
      <c r="C302" s="638"/>
      <c r="D302" s="974"/>
      <c r="E302" s="954"/>
      <c r="F302" s="1521" t="s">
        <v>276</v>
      </c>
      <c r="G302" s="997"/>
      <c r="H302" s="638"/>
      <c r="I302" s="986"/>
      <c r="J302" s="993"/>
      <c r="K302" s="327"/>
      <c r="L302" s="477"/>
      <c r="M302" s="986"/>
      <c r="N302" s="993"/>
      <c r="O302" s="1003"/>
      <c r="P302" s="938"/>
      <c r="Q302" s="1003"/>
      <c r="R302" s="938"/>
      <c r="S302" s="938"/>
      <c r="T302" s="982"/>
      <c r="U302" s="297" t="s">
        <v>7</v>
      </c>
      <c r="V302" s="976">
        <v>1</v>
      </c>
      <c r="W302" s="935">
        <v>0</v>
      </c>
      <c r="X302" s="1080">
        <v>0</v>
      </c>
      <c r="Y302" s="937"/>
      <c r="Z302" s="935"/>
      <c r="AA302" s="935"/>
      <c r="AB302" s="935"/>
      <c r="AC302" s="935"/>
      <c r="AD302" s="935" t="s">
        <v>334</v>
      </c>
      <c r="AE302" s="935" t="s">
        <v>1048</v>
      </c>
      <c r="AF302" s="1195"/>
    </row>
    <row r="303" spans="1:33" ht="16.5" customHeight="1" x14ac:dyDescent="0.25">
      <c r="A303" s="934">
        <v>3</v>
      </c>
      <c r="B303" s="926">
        <v>50060</v>
      </c>
      <c r="C303" s="925" t="s">
        <v>794</v>
      </c>
      <c r="D303" s="1101" t="s">
        <v>1049</v>
      </c>
      <c r="E303" s="1118" t="s">
        <v>1432</v>
      </c>
      <c r="F303" s="1449" t="s">
        <v>17</v>
      </c>
      <c r="G303" s="996">
        <f>H303/$H$568</f>
        <v>2.5</v>
      </c>
      <c r="H303" s="925">
        <v>15</v>
      </c>
      <c r="I303" s="987">
        <v>7</v>
      </c>
      <c r="J303" s="992">
        <f>I303/$I$568</f>
        <v>2.3333333333333335</v>
      </c>
      <c r="K303" s="925">
        <v>0</v>
      </c>
      <c r="L303" s="1016">
        <f>K303/$K$568</f>
        <v>0</v>
      </c>
      <c r="M303" s="987">
        <v>2</v>
      </c>
      <c r="N303" s="992">
        <f>M303/H303</f>
        <v>0.13333333333333333</v>
      </c>
      <c r="O303" s="596">
        <v>0</v>
      </c>
      <c r="P303" s="940">
        <v>0</v>
      </c>
      <c r="Q303" s="1005">
        <v>0</v>
      </c>
      <c r="R303" s="940">
        <v>0</v>
      </c>
      <c r="S303" s="940">
        <v>114</v>
      </c>
      <c r="T303" s="984">
        <f>O303/S303</f>
        <v>0</v>
      </c>
      <c r="U303" s="298" t="s">
        <v>7</v>
      </c>
      <c r="V303" s="927">
        <v>1</v>
      </c>
      <c r="W303" s="927">
        <v>0</v>
      </c>
      <c r="X303" s="1081">
        <v>0</v>
      </c>
      <c r="Y303" s="939"/>
      <c r="Z303" s="927"/>
      <c r="AA303" s="927"/>
      <c r="AB303" s="927"/>
      <c r="AC303" s="927"/>
      <c r="AD303" s="927" t="s">
        <v>335</v>
      </c>
      <c r="AE303" s="928" t="s">
        <v>1431</v>
      </c>
      <c r="AF303" s="1210" t="s">
        <v>1411</v>
      </c>
    </row>
    <row r="304" spans="1:33" ht="15" customHeight="1" thickBot="1" x14ac:dyDescent="0.3">
      <c r="A304" s="934"/>
      <c r="B304" s="926"/>
      <c r="C304" s="637"/>
      <c r="D304" s="1268"/>
      <c r="E304" s="1908" t="s">
        <v>1051</v>
      </c>
      <c r="F304" s="589" t="s">
        <v>85</v>
      </c>
      <c r="G304" s="996"/>
      <c r="H304" s="637"/>
      <c r="I304" s="987"/>
      <c r="J304" s="992"/>
      <c r="K304" s="925"/>
      <c r="L304" s="1016"/>
      <c r="M304" s="987"/>
      <c r="N304" s="992"/>
      <c r="O304" s="636"/>
      <c r="P304" s="922"/>
      <c r="Q304" s="1002"/>
      <c r="R304" s="922"/>
      <c r="S304" s="922"/>
      <c r="T304" s="979"/>
      <c r="U304" s="566" t="s">
        <v>7</v>
      </c>
      <c r="V304" s="921">
        <v>1</v>
      </c>
      <c r="W304" s="921">
        <v>0</v>
      </c>
      <c r="X304" s="1079">
        <v>0</v>
      </c>
      <c r="Y304" s="961"/>
      <c r="Z304" s="946"/>
      <c r="AA304" s="946"/>
      <c r="AB304" s="946"/>
      <c r="AC304" s="946"/>
      <c r="AD304" s="921" t="s">
        <v>718</v>
      </c>
      <c r="AE304" s="924" t="s">
        <v>59</v>
      </c>
      <c r="AF304" s="1179"/>
    </row>
    <row r="305" spans="1:32" s="919" customFormat="1" ht="15" customHeight="1" thickBot="1" x14ac:dyDescent="0.3">
      <c r="A305" s="934"/>
      <c r="B305" s="926"/>
      <c r="C305" s="637"/>
      <c r="D305" s="1268"/>
      <c r="E305" s="1908"/>
      <c r="F305" s="1449" t="s">
        <v>16</v>
      </c>
      <c r="G305" s="996"/>
      <c r="H305" s="637"/>
      <c r="I305" s="987"/>
      <c r="J305" s="992"/>
      <c r="K305" s="925"/>
      <c r="L305" s="1016"/>
      <c r="M305" s="987"/>
      <c r="N305" s="992"/>
      <c r="O305" s="636"/>
      <c r="P305" s="922"/>
      <c r="Q305" s="1002"/>
      <c r="R305" s="922"/>
      <c r="S305" s="922"/>
      <c r="T305" s="979"/>
      <c r="U305" s="566" t="s">
        <v>7</v>
      </c>
      <c r="V305" s="921">
        <v>1</v>
      </c>
      <c r="W305" s="921">
        <v>0</v>
      </c>
      <c r="X305" s="1079">
        <v>0</v>
      </c>
      <c r="Y305" s="947"/>
      <c r="Z305" s="947"/>
      <c r="AA305" s="947"/>
      <c r="AB305" s="947"/>
      <c r="AC305" s="947"/>
      <c r="AD305" s="927" t="s">
        <v>417</v>
      </c>
      <c r="AE305" s="924" t="s">
        <v>717</v>
      </c>
      <c r="AF305" s="1179"/>
    </row>
    <row r="306" spans="1:32" ht="16.5" customHeight="1" thickBot="1" x14ac:dyDescent="0.3">
      <c r="A306" s="934"/>
      <c r="B306" s="926"/>
      <c r="C306" s="637"/>
      <c r="D306" s="1268"/>
      <c r="E306" s="1908"/>
      <c r="F306" s="589" t="s">
        <v>60</v>
      </c>
      <c r="G306" s="996"/>
      <c r="H306" s="637"/>
      <c r="I306" s="987"/>
      <c r="J306" s="394"/>
      <c r="K306" s="925"/>
      <c r="L306" s="398"/>
      <c r="M306" s="987"/>
      <c r="N306" s="394"/>
      <c r="O306" s="636"/>
      <c r="P306" s="922"/>
      <c r="Q306" s="1002"/>
      <c r="R306" s="922"/>
      <c r="S306" s="922"/>
      <c r="T306" s="979"/>
      <c r="U306" s="566" t="s">
        <v>7</v>
      </c>
      <c r="V306" s="921">
        <v>1</v>
      </c>
      <c r="W306" s="921">
        <v>0</v>
      </c>
      <c r="X306" s="1079">
        <v>0</v>
      </c>
      <c r="Y306" s="989"/>
      <c r="Z306" s="989"/>
      <c r="AA306" s="989"/>
      <c r="AB306" s="989"/>
      <c r="AC306" s="989"/>
      <c r="AD306" s="940" t="s">
        <v>851</v>
      </c>
      <c r="AE306" s="924" t="s">
        <v>852</v>
      </c>
      <c r="AF306" s="1179"/>
    </row>
    <row r="307" spans="1:32" s="1058" customFormat="1" ht="16.5" customHeight="1" x14ac:dyDescent="0.25">
      <c r="A307" s="934"/>
      <c r="B307" s="926"/>
      <c r="C307" s="637"/>
      <c r="D307" s="1268"/>
      <c r="E307" s="1408"/>
      <c r="F307" s="589" t="s">
        <v>677</v>
      </c>
      <c r="G307" s="996"/>
      <c r="H307" s="637"/>
      <c r="I307" s="987"/>
      <c r="J307" s="394"/>
      <c r="K307" s="925"/>
      <c r="L307" s="398"/>
      <c r="M307" s="987"/>
      <c r="N307" s="394"/>
      <c r="O307" s="636"/>
      <c r="P307" s="922"/>
      <c r="Q307" s="1002"/>
      <c r="R307" s="922"/>
      <c r="S307" s="922"/>
      <c r="T307" s="979"/>
      <c r="U307" s="458" t="s">
        <v>7</v>
      </c>
      <c r="V307" s="15">
        <v>1</v>
      </c>
      <c r="W307" s="15">
        <v>0</v>
      </c>
      <c r="X307" s="1456">
        <v>0</v>
      </c>
      <c r="Y307" s="1269"/>
      <c r="Z307" s="1269"/>
      <c r="AA307" s="1269"/>
      <c r="AB307" s="1269"/>
      <c r="AC307" s="1269"/>
      <c r="AD307" s="940" t="s">
        <v>1434</v>
      </c>
      <c r="AE307" s="924" t="s">
        <v>1435</v>
      </c>
      <c r="AF307" s="1179"/>
    </row>
    <row r="308" spans="1:32" s="1058" customFormat="1" ht="16.5" customHeight="1" x14ac:dyDescent="0.25">
      <c r="A308" s="934"/>
      <c r="B308" s="926"/>
      <c r="C308" s="637"/>
      <c r="D308" s="1268"/>
      <c r="E308" s="771"/>
      <c r="F308" s="589" t="s">
        <v>249</v>
      </c>
      <c r="G308" s="996"/>
      <c r="H308" s="637"/>
      <c r="I308" s="987"/>
      <c r="J308" s="394"/>
      <c r="K308" s="925"/>
      <c r="L308" s="398"/>
      <c r="M308" s="987"/>
      <c r="N308" s="394"/>
      <c r="O308" s="636"/>
      <c r="P308" s="922"/>
      <c r="Q308" s="1002"/>
      <c r="R308" s="922"/>
      <c r="S308" s="922"/>
      <c r="T308" s="979"/>
      <c r="U308" s="566" t="s">
        <v>7</v>
      </c>
      <c r="V308" s="921">
        <v>1</v>
      </c>
      <c r="W308" s="921">
        <v>0</v>
      </c>
      <c r="X308" s="1079">
        <v>0</v>
      </c>
      <c r="Y308" s="1269"/>
      <c r="Z308" s="1269"/>
      <c r="AA308" s="1269"/>
      <c r="AB308" s="1269"/>
      <c r="AC308" s="1269"/>
      <c r="AD308" s="940" t="s">
        <v>1054</v>
      </c>
      <c r="AE308" s="924" t="s">
        <v>1433</v>
      </c>
      <c r="AF308" s="1179"/>
    </row>
    <row r="309" spans="1:32" ht="15" customHeight="1" x14ac:dyDescent="0.25">
      <c r="A309" s="934"/>
      <c r="B309" s="926"/>
      <c r="C309" s="637"/>
      <c r="D309" s="966"/>
      <c r="E309" s="949"/>
      <c r="F309" s="1547" t="s">
        <v>336</v>
      </c>
      <c r="G309" s="996"/>
      <c r="H309" s="637"/>
      <c r="I309" s="987"/>
      <c r="J309" s="992"/>
      <c r="K309" s="925"/>
      <c r="L309" s="932"/>
      <c r="M309" s="987"/>
      <c r="N309" s="992"/>
      <c r="O309" s="636"/>
      <c r="P309" s="922"/>
      <c r="Q309" s="1002"/>
      <c r="R309" s="922"/>
      <c r="S309" s="922"/>
      <c r="T309" s="979"/>
      <c r="U309" s="566" t="s">
        <v>7</v>
      </c>
      <c r="V309" s="921">
        <v>1</v>
      </c>
      <c r="W309" s="921">
        <v>0</v>
      </c>
      <c r="X309" s="1079">
        <v>0</v>
      </c>
      <c r="Y309" s="929"/>
      <c r="Z309" s="921"/>
      <c r="AA309" s="921"/>
      <c r="AB309" s="921"/>
      <c r="AC309" s="921"/>
      <c r="AD309" s="921" t="s">
        <v>417</v>
      </c>
      <c r="AE309" s="924" t="s">
        <v>719</v>
      </c>
      <c r="AF309" s="1179"/>
    </row>
    <row r="310" spans="1:32" ht="27" customHeight="1" x14ac:dyDescent="0.25">
      <c r="A310" s="934"/>
      <c r="B310" s="926"/>
      <c r="C310" s="637"/>
      <c r="D310" s="966"/>
      <c r="E310" s="1115" t="s">
        <v>1050</v>
      </c>
      <c r="F310" s="1523" t="s">
        <v>416</v>
      </c>
      <c r="G310" s="996"/>
      <c r="H310" s="637"/>
      <c r="I310" s="987"/>
      <c r="J310" s="992"/>
      <c r="K310" s="925"/>
      <c r="L310" s="932"/>
      <c r="M310" s="987"/>
      <c r="N310" s="992"/>
      <c r="O310" s="596"/>
      <c r="P310" s="940"/>
      <c r="Q310" s="1005"/>
      <c r="R310" s="940"/>
      <c r="S310" s="940"/>
      <c r="T310" s="984"/>
      <c r="U310" s="298" t="s">
        <v>7</v>
      </c>
      <c r="V310" s="921">
        <v>1</v>
      </c>
      <c r="W310" s="921">
        <v>0</v>
      </c>
      <c r="X310" s="1079">
        <v>0</v>
      </c>
      <c r="Y310" s="929"/>
      <c r="Z310" s="921"/>
      <c r="AA310" s="921"/>
      <c r="AB310" s="925"/>
      <c r="AC310" s="925"/>
      <c r="AD310" s="801" t="s">
        <v>1421</v>
      </c>
      <c r="AE310" s="922" t="s">
        <v>1422</v>
      </c>
      <c r="AF310" s="1179"/>
    </row>
    <row r="311" spans="1:32" ht="15" customHeight="1" x14ac:dyDescent="0.25">
      <c r="A311" s="934"/>
      <c r="B311" s="926"/>
      <c r="C311" s="637"/>
      <c r="D311" s="966"/>
      <c r="E311" s="1946"/>
      <c r="F311" s="648" t="s">
        <v>38</v>
      </c>
      <c r="G311" s="996"/>
      <c r="H311" s="637"/>
      <c r="I311" s="987"/>
      <c r="J311" s="992"/>
      <c r="K311" s="925"/>
      <c r="L311" s="932"/>
      <c r="M311" s="987"/>
      <c r="N311" s="992"/>
      <c r="O311" s="636"/>
      <c r="P311" s="922"/>
      <c r="Q311" s="1002"/>
      <c r="R311" s="922"/>
      <c r="S311" s="922"/>
      <c r="T311" s="979"/>
      <c r="U311" s="566" t="s">
        <v>7</v>
      </c>
      <c r="V311" s="921">
        <v>1</v>
      </c>
      <c r="W311" s="921">
        <v>0</v>
      </c>
      <c r="X311" s="1079">
        <v>0</v>
      </c>
      <c r="Y311" s="929"/>
      <c r="Z311" s="921"/>
      <c r="AA311" s="921"/>
      <c r="AB311" s="921"/>
      <c r="AC311" s="921"/>
      <c r="AD311" s="921" t="s">
        <v>337</v>
      </c>
      <c r="AE311" s="924" t="s">
        <v>59</v>
      </c>
      <c r="AF311" s="1179"/>
    </row>
    <row r="312" spans="1:32" ht="15" customHeight="1" x14ac:dyDescent="0.25">
      <c r="A312" s="934"/>
      <c r="B312" s="926"/>
      <c r="C312" s="637"/>
      <c r="D312" s="966"/>
      <c r="E312" s="1946"/>
      <c r="F312" s="1523" t="s">
        <v>1053</v>
      </c>
      <c r="G312" s="996"/>
      <c r="H312" s="637"/>
      <c r="I312" s="987"/>
      <c r="J312" s="992"/>
      <c r="K312" s="925"/>
      <c r="L312" s="932"/>
      <c r="M312" s="987"/>
      <c r="N312" s="992"/>
      <c r="O312" s="636"/>
      <c r="P312" s="922"/>
      <c r="Q312" s="1002"/>
      <c r="R312" s="922"/>
      <c r="S312" s="922"/>
      <c r="T312" s="979"/>
      <c r="U312" s="566" t="s">
        <v>7</v>
      </c>
      <c r="V312" s="921">
        <v>1</v>
      </c>
      <c r="W312" s="921">
        <v>0</v>
      </c>
      <c r="X312" s="1079">
        <v>0</v>
      </c>
      <c r="Y312" s="929"/>
      <c r="Z312" s="921"/>
      <c r="AA312" s="921"/>
      <c r="AB312" s="921"/>
      <c r="AC312" s="921"/>
      <c r="AD312" s="921" t="s">
        <v>710</v>
      </c>
      <c r="AE312" s="924" t="s">
        <v>1052</v>
      </c>
      <c r="AF312" s="1179"/>
    </row>
    <row r="313" spans="1:32" s="1058" customFormat="1" ht="15" customHeight="1" x14ac:dyDescent="0.25">
      <c r="A313" s="934"/>
      <c r="B313" s="926"/>
      <c r="C313" s="637"/>
      <c r="D313" s="966"/>
      <c r="E313" s="772"/>
      <c r="F313" s="1523" t="s">
        <v>1140</v>
      </c>
      <c r="G313" s="996"/>
      <c r="H313" s="637"/>
      <c r="I313" s="987"/>
      <c r="J313" s="992"/>
      <c r="K313" s="925"/>
      <c r="L313" s="932"/>
      <c r="M313" s="987"/>
      <c r="N313" s="992"/>
      <c r="O313" s="652"/>
      <c r="P313" s="951"/>
      <c r="Q313" s="1004"/>
      <c r="R313" s="951"/>
      <c r="S313" s="951"/>
      <c r="T313" s="980"/>
      <c r="U313" s="458" t="s">
        <v>7</v>
      </c>
      <c r="V313" s="15">
        <v>1</v>
      </c>
      <c r="W313" s="15">
        <v>0</v>
      </c>
      <c r="X313" s="1456">
        <v>0</v>
      </c>
      <c r="Y313" s="950"/>
      <c r="Z313" s="931"/>
      <c r="AA313" s="931"/>
      <c r="AB313" s="931"/>
      <c r="AC313" s="931"/>
      <c r="AD313" s="921" t="s">
        <v>1437</v>
      </c>
      <c r="AE313" s="924" t="s">
        <v>1436</v>
      </c>
      <c r="AF313" s="1179"/>
    </row>
    <row r="314" spans="1:32" s="1058" customFormat="1" ht="17.25" customHeight="1" x14ac:dyDescent="0.25">
      <c r="A314" s="934"/>
      <c r="B314" s="926"/>
      <c r="C314" s="637"/>
      <c r="D314" s="966"/>
      <c r="E314" s="772"/>
      <c r="F314" s="1533" t="s">
        <v>900</v>
      </c>
      <c r="G314" s="996"/>
      <c r="H314" s="637"/>
      <c r="I314" s="987"/>
      <c r="J314" s="992"/>
      <c r="K314" s="925"/>
      <c r="L314" s="932"/>
      <c r="M314" s="987"/>
      <c r="N314" s="992"/>
      <c r="O314" s="652"/>
      <c r="P314" s="951"/>
      <c r="Q314" s="1004"/>
      <c r="R314" s="951"/>
      <c r="S314" s="951"/>
      <c r="T314" s="980"/>
      <c r="U314" s="458" t="s">
        <v>7</v>
      </c>
      <c r="V314" s="15">
        <v>1</v>
      </c>
      <c r="W314" s="15">
        <v>0</v>
      </c>
      <c r="X314" s="1456">
        <v>0</v>
      </c>
      <c r="Y314" s="950"/>
      <c r="Z314" s="931"/>
      <c r="AA314" s="931"/>
      <c r="AB314" s="931"/>
      <c r="AC314" s="931"/>
      <c r="AD314" s="921" t="s">
        <v>1441</v>
      </c>
      <c r="AE314" s="924" t="s">
        <v>1440</v>
      </c>
      <c r="AF314" s="1179"/>
    </row>
    <row r="315" spans="1:32" s="1058" customFormat="1" ht="16.5" customHeight="1" x14ac:dyDescent="0.25">
      <c r="A315" s="934"/>
      <c r="B315" s="926"/>
      <c r="C315" s="637"/>
      <c r="D315" s="966"/>
      <c r="E315" s="772"/>
      <c r="F315" s="1532" t="s">
        <v>830</v>
      </c>
      <c r="G315" s="996"/>
      <c r="H315" s="637"/>
      <c r="I315" s="987"/>
      <c r="J315" s="992"/>
      <c r="K315" s="925"/>
      <c r="L315" s="932"/>
      <c r="M315" s="987"/>
      <c r="N315" s="992"/>
      <c r="O315" s="652"/>
      <c r="P315" s="951"/>
      <c r="Q315" s="1004"/>
      <c r="R315" s="951"/>
      <c r="S315" s="951"/>
      <c r="T315" s="980"/>
      <c r="U315" s="458" t="s">
        <v>7</v>
      </c>
      <c r="V315" s="15">
        <v>1</v>
      </c>
      <c r="W315" s="15">
        <v>0</v>
      </c>
      <c r="X315" s="1456">
        <v>0</v>
      </c>
      <c r="Y315" s="950"/>
      <c r="Z315" s="931"/>
      <c r="AA315" s="931"/>
      <c r="AB315" s="931"/>
      <c r="AC315" s="931"/>
      <c r="AD315" s="921" t="s">
        <v>1439</v>
      </c>
      <c r="AE315" s="924" t="s">
        <v>1438</v>
      </c>
      <c r="AF315" s="1179"/>
    </row>
    <row r="316" spans="1:32" s="919" customFormat="1" ht="15" customHeight="1" x14ac:dyDescent="0.25">
      <c r="A316" s="934"/>
      <c r="B316" s="926"/>
      <c r="C316" s="637"/>
      <c r="D316" s="966"/>
      <c r="E316" s="949"/>
      <c r="F316" s="1523" t="s">
        <v>285</v>
      </c>
      <c r="G316" s="996"/>
      <c r="H316" s="637"/>
      <c r="I316" s="987"/>
      <c r="J316" s="992"/>
      <c r="K316" s="925"/>
      <c r="L316" s="932"/>
      <c r="M316" s="987"/>
      <c r="N316" s="992"/>
      <c r="O316" s="652"/>
      <c r="P316" s="951"/>
      <c r="Q316" s="1004"/>
      <c r="R316" s="951"/>
      <c r="S316" s="951"/>
      <c r="T316" s="980"/>
      <c r="U316" s="299" t="s">
        <v>7</v>
      </c>
      <c r="V316" s="931">
        <v>1</v>
      </c>
      <c r="W316" s="931">
        <v>0</v>
      </c>
      <c r="X316" s="1082">
        <v>0</v>
      </c>
      <c r="Y316" s="950"/>
      <c r="Z316" s="931"/>
      <c r="AA316" s="931"/>
      <c r="AB316" s="931"/>
      <c r="AC316" s="931"/>
      <c r="AD316" s="921" t="s">
        <v>379</v>
      </c>
      <c r="AE316" s="924" t="s">
        <v>850</v>
      </c>
      <c r="AF316" s="1179"/>
    </row>
    <row r="317" spans="1:32" ht="15" customHeight="1" thickBot="1" x14ac:dyDescent="0.3">
      <c r="A317" s="960"/>
      <c r="B317" s="946"/>
      <c r="C317" s="638"/>
      <c r="D317" s="974"/>
      <c r="E317" s="954"/>
      <c r="F317" s="654" t="s">
        <v>582</v>
      </c>
      <c r="G317" s="997"/>
      <c r="H317" s="638"/>
      <c r="I317" s="986"/>
      <c r="J317" s="993"/>
      <c r="K317" s="947"/>
      <c r="L317" s="973"/>
      <c r="M317" s="986"/>
      <c r="N317" s="993"/>
      <c r="O317" s="653"/>
      <c r="P317" s="938"/>
      <c r="Q317" s="1003"/>
      <c r="R317" s="938"/>
      <c r="S317" s="938"/>
      <c r="T317" s="982"/>
      <c r="U317" s="297" t="s">
        <v>7</v>
      </c>
      <c r="V317" s="935">
        <v>1</v>
      </c>
      <c r="W317" s="935">
        <v>0</v>
      </c>
      <c r="X317" s="1080">
        <v>0</v>
      </c>
      <c r="Y317" s="937"/>
      <c r="Z317" s="935"/>
      <c r="AA317" s="935"/>
      <c r="AB317" s="935"/>
      <c r="AC317" s="935"/>
      <c r="AD317" s="935" t="s">
        <v>720</v>
      </c>
      <c r="AE317" s="936" t="s">
        <v>721</v>
      </c>
      <c r="AF317" s="1180"/>
    </row>
    <row r="318" spans="1:32" ht="27" customHeight="1" x14ac:dyDescent="0.25">
      <c r="A318" s="1024">
        <v>4</v>
      </c>
      <c r="B318" s="1025">
        <v>50170</v>
      </c>
      <c r="C318" s="1464" t="s">
        <v>204</v>
      </c>
      <c r="D318" s="1535" t="s">
        <v>1055</v>
      </c>
      <c r="E318" s="1985" t="s">
        <v>1444</v>
      </c>
      <c r="F318" s="318" t="s">
        <v>18</v>
      </c>
      <c r="G318" s="996">
        <f>H318/$H$568</f>
        <v>0.83333333333333337</v>
      </c>
      <c r="H318" s="925">
        <v>5</v>
      </c>
      <c r="I318" s="987">
        <v>1</v>
      </c>
      <c r="J318" s="992">
        <f>I318/$I$568</f>
        <v>0.33333333333333331</v>
      </c>
      <c r="K318" s="650">
        <v>0</v>
      </c>
      <c r="L318" s="1016">
        <f>K318/$K$568</f>
        <v>0</v>
      </c>
      <c r="M318" s="987">
        <v>0</v>
      </c>
      <c r="N318" s="992">
        <f>M318/H318</f>
        <v>0</v>
      </c>
      <c r="O318" s="596">
        <v>0</v>
      </c>
      <c r="P318" s="940">
        <v>0</v>
      </c>
      <c r="Q318" s="1005">
        <v>0</v>
      </c>
      <c r="R318" s="940">
        <v>0</v>
      </c>
      <c r="S318" s="940">
        <v>68</v>
      </c>
      <c r="T318" s="984">
        <f>O318/S318</f>
        <v>0</v>
      </c>
      <c r="U318" s="298" t="s">
        <v>7</v>
      </c>
      <c r="V318" s="927">
        <v>1</v>
      </c>
      <c r="W318" s="927">
        <v>0</v>
      </c>
      <c r="X318" s="1081">
        <v>0</v>
      </c>
      <c r="Y318" s="939"/>
      <c r="Z318" s="927"/>
      <c r="AA318" s="927"/>
      <c r="AB318" s="927"/>
      <c r="AC318" s="927"/>
      <c r="AD318" s="463" t="s">
        <v>614</v>
      </c>
      <c r="AE318" s="928" t="s">
        <v>612</v>
      </c>
      <c r="AF318" s="1204" t="s">
        <v>1411</v>
      </c>
    </row>
    <row r="319" spans="1:32" ht="15" customHeight="1" x14ac:dyDescent="0.25">
      <c r="A319" s="59"/>
      <c r="B319" s="926"/>
      <c r="C319" s="637"/>
      <c r="D319" s="1417"/>
      <c r="E319" s="1943"/>
      <c r="F319" s="1548" t="s">
        <v>251</v>
      </c>
      <c r="G319" s="304"/>
      <c r="H319" s="285"/>
      <c r="I319" s="295"/>
      <c r="J319" s="152"/>
      <c r="K319" s="326"/>
      <c r="L319" s="14"/>
      <c r="M319" s="295"/>
      <c r="N319" s="152"/>
      <c r="O319" s="168"/>
      <c r="P319" s="7"/>
      <c r="Q319" s="161"/>
      <c r="R319" s="7"/>
      <c r="S319" s="7"/>
      <c r="T319" s="125"/>
      <c r="U319" s="566" t="s">
        <v>7</v>
      </c>
      <c r="V319" s="921">
        <v>1</v>
      </c>
      <c r="W319" s="921">
        <v>0</v>
      </c>
      <c r="X319" s="1079">
        <v>0</v>
      </c>
      <c r="Y319" s="929"/>
      <c r="Z319" s="5"/>
      <c r="AA319" s="5"/>
      <c r="AB319" s="5"/>
      <c r="AC319" s="5"/>
      <c r="AD319" s="655" t="s">
        <v>710</v>
      </c>
      <c r="AE319" s="8" t="s">
        <v>1445</v>
      </c>
      <c r="AF319" s="1182"/>
    </row>
    <row r="320" spans="1:32" s="1058" customFormat="1" ht="39" customHeight="1" x14ac:dyDescent="0.25">
      <c r="A320" s="59"/>
      <c r="B320" s="926"/>
      <c r="C320" s="637"/>
      <c r="D320" s="1417"/>
      <c r="E320" s="771" t="s">
        <v>1443</v>
      </c>
      <c r="F320" s="1452" t="s">
        <v>416</v>
      </c>
      <c r="G320" s="996"/>
      <c r="H320" s="637"/>
      <c r="I320" s="987"/>
      <c r="J320" s="992"/>
      <c r="K320" s="650"/>
      <c r="L320" s="932"/>
      <c r="M320" s="987"/>
      <c r="N320" s="992"/>
      <c r="O320" s="636"/>
      <c r="P320" s="922"/>
      <c r="Q320" s="1002"/>
      <c r="R320" s="922"/>
      <c r="S320" s="922"/>
      <c r="T320" s="979"/>
      <c r="U320" s="458" t="s">
        <v>7</v>
      </c>
      <c r="V320" s="15">
        <v>1</v>
      </c>
      <c r="W320" s="15">
        <v>0</v>
      </c>
      <c r="X320" s="1456">
        <v>0</v>
      </c>
      <c r="Y320" s="950"/>
      <c r="Z320" s="931"/>
      <c r="AA320" s="931"/>
      <c r="AB320" s="931"/>
      <c r="AC320" s="931"/>
      <c r="AD320" s="921" t="s">
        <v>1442</v>
      </c>
      <c r="AE320" s="922" t="s">
        <v>1422</v>
      </c>
      <c r="AF320" s="1182"/>
    </row>
    <row r="321" spans="1:32" ht="15" customHeight="1" thickBot="1" x14ac:dyDescent="0.3">
      <c r="A321" s="59"/>
      <c r="B321" s="926"/>
      <c r="C321" s="637"/>
      <c r="D321" s="1534"/>
      <c r="E321" s="1251"/>
      <c r="F321" s="318" t="s">
        <v>25</v>
      </c>
      <c r="G321" s="304"/>
      <c r="H321" s="285"/>
      <c r="I321" s="295"/>
      <c r="J321" s="152"/>
      <c r="K321" s="326"/>
      <c r="L321" s="14"/>
      <c r="M321" s="295"/>
      <c r="N321" s="152"/>
      <c r="O321" s="168"/>
      <c r="P321" s="7"/>
      <c r="Q321" s="161"/>
      <c r="R321" s="7"/>
      <c r="S321" s="7"/>
      <c r="T321" s="125"/>
      <c r="U321" s="566" t="s">
        <v>7</v>
      </c>
      <c r="V321" s="921">
        <v>1</v>
      </c>
      <c r="W321" s="921">
        <v>0</v>
      </c>
      <c r="X321" s="1079">
        <v>0</v>
      </c>
      <c r="Y321" s="937"/>
      <c r="Z321" s="17"/>
      <c r="AA321" s="17"/>
      <c r="AB321" s="17"/>
      <c r="AC321" s="17"/>
      <c r="AD321" s="606" t="s">
        <v>375</v>
      </c>
      <c r="AE321" s="656" t="s">
        <v>609</v>
      </c>
      <c r="AF321" s="1182"/>
    </row>
    <row r="322" spans="1:32" ht="27" customHeight="1" thickBot="1" x14ac:dyDescent="0.3">
      <c r="A322" s="42"/>
      <c r="B322" s="946"/>
      <c r="C322" s="638"/>
      <c r="D322" s="1278"/>
      <c r="E322" s="1256"/>
      <c r="F322" s="908" t="s">
        <v>212</v>
      </c>
      <c r="G322" s="645"/>
      <c r="H322" s="637"/>
      <c r="I322" s="642"/>
      <c r="J322" s="629"/>
      <c r="K322" s="650"/>
      <c r="L322" s="640"/>
      <c r="M322" s="642"/>
      <c r="N322" s="629"/>
      <c r="O322" s="652"/>
      <c r="P322" s="619"/>
      <c r="Q322" s="634"/>
      <c r="R322" s="619"/>
      <c r="S322" s="619"/>
      <c r="T322" s="626"/>
      <c r="U322" s="299" t="s">
        <v>7</v>
      </c>
      <c r="V322" s="931">
        <v>1</v>
      </c>
      <c r="W322" s="931">
        <v>0</v>
      </c>
      <c r="X322" s="1082">
        <v>0</v>
      </c>
      <c r="Y322" s="43"/>
      <c r="Z322" s="613"/>
      <c r="AA322" s="613"/>
      <c r="AB322" s="613"/>
      <c r="AC322" s="613"/>
      <c r="AD322" s="610" t="s">
        <v>611</v>
      </c>
      <c r="AE322" s="609" t="s">
        <v>610</v>
      </c>
      <c r="AF322" s="1182"/>
    </row>
    <row r="323" spans="1:32" ht="15" customHeight="1" x14ac:dyDescent="0.25">
      <c r="A323" s="958">
        <v>5</v>
      </c>
      <c r="B323" s="941">
        <v>50230</v>
      </c>
      <c r="C323" s="942" t="s">
        <v>185</v>
      </c>
      <c r="D323" s="1911" t="s">
        <v>1056</v>
      </c>
      <c r="E323" s="1942" t="s">
        <v>1060</v>
      </c>
      <c r="F323" s="588" t="s">
        <v>900</v>
      </c>
      <c r="G323" s="998">
        <f>H323/$H$568</f>
        <v>1</v>
      </c>
      <c r="H323" s="942">
        <v>6</v>
      </c>
      <c r="I323" s="988">
        <v>2</v>
      </c>
      <c r="J323" s="991">
        <f>I323/$I$568</f>
        <v>0.66666666666666663</v>
      </c>
      <c r="K323" s="942">
        <v>0</v>
      </c>
      <c r="L323" s="1017">
        <f>K323/$K$568</f>
        <v>0</v>
      </c>
      <c r="M323" s="988">
        <v>1</v>
      </c>
      <c r="N323" s="991">
        <f>M323/H323</f>
        <v>0.16666666666666666</v>
      </c>
      <c r="O323" s="635">
        <v>0</v>
      </c>
      <c r="P323" s="945">
        <v>0</v>
      </c>
      <c r="Q323" s="1001">
        <v>0</v>
      </c>
      <c r="R323" s="945">
        <v>0</v>
      </c>
      <c r="S323" s="945">
        <v>62</v>
      </c>
      <c r="T323" s="978">
        <f>O323/S323</f>
        <v>0</v>
      </c>
      <c r="U323" s="296" t="s">
        <v>7</v>
      </c>
      <c r="V323" s="944">
        <v>1</v>
      </c>
      <c r="W323" s="944">
        <v>0</v>
      </c>
      <c r="X323" s="1078">
        <v>0</v>
      </c>
      <c r="Y323" s="943"/>
      <c r="Z323" s="944"/>
      <c r="AA323" s="944"/>
      <c r="AB323" s="944"/>
      <c r="AC323" s="944"/>
      <c r="AD323" s="944" t="s">
        <v>1441</v>
      </c>
      <c r="AE323" s="944" t="s">
        <v>1450</v>
      </c>
      <c r="AF323" s="1204" t="s">
        <v>1467</v>
      </c>
    </row>
    <row r="324" spans="1:32" ht="16.5" customHeight="1" x14ac:dyDescent="0.25">
      <c r="A324" s="934"/>
      <c r="B324" s="926"/>
      <c r="C324" s="637"/>
      <c r="D324" s="1912"/>
      <c r="E324" s="1910"/>
      <c r="F324" s="648" t="s">
        <v>272</v>
      </c>
      <c r="G324" s="996"/>
      <c r="H324" s="637"/>
      <c r="I324" s="987"/>
      <c r="J324" s="992"/>
      <c r="K324" s="925"/>
      <c r="L324" s="932"/>
      <c r="M324" s="987"/>
      <c r="N324" s="992"/>
      <c r="O324" s="636"/>
      <c r="P324" s="922"/>
      <c r="Q324" s="1002"/>
      <c r="R324" s="922"/>
      <c r="S324" s="922"/>
      <c r="T324" s="979"/>
      <c r="U324" s="566" t="s">
        <v>7</v>
      </c>
      <c r="V324" s="921">
        <v>1</v>
      </c>
      <c r="W324" s="921">
        <v>0</v>
      </c>
      <c r="X324" s="1079">
        <v>0</v>
      </c>
      <c r="Y324" s="929"/>
      <c r="Z324" s="921"/>
      <c r="AA324" s="921"/>
      <c r="AB324" s="921"/>
      <c r="AC324" s="921"/>
      <c r="AD324" s="920" t="s">
        <v>376</v>
      </c>
      <c r="AE324" s="924" t="s">
        <v>613</v>
      </c>
      <c r="AF324" s="1179"/>
    </row>
    <row r="325" spans="1:32" s="1058" customFormat="1" ht="16.5" customHeight="1" x14ac:dyDescent="0.25">
      <c r="A325" s="934"/>
      <c r="B325" s="926"/>
      <c r="C325" s="637"/>
      <c r="D325" s="966"/>
      <c r="E325" s="1233" t="s">
        <v>1447</v>
      </c>
      <c r="F325" s="648" t="s">
        <v>1057</v>
      </c>
      <c r="G325" s="996"/>
      <c r="H325" s="637"/>
      <c r="I325" s="987"/>
      <c r="J325" s="992"/>
      <c r="K325" s="925"/>
      <c r="L325" s="932"/>
      <c r="M325" s="987"/>
      <c r="N325" s="992"/>
      <c r="O325" s="636"/>
      <c r="P325" s="922"/>
      <c r="Q325" s="1002"/>
      <c r="R325" s="922"/>
      <c r="S325" s="922"/>
      <c r="T325" s="979"/>
      <c r="U325" s="566" t="s">
        <v>7</v>
      </c>
      <c r="V325" s="921">
        <v>1</v>
      </c>
      <c r="W325" s="921">
        <v>0</v>
      </c>
      <c r="X325" s="1079">
        <v>0</v>
      </c>
      <c r="Y325" s="929"/>
      <c r="Z325" s="921"/>
      <c r="AA325" s="921"/>
      <c r="AB325" s="921"/>
      <c r="AC325" s="921"/>
      <c r="AD325" s="1272" t="s">
        <v>1059</v>
      </c>
      <c r="AE325" s="924" t="s">
        <v>1058</v>
      </c>
      <c r="AF325" s="1179"/>
    </row>
    <row r="326" spans="1:32" s="1058" customFormat="1" ht="16.5" customHeight="1" x14ac:dyDescent="0.25">
      <c r="A326" s="934"/>
      <c r="B326" s="926"/>
      <c r="C326" s="637"/>
      <c r="D326" s="966"/>
      <c r="E326" s="1233"/>
      <c r="F326" s="1948" t="s">
        <v>60</v>
      </c>
      <c r="G326" s="996"/>
      <c r="H326" s="637"/>
      <c r="I326" s="987"/>
      <c r="J326" s="992"/>
      <c r="K326" s="925"/>
      <c r="L326" s="932"/>
      <c r="M326" s="987"/>
      <c r="N326" s="992"/>
      <c r="O326" s="636"/>
      <c r="P326" s="922"/>
      <c r="Q326" s="1002"/>
      <c r="R326" s="922"/>
      <c r="S326" s="922"/>
      <c r="T326" s="979"/>
      <c r="U326" s="566" t="s">
        <v>7</v>
      </c>
      <c r="V326" s="921">
        <v>1</v>
      </c>
      <c r="W326" s="921">
        <v>0</v>
      </c>
      <c r="X326" s="1079">
        <v>0</v>
      </c>
      <c r="Y326" s="929"/>
      <c r="Z326" s="921"/>
      <c r="AA326" s="921"/>
      <c r="AB326" s="921"/>
      <c r="AC326" s="921"/>
      <c r="AD326" s="1536" t="s">
        <v>710</v>
      </c>
      <c r="AE326" s="924" t="s">
        <v>1063</v>
      </c>
      <c r="AF326" s="1179"/>
    </row>
    <row r="327" spans="1:32" s="1058" customFormat="1" ht="16.5" customHeight="1" x14ac:dyDescent="0.25">
      <c r="A327" s="934"/>
      <c r="B327" s="926"/>
      <c r="C327" s="637"/>
      <c r="D327" s="966"/>
      <c r="E327" s="1270"/>
      <c r="F327" s="1949"/>
      <c r="G327" s="996"/>
      <c r="H327" s="637"/>
      <c r="I327" s="987"/>
      <c r="J327" s="992"/>
      <c r="K327" s="925"/>
      <c r="L327" s="932"/>
      <c r="M327" s="987"/>
      <c r="N327" s="992"/>
      <c r="O327" s="636"/>
      <c r="P327" s="922"/>
      <c r="Q327" s="1002"/>
      <c r="R327" s="922"/>
      <c r="S327" s="922"/>
      <c r="T327" s="979"/>
      <c r="U327" s="566" t="s">
        <v>7</v>
      </c>
      <c r="V327" s="921">
        <v>1</v>
      </c>
      <c r="W327" s="921">
        <v>0</v>
      </c>
      <c r="X327" s="1079">
        <v>0</v>
      </c>
      <c r="Y327" s="929"/>
      <c r="Z327" s="921"/>
      <c r="AA327" s="921"/>
      <c r="AB327" s="921"/>
      <c r="AC327" s="921"/>
      <c r="AD327" s="920" t="s">
        <v>1062</v>
      </c>
      <c r="AE327" s="924" t="s">
        <v>1061</v>
      </c>
      <c r="AF327" s="1179"/>
    </row>
    <row r="328" spans="1:32" ht="27" customHeight="1" x14ac:dyDescent="0.25">
      <c r="A328" s="934"/>
      <c r="B328" s="926"/>
      <c r="C328" s="637"/>
      <c r="D328" s="966"/>
      <c r="E328" s="1205" t="s">
        <v>1446</v>
      </c>
      <c r="F328" s="589" t="s">
        <v>16</v>
      </c>
      <c r="G328" s="996"/>
      <c r="H328" s="637"/>
      <c r="I328" s="987"/>
      <c r="J328" s="992"/>
      <c r="K328" s="925"/>
      <c r="L328" s="932"/>
      <c r="M328" s="987"/>
      <c r="N328" s="992"/>
      <c r="O328" s="636"/>
      <c r="P328" s="922"/>
      <c r="Q328" s="1002"/>
      <c r="R328" s="922"/>
      <c r="S328" s="922"/>
      <c r="T328" s="979"/>
      <c r="U328" s="566" t="s">
        <v>7</v>
      </c>
      <c r="V328" s="921">
        <v>1</v>
      </c>
      <c r="W328" s="921">
        <v>1</v>
      </c>
      <c r="X328" s="1079">
        <v>0</v>
      </c>
      <c r="Y328" s="929"/>
      <c r="Z328" s="921"/>
      <c r="AA328" s="921"/>
      <c r="AB328" s="921"/>
      <c r="AC328" s="921"/>
      <c r="AD328" s="921" t="s">
        <v>983</v>
      </c>
      <c r="AE328" s="921" t="s">
        <v>854</v>
      </c>
      <c r="AF328" s="1179"/>
    </row>
    <row r="329" spans="1:32" ht="55.5" customHeight="1" thickBot="1" x14ac:dyDescent="0.3">
      <c r="A329" s="960"/>
      <c r="B329" s="946"/>
      <c r="C329" s="638"/>
      <c r="D329" s="974"/>
      <c r="E329" s="1271" t="s">
        <v>1448</v>
      </c>
      <c r="F329" s="999" t="s">
        <v>416</v>
      </c>
      <c r="G329" s="997"/>
      <c r="H329" s="638"/>
      <c r="I329" s="986"/>
      <c r="J329" s="993"/>
      <c r="K329" s="947"/>
      <c r="L329" s="973"/>
      <c r="M329" s="986"/>
      <c r="N329" s="993"/>
      <c r="O329" s="653"/>
      <c r="P329" s="938"/>
      <c r="Q329" s="1003"/>
      <c r="R329" s="938"/>
      <c r="S329" s="938"/>
      <c r="T329" s="982"/>
      <c r="U329" s="297" t="s">
        <v>7</v>
      </c>
      <c r="V329" s="935">
        <v>1</v>
      </c>
      <c r="W329" s="935">
        <v>1</v>
      </c>
      <c r="X329" s="1080">
        <v>0</v>
      </c>
      <c r="Y329" s="937"/>
      <c r="Z329" s="935"/>
      <c r="AA329" s="935"/>
      <c r="AB329" s="935"/>
      <c r="AC329" s="935"/>
      <c r="AD329" s="946" t="s">
        <v>1449</v>
      </c>
      <c r="AE329" s="938" t="s">
        <v>1422</v>
      </c>
      <c r="AF329" s="1180"/>
    </row>
    <row r="330" spans="1:32" ht="15" customHeight="1" x14ac:dyDescent="0.25">
      <c r="A330" s="958">
        <v>6</v>
      </c>
      <c r="B330" s="941">
        <v>50340</v>
      </c>
      <c r="C330" s="942" t="s">
        <v>795</v>
      </c>
      <c r="D330" s="1911" t="s">
        <v>1064</v>
      </c>
      <c r="E330" s="853"/>
      <c r="F330" s="588" t="s">
        <v>18</v>
      </c>
      <c r="G330" s="998">
        <f>H330/$H$568</f>
        <v>0.5</v>
      </c>
      <c r="H330" s="942">
        <v>3</v>
      </c>
      <c r="I330" s="988">
        <v>0</v>
      </c>
      <c r="J330" s="991">
        <f>I330/$I$568</f>
        <v>0</v>
      </c>
      <c r="K330" s="319">
        <v>0</v>
      </c>
      <c r="L330" s="972">
        <f>K330/$K$568</f>
        <v>0</v>
      </c>
      <c r="M330" s="988">
        <v>0</v>
      </c>
      <c r="N330" s="991">
        <f>M330/H330</f>
        <v>0</v>
      </c>
      <c r="O330" s="457">
        <v>0</v>
      </c>
      <c r="P330" s="104">
        <v>0</v>
      </c>
      <c r="Q330" s="166">
        <v>0</v>
      </c>
      <c r="R330" s="104">
        <v>0</v>
      </c>
      <c r="S330" s="104">
        <v>63</v>
      </c>
      <c r="T330" s="135">
        <f>O330/S330</f>
        <v>0</v>
      </c>
      <c r="U330" s="988" t="s">
        <v>7</v>
      </c>
      <c r="V330" s="941">
        <v>1</v>
      </c>
      <c r="W330" s="941">
        <v>0</v>
      </c>
      <c r="X330" s="1085">
        <v>0</v>
      </c>
      <c r="Y330" s="43"/>
      <c r="Z330" s="941"/>
      <c r="AA330" s="941"/>
      <c r="AB330" s="941"/>
      <c r="AC330" s="941"/>
      <c r="AD330" s="941" t="s">
        <v>600</v>
      </c>
      <c r="AE330" s="972" t="s">
        <v>722</v>
      </c>
      <c r="AF330" s="1204" t="s">
        <v>1467</v>
      </c>
    </row>
    <row r="331" spans="1:32" s="1058" customFormat="1" ht="27" customHeight="1" x14ac:dyDescent="0.25">
      <c r="A331" s="934"/>
      <c r="B331" s="926"/>
      <c r="C331" s="637"/>
      <c r="D331" s="1912"/>
      <c r="E331" s="837" t="s">
        <v>1452</v>
      </c>
      <c r="F331" s="1452" t="s">
        <v>416</v>
      </c>
      <c r="G331" s="996"/>
      <c r="H331" s="925"/>
      <c r="I331" s="987"/>
      <c r="J331" s="992"/>
      <c r="K331" s="650"/>
      <c r="L331" s="932"/>
      <c r="M331" s="987"/>
      <c r="N331" s="992"/>
      <c r="O331" s="636"/>
      <c r="P331" s="922"/>
      <c r="Q331" s="1002"/>
      <c r="R331" s="922"/>
      <c r="S331" s="922"/>
      <c r="T331" s="979"/>
      <c r="U331" s="458" t="s">
        <v>7</v>
      </c>
      <c r="V331" s="15">
        <v>1</v>
      </c>
      <c r="W331" s="15">
        <v>0</v>
      </c>
      <c r="X331" s="1456">
        <v>0</v>
      </c>
      <c r="Y331" s="929"/>
      <c r="Z331" s="921"/>
      <c r="AA331" s="921"/>
      <c r="AB331" s="1008"/>
      <c r="AC331" s="1008"/>
      <c r="AD331" s="921" t="s">
        <v>1451</v>
      </c>
      <c r="AE331" s="922" t="s">
        <v>1422</v>
      </c>
      <c r="AF331" s="1210"/>
    </row>
    <row r="332" spans="1:32" ht="18.75" customHeight="1" thickBot="1" x14ac:dyDescent="0.3">
      <c r="A332" s="960"/>
      <c r="B332" s="946"/>
      <c r="C332" s="638"/>
      <c r="D332" s="1913"/>
      <c r="E332" s="836" t="s">
        <v>1455</v>
      </c>
      <c r="F332" s="999" t="s">
        <v>836</v>
      </c>
      <c r="G332" s="997"/>
      <c r="H332" s="907"/>
      <c r="I332" s="986"/>
      <c r="J332" s="594"/>
      <c r="K332" s="327"/>
      <c r="L332" s="582"/>
      <c r="M332" s="986"/>
      <c r="N332" s="594"/>
      <c r="O332" s="327"/>
      <c r="P332" s="952"/>
      <c r="Q332" s="1006"/>
      <c r="R332" s="952"/>
      <c r="S332" s="952"/>
      <c r="T332" s="981"/>
      <c r="U332" s="986" t="s">
        <v>46</v>
      </c>
      <c r="V332" s="946">
        <v>1</v>
      </c>
      <c r="W332" s="946">
        <v>0</v>
      </c>
      <c r="X332" s="1083">
        <v>0</v>
      </c>
      <c r="Y332" s="179"/>
      <c r="Z332" s="575"/>
      <c r="AA332" s="575"/>
      <c r="AB332" s="87"/>
      <c r="AC332" s="87"/>
      <c r="AD332" s="946" t="s">
        <v>1454</v>
      </c>
      <c r="AE332" s="946" t="s">
        <v>1453</v>
      </c>
      <c r="AF332" s="1180"/>
    </row>
    <row r="333" spans="1:32" ht="27" customHeight="1" x14ac:dyDescent="0.25">
      <c r="A333" s="1024">
        <v>7</v>
      </c>
      <c r="B333" s="1025">
        <v>50420</v>
      </c>
      <c r="C333" s="1464" t="s">
        <v>796</v>
      </c>
      <c r="D333" s="1524" t="s">
        <v>1065</v>
      </c>
      <c r="E333" s="869"/>
      <c r="F333" s="649" t="s">
        <v>16</v>
      </c>
      <c r="G333" s="140">
        <f>H333/$H$568</f>
        <v>0.5</v>
      </c>
      <c r="H333" s="319">
        <v>3</v>
      </c>
      <c r="I333" s="988">
        <v>1</v>
      </c>
      <c r="J333" s="991">
        <f>I333/$I$568</f>
        <v>0.33333333333333331</v>
      </c>
      <c r="K333" s="942">
        <v>0</v>
      </c>
      <c r="L333" s="1017">
        <f>K333/$K$568</f>
        <v>0</v>
      </c>
      <c r="M333" s="988">
        <v>0</v>
      </c>
      <c r="N333" s="991">
        <f>M333/H333</f>
        <v>0</v>
      </c>
      <c r="O333" s="457">
        <v>0</v>
      </c>
      <c r="P333" s="104">
        <v>0</v>
      </c>
      <c r="Q333" s="166">
        <v>0</v>
      </c>
      <c r="R333" s="104">
        <v>0</v>
      </c>
      <c r="S333" s="104">
        <v>49</v>
      </c>
      <c r="T333" s="135">
        <f>O333/S333</f>
        <v>0</v>
      </c>
      <c r="U333" s="988" t="s">
        <v>7</v>
      </c>
      <c r="V333" s="941">
        <v>1</v>
      </c>
      <c r="W333" s="941">
        <v>0</v>
      </c>
      <c r="X333" s="1085">
        <v>0</v>
      </c>
      <c r="Y333" s="943"/>
      <c r="Z333" s="944"/>
      <c r="AA333" s="944"/>
      <c r="AB333" s="944"/>
      <c r="AC333" s="944"/>
      <c r="AD333" s="941" t="s">
        <v>417</v>
      </c>
      <c r="AE333" s="944" t="s">
        <v>855</v>
      </c>
      <c r="AF333" s="1204" t="s">
        <v>1467</v>
      </c>
    </row>
    <row r="334" spans="1:32" ht="15" customHeight="1" x14ac:dyDescent="0.25">
      <c r="A334" s="934"/>
      <c r="B334" s="926"/>
      <c r="C334" s="637"/>
      <c r="D334" s="572"/>
      <c r="E334" s="390" t="s">
        <v>1461</v>
      </c>
      <c r="F334" s="648" t="s">
        <v>18</v>
      </c>
      <c r="G334" s="294"/>
      <c r="H334" s="514"/>
      <c r="I334" s="987"/>
      <c r="J334" s="992"/>
      <c r="K334" s="925"/>
      <c r="L334" s="1016"/>
      <c r="M334" s="987"/>
      <c r="N334" s="138"/>
      <c r="O334" s="636"/>
      <c r="P334" s="922"/>
      <c r="Q334" s="1002"/>
      <c r="R334" s="922"/>
      <c r="S334" s="922"/>
      <c r="T334" s="979"/>
      <c r="U334" s="566" t="s">
        <v>7</v>
      </c>
      <c r="V334" s="921">
        <v>1</v>
      </c>
      <c r="W334" s="921">
        <v>1</v>
      </c>
      <c r="X334" s="1079">
        <v>0</v>
      </c>
      <c r="Y334" s="44"/>
      <c r="Z334" s="926"/>
      <c r="AA334" s="926"/>
      <c r="AB334" s="926"/>
      <c r="AC334" s="926"/>
      <c r="AD334" s="921" t="s">
        <v>614</v>
      </c>
      <c r="AE334" s="927" t="s">
        <v>724</v>
      </c>
      <c r="AF334" s="1179"/>
    </row>
    <row r="335" spans="1:32" s="1058" customFormat="1" ht="41.25" customHeight="1" thickBot="1" x14ac:dyDescent="0.3">
      <c r="A335" s="960"/>
      <c r="B335" s="946"/>
      <c r="C335" s="638"/>
      <c r="D335" s="1273"/>
      <c r="E335" s="1111" t="s">
        <v>1066</v>
      </c>
      <c r="F335" s="654" t="s">
        <v>416</v>
      </c>
      <c r="G335" s="141"/>
      <c r="H335" s="515"/>
      <c r="I335" s="986"/>
      <c r="J335" s="993"/>
      <c r="K335" s="947"/>
      <c r="L335" s="1018"/>
      <c r="M335" s="986"/>
      <c r="N335" s="139"/>
      <c r="O335" s="449"/>
      <c r="P335" s="952"/>
      <c r="Q335" s="1006"/>
      <c r="R335" s="952"/>
      <c r="S335" s="952"/>
      <c r="T335" s="981"/>
      <c r="U335" s="297" t="s">
        <v>7</v>
      </c>
      <c r="V335" s="935">
        <v>1</v>
      </c>
      <c r="W335" s="935">
        <v>0</v>
      </c>
      <c r="X335" s="1080">
        <v>0</v>
      </c>
      <c r="Y335" s="961"/>
      <c r="Z335" s="946"/>
      <c r="AA335" s="946"/>
      <c r="AB335" s="946"/>
      <c r="AC335" s="946"/>
      <c r="AD335" s="935" t="s">
        <v>1460</v>
      </c>
      <c r="AE335" s="938" t="s">
        <v>1422</v>
      </c>
      <c r="AF335" s="1180"/>
    </row>
    <row r="336" spans="1:32" ht="18" customHeight="1" x14ac:dyDescent="0.25">
      <c r="A336" s="958">
        <v>8</v>
      </c>
      <c r="B336" s="941">
        <v>50450</v>
      </c>
      <c r="C336" s="942" t="s">
        <v>797</v>
      </c>
      <c r="D336" s="1091" t="s">
        <v>1067</v>
      </c>
      <c r="E336" s="1274">
        <v>0</v>
      </c>
      <c r="F336" s="649" t="s">
        <v>16</v>
      </c>
      <c r="G336" s="998">
        <f>H336/$H$568</f>
        <v>0.33333333333333331</v>
      </c>
      <c r="H336" s="547">
        <v>2</v>
      </c>
      <c r="I336" s="988">
        <v>1</v>
      </c>
      <c r="J336" s="991">
        <f>I336/$I$568</f>
        <v>0.33333333333333331</v>
      </c>
      <c r="K336" s="988">
        <v>0</v>
      </c>
      <c r="L336" s="991">
        <f>K336/$K$568</f>
        <v>0</v>
      </c>
      <c r="M336" s="988">
        <v>0</v>
      </c>
      <c r="N336" s="991">
        <f>M336/H336</f>
        <v>0</v>
      </c>
      <c r="O336" s="635">
        <v>0</v>
      </c>
      <c r="P336" s="945">
        <v>0</v>
      </c>
      <c r="Q336" s="1001">
        <v>0</v>
      </c>
      <c r="R336" s="945">
        <v>0</v>
      </c>
      <c r="S336" s="945">
        <v>76</v>
      </c>
      <c r="T336" s="978">
        <f>O336/S336</f>
        <v>0</v>
      </c>
      <c r="U336" s="296" t="s">
        <v>7</v>
      </c>
      <c r="V336" s="944">
        <v>1</v>
      </c>
      <c r="W336" s="944">
        <v>0</v>
      </c>
      <c r="X336" s="1078">
        <v>0</v>
      </c>
      <c r="Y336" s="943"/>
      <c r="Z336" s="944"/>
      <c r="AA336" s="944"/>
      <c r="AB336" s="944"/>
      <c r="AC336" s="944"/>
      <c r="AD336" s="944" t="s">
        <v>624</v>
      </c>
      <c r="AE336" s="944" t="s">
        <v>615</v>
      </c>
      <c r="AF336" s="1204" t="s">
        <v>1467</v>
      </c>
    </row>
    <row r="337" spans="1:32" s="1058" customFormat="1" ht="25.5" customHeight="1" thickBot="1" x14ac:dyDescent="0.3">
      <c r="A337" s="960"/>
      <c r="B337" s="946"/>
      <c r="C337" s="638"/>
      <c r="D337" s="1455"/>
      <c r="E337" s="1275"/>
      <c r="F337" s="1537" t="s">
        <v>416</v>
      </c>
      <c r="G337" s="997"/>
      <c r="H337" s="536"/>
      <c r="I337" s="986"/>
      <c r="J337" s="993"/>
      <c r="K337" s="986"/>
      <c r="L337" s="993"/>
      <c r="M337" s="986"/>
      <c r="N337" s="993"/>
      <c r="O337" s="449"/>
      <c r="P337" s="938"/>
      <c r="Q337" s="1003"/>
      <c r="R337" s="938"/>
      <c r="S337" s="938"/>
      <c r="T337" s="982"/>
      <c r="U337" s="508" t="s">
        <v>7</v>
      </c>
      <c r="V337" s="33">
        <v>1</v>
      </c>
      <c r="W337" s="33">
        <v>0</v>
      </c>
      <c r="X337" s="1538">
        <v>0</v>
      </c>
      <c r="Y337" s="937"/>
      <c r="Z337" s="935"/>
      <c r="AA337" s="935"/>
      <c r="AB337" s="935"/>
      <c r="AC337" s="935"/>
      <c r="AD337" s="935" t="s">
        <v>1325</v>
      </c>
      <c r="AE337" s="935" t="s">
        <v>1324</v>
      </c>
      <c r="AF337" s="1513"/>
    </row>
    <row r="338" spans="1:32" ht="15" customHeight="1" x14ac:dyDescent="0.25">
      <c r="A338" s="611">
        <v>9</v>
      </c>
      <c r="B338" s="608">
        <v>50620</v>
      </c>
      <c r="C338" s="925" t="s">
        <v>186</v>
      </c>
      <c r="D338" s="1101" t="s">
        <v>1068</v>
      </c>
      <c r="E338" s="771">
        <v>0</v>
      </c>
      <c r="F338" s="1449" t="s">
        <v>68</v>
      </c>
      <c r="G338" s="645">
        <f>H338/$H$568</f>
        <v>0.66666666666666663</v>
      </c>
      <c r="H338" s="607">
        <v>4</v>
      </c>
      <c r="I338" s="642">
        <v>1</v>
      </c>
      <c r="J338" s="629">
        <f>I338/$I$568</f>
        <v>0.33333333333333331</v>
      </c>
      <c r="K338" s="650">
        <v>1</v>
      </c>
      <c r="L338" s="640">
        <f>K338/$K$568</f>
        <v>0.33333333333333331</v>
      </c>
      <c r="M338" s="642">
        <v>0</v>
      </c>
      <c r="N338" s="629">
        <f>M338/H338</f>
        <v>0</v>
      </c>
      <c r="O338" s="596">
        <v>0</v>
      </c>
      <c r="P338" s="570">
        <v>0</v>
      </c>
      <c r="Q338" s="580">
        <v>0</v>
      </c>
      <c r="R338" s="570">
        <v>0</v>
      </c>
      <c r="S338" s="570">
        <v>48</v>
      </c>
      <c r="T338" s="578">
        <f>O338/S338</f>
        <v>0</v>
      </c>
      <c r="U338" s="298" t="s">
        <v>7</v>
      </c>
      <c r="V338" s="927">
        <v>1</v>
      </c>
      <c r="W338" s="927">
        <v>0</v>
      </c>
      <c r="X338" s="1081">
        <v>0</v>
      </c>
      <c r="Y338" s="939"/>
      <c r="Z338" s="569"/>
      <c r="AA338" s="569"/>
      <c r="AB338" s="569"/>
      <c r="AC338" s="569"/>
      <c r="AD338" s="570" t="s">
        <v>339</v>
      </c>
      <c r="AE338" s="928" t="s">
        <v>725</v>
      </c>
      <c r="AF338" s="1210" t="s">
        <v>1467</v>
      </c>
    </row>
    <row r="339" spans="1:32" s="1058" customFormat="1" ht="15" customHeight="1" x14ac:dyDescent="0.25">
      <c r="A339" s="934"/>
      <c r="B339" s="926"/>
      <c r="C339" s="637"/>
      <c r="D339" s="1101"/>
      <c r="E339" s="771"/>
      <c r="F339" s="1497" t="s">
        <v>798</v>
      </c>
      <c r="G339" s="996"/>
      <c r="H339" s="925"/>
      <c r="I339" s="987"/>
      <c r="J339" s="992"/>
      <c r="K339" s="650"/>
      <c r="L339" s="1016"/>
      <c r="M339" s="987"/>
      <c r="N339" s="992"/>
      <c r="O339" s="596"/>
      <c r="P339" s="940"/>
      <c r="Q339" s="1005"/>
      <c r="R339" s="940"/>
      <c r="S339" s="940"/>
      <c r="T339" s="984"/>
      <c r="U339" s="298" t="s">
        <v>7</v>
      </c>
      <c r="V339" s="927">
        <v>1</v>
      </c>
      <c r="W339" s="927">
        <v>0</v>
      </c>
      <c r="X339" s="1081">
        <v>0</v>
      </c>
      <c r="Y339" s="44"/>
      <c r="Z339" s="926"/>
      <c r="AA339" s="926"/>
      <c r="AB339" s="926"/>
      <c r="AC339" s="926"/>
      <c r="AD339" s="940" t="s">
        <v>1071</v>
      </c>
      <c r="AE339" s="183" t="s">
        <v>1070</v>
      </c>
      <c r="AF339" s="1210"/>
    </row>
    <row r="340" spans="1:32" s="1058" customFormat="1" ht="25.5" customHeight="1" x14ac:dyDescent="0.25">
      <c r="A340" s="934"/>
      <c r="B340" s="926"/>
      <c r="C340" s="637"/>
      <c r="D340" s="1263"/>
      <c r="E340" s="771"/>
      <c r="F340" s="1058" t="s">
        <v>416</v>
      </c>
      <c r="G340" s="996"/>
      <c r="H340" s="925"/>
      <c r="I340" s="987"/>
      <c r="J340" s="992"/>
      <c r="K340" s="650"/>
      <c r="L340" s="1016"/>
      <c r="M340" s="987"/>
      <c r="N340" s="992"/>
      <c r="O340" s="596"/>
      <c r="P340" s="940"/>
      <c r="Q340" s="1005"/>
      <c r="R340" s="940"/>
      <c r="S340" s="940"/>
      <c r="T340" s="984"/>
      <c r="U340" s="298" t="s">
        <v>7</v>
      </c>
      <c r="V340" s="927">
        <v>1</v>
      </c>
      <c r="W340" s="927">
        <v>0</v>
      </c>
      <c r="X340" s="1081">
        <v>0</v>
      </c>
      <c r="Y340" s="44"/>
      <c r="Z340" s="926"/>
      <c r="AA340" s="926"/>
      <c r="AB340" s="926"/>
      <c r="AC340" s="926"/>
      <c r="AD340" s="922" t="s">
        <v>1325</v>
      </c>
      <c r="AE340" s="15" t="s">
        <v>1324</v>
      </c>
      <c r="AF340" s="1176"/>
    </row>
    <row r="341" spans="1:32" ht="18" customHeight="1" thickBot="1" x14ac:dyDescent="0.3">
      <c r="A341" s="622"/>
      <c r="B341" s="615"/>
      <c r="C341" s="638"/>
      <c r="D341" s="1276"/>
      <c r="E341" s="1539" t="s">
        <v>1462</v>
      </c>
      <c r="F341" s="654" t="s">
        <v>18</v>
      </c>
      <c r="G341" s="305"/>
      <c r="H341" s="290"/>
      <c r="I341" s="300"/>
      <c r="J341" s="153"/>
      <c r="K341" s="327"/>
      <c r="L341" s="293"/>
      <c r="M341" s="300"/>
      <c r="N341" s="153"/>
      <c r="O341" s="465"/>
      <c r="P341" s="19"/>
      <c r="Q341" s="162"/>
      <c r="R341" s="19"/>
      <c r="S341" s="19"/>
      <c r="T341" s="128"/>
      <c r="U341" s="297" t="s">
        <v>7</v>
      </c>
      <c r="V341" s="935">
        <v>1</v>
      </c>
      <c r="W341" s="935">
        <v>0</v>
      </c>
      <c r="X341" s="1080">
        <v>0</v>
      </c>
      <c r="Y341" s="937"/>
      <c r="Z341" s="17"/>
      <c r="AA341" s="17"/>
      <c r="AB341" s="17"/>
      <c r="AC341" s="17"/>
      <c r="AD341" s="17" t="s">
        <v>614</v>
      </c>
      <c r="AE341" s="18" t="s">
        <v>340</v>
      </c>
      <c r="AF341" s="1187"/>
    </row>
    <row r="342" spans="1:32" ht="17.25" customHeight="1" x14ac:dyDescent="0.25">
      <c r="A342" s="958">
        <v>10</v>
      </c>
      <c r="B342" s="941">
        <v>50760</v>
      </c>
      <c r="C342" s="977" t="s">
        <v>798</v>
      </c>
      <c r="D342" s="1934" t="s">
        <v>856</v>
      </c>
      <c r="E342" s="1118" t="s">
        <v>1464</v>
      </c>
      <c r="F342" s="1365" t="s">
        <v>186</v>
      </c>
      <c r="G342" s="998">
        <f>H342/$H$568</f>
        <v>0.83333333333333337</v>
      </c>
      <c r="H342" s="942">
        <v>5</v>
      </c>
      <c r="I342" s="988">
        <v>2</v>
      </c>
      <c r="J342" s="991">
        <f>I342/$I$568</f>
        <v>0.66666666666666663</v>
      </c>
      <c r="K342" s="942">
        <v>1</v>
      </c>
      <c r="L342" s="1017">
        <f>K342/$K$568</f>
        <v>0.33333333333333331</v>
      </c>
      <c r="M342" s="988">
        <v>1</v>
      </c>
      <c r="N342" s="991">
        <f>M342/H342</f>
        <v>0.2</v>
      </c>
      <c r="O342" s="635">
        <v>0</v>
      </c>
      <c r="P342" s="945">
        <v>0</v>
      </c>
      <c r="Q342" s="1001">
        <v>0</v>
      </c>
      <c r="R342" s="945">
        <v>0</v>
      </c>
      <c r="S342" s="945">
        <v>105</v>
      </c>
      <c r="T342" s="978">
        <f>O342/S342</f>
        <v>0</v>
      </c>
      <c r="U342" s="296" t="s">
        <v>7</v>
      </c>
      <c r="V342" s="944">
        <v>1</v>
      </c>
      <c r="W342" s="944">
        <v>0</v>
      </c>
      <c r="X342" s="1078">
        <v>0</v>
      </c>
      <c r="Y342" s="943"/>
      <c r="Z342" s="944"/>
      <c r="AA342" s="944"/>
      <c r="AB342" s="944"/>
      <c r="AC342" s="944"/>
      <c r="AD342" s="944" t="s">
        <v>1071</v>
      </c>
      <c r="AE342" s="965" t="s">
        <v>1070</v>
      </c>
      <c r="AF342" s="1204" t="s">
        <v>1467</v>
      </c>
    </row>
    <row r="343" spans="1:32" ht="25.5" customHeight="1" thickBot="1" x14ac:dyDescent="0.3">
      <c r="A343" s="934"/>
      <c r="B343" s="926"/>
      <c r="C343" s="1160"/>
      <c r="D343" s="1935"/>
      <c r="E343" s="1242" t="s">
        <v>1465</v>
      </c>
      <c r="F343" s="1540" t="s">
        <v>70</v>
      </c>
      <c r="G343" s="996"/>
      <c r="H343" s="637"/>
      <c r="I343" s="987"/>
      <c r="J343" s="992"/>
      <c r="K343" s="925"/>
      <c r="L343" s="1016"/>
      <c r="M343" s="987"/>
      <c r="N343" s="992"/>
      <c r="O343" s="596"/>
      <c r="P343" s="940"/>
      <c r="Q343" s="1005"/>
      <c r="R343" s="940"/>
      <c r="S343" s="940"/>
      <c r="T343" s="984"/>
      <c r="U343" s="298" t="s">
        <v>7</v>
      </c>
      <c r="V343" s="927">
        <v>1</v>
      </c>
      <c r="W343" s="927">
        <v>0</v>
      </c>
      <c r="X343" s="1081">
        <v>0</v>
      </c>
      <c r="Y343" s="937"/>
      <c r="Z343" s="935"/>
      <c r="AA343" s="935"/>
      <c r="AB343" s="935"/>
      <c r="AC343" s="935"/>
      <c r="AD343" s="921" t="s">
        <v>417</v>
      </c>
      <c r="AE343" s="924" t="s">
        <v>726</v>
      </c>
      <c r="AF343" s="1179"/>
    </row>
    <row r="344" spans="1:32" ht="16.5" customHeight="1" thickBot="1" x14ac:dyDescent="0.3">
      <c r="A344" s="934"/>
      <c r="B344" s="926"/>
      <c r="C344" s="1160"/>
      <c r="D344" s="1263"/>
      <c r="E344" s="771" t="s">
        <v>1463</v>
      </c>
      <c r="F344" s="589" t="s">
        <v>16</v>
      </c>
      <c r="G344" s="996"/>
      <c r="H344" s="637"/>
      <c r="I344" s="987"/>
      <c r="J344" s="992"/>
      <c r="K344" s="925"/>
      <c r="L344" s="1016"/>
      <c r="M344" s="987"/>
      <c r="N344" s="992"/>
      <c r="O344" s="596"/>
      <c r="P344" s="940"/>
      <c r="Q344" s="1005"/>
      <c r="R344" s="940"/>
      <c r="S344" s="940"/>
      <c r="T344" s="984"/>
      <c r="U344" s="298" t="s">
        <v>7</v>
      </c>
      <c r="V344" s="927">
        <v>1</v>
      </c>
      <c r="W344" s="927">
        <v>0</v>
      </c>
      <c r="X344" s="1081">
        <v>0</v>
      </c>
      <c r="Y344" s="44"/>
      <c r="Z344" s="926"/>
      <c r="AA344" s="926"/>
      <c r="AB344" s="926"/>
      <c r="AC344" s="926"/>
      <c r="AD344" s="927" t="s">
        <v>983</v>
      </c>
      <c r="AE344" s="924" t="s">
        <v>1069</v>
      </c>
      <c r="AF344" s="1179"/>
    </row>
    <row r="345" spans="1:32" ht="15" customHeight="1" x14ac:dyDescent="0.25">
      <c r="A345" s="934"/>
      <c r="B345" s="926"/>
      <c r="C345" s="1160"/>
      <c r="D345" s="1263"/>
      <c r="E345" s="771"/>
      <c r="F345" s="648" t="s">
        <v>38</v>
      </c>
      <c r="G345" s="996"/>
      <c r="H345" s="637"/>
      <c r="I345" s="987"/>
      <c r="J345" s="992"/>
      <c r="K345" s="925"/>
      <c r="L345" s="1016"/>
      <c r="M345" s="987"/>
      <c r="N345" s="992"/>
      <c r="O345" s="596"/>
      <c r="P345" s="940"/>
      <c r="Q345" s="1005"/>
      <c r="R345" s="940"/>
      <c r="S345" s="940"/>
      <c r="T345" s="984"/>
      <c r="U345" s="298" t="s">
        <v>7</v>
      </c>
      <c r="V345" s="927">
        <v>1</v>
      </c>
      <c r="W345" s="927">
        <v>0</v>
      </c>
      <c r="X345" s="1081">
        <v>0</v>
      </c>
      <c r="Y345" s="943">
        <v>0</v>
      </c>
      <c r="Z345" s="944">
        <v>0</v>
      </c>
      <c r="AA345" s="944">
        <v>0</v>
      </c>
      <c r="AB345" s="944">
        <v>0</v>
      </c>
      <c r="AC345" s="944">
        <v>0</v>
      </c>
      <c r="AD345" s="927" t="s">
        <v>375</v>
      </c>
      <c r="AE345" s="924" t="s">
        <v>418</v>
      </c>
      <c r="AF345" s="1179"/>
    </row>
    <row r="346" spans="1:32" ht="15" customHeight="1" thickBot="1" x14ac:dyDescent="0.3">
      <c r="A346" s="960"/>
      <c r="B346" s="946"/>
      <c r="C346" s="1168"/>
      <c r="D346" s="1541"/>
      <c r="E346" s="1418"/>
      <c r="F346" s="654" t="s">
        <v>86</v>
      </c>
      <c r="G346" s="997"/>
      <c r="H346" s="638"/>
      <c r="I346" s="986"/>
      <c r="J346" s="993"/>
      <c r="K346" s="947"/>
      <c r="L346" s="1018"/>
      <c r="M346" s="986"/>
      <c r="N346" s="993"/>
      <c r="O346" s="653"/>
      <c r="P346" s="938"/>
      <c r="Q346" s="1003"/>
      <c r="R346" s="938"/>
      <c r="S346" s="938"/>
      <c r="T346" s="982"/>
      <c r="U346" s="297" t="s">
        <v>7</v>
      </c>
      <c r="V346" s="935">
        <v>1</v>
      </c>
      <c r="W346" s="935">
        <v>0</v>
      </c>
      <c r="X346" s="1080">
        <v>1</v>
      </c>
      <c r="Y346" s="937"/>
      <c r="Z346" s="935"/>
      <c r="AA346" s="935"/>
      <c r="AB346" s="935"/>
      <c r="AC346" s="935"/>
      <c r="AD346" s="935" t="s">
        <v>616</v>
      </c>
      <c r="AE346" s="973" t="s">
        <v>419</v>
      </c>
      <c r="AF346" s="1180"/>
    </row>
    <row r="347" spans="1:32" ht="15" customHeight="1" x14ac:dyDescent="0.25">
      <c r="A347" s="958">
        <v>11</v>
      </c>
      <c r="B347" s="941">
        <v>50780</v>
      </c>
      <c r="C347" s="942" t="s">
        <v>799</v>
      </c>
      <c r="D347" s="1936" t="s">
        <v>1072</v>
      </c>
      <c r="E347" s="869"/>
      <c r="F347" s="1553" t="s">
        <v>18</v>
      </c>
      <c r="G347" s="647">
        <f>H347/$H$568</f>
        <v>1</v>
      </c>
      <c r="H347" s="527">
        <v>6</v>
      </c>
      <c r="I347" s="644">
        <v>2</v>
      </c>
      <c r="J347" s="628">
        <f>I347/$I$568</f>
        <v>0.66666666666666663</v>
      </c>
      <c r="K347" s="644">
        <v>0</v>
      </c>
      <c r="L347" s="628">
        <f>K347/$K$568</f>
        <v>0</v>
      </c>
      <c r="M347" s="644">
        <v>1</v>
      </c>
      <c r="N347" s="137">
        <f>M347/H347</f>
        <v>0.16666666666666666</v>
      </c>
      <c r="O347" s="457">
        <v>0</v>
      </c>
      <c r="P347" s="104">
        <v>0</v>
      </c>
      <c r="Q347" s="166">
        <v>0</v>
      </c>
      <c r="R347" s="104">
        <v>0</v>
      </c>
      <c r="S347" s="104">
        <v>69</v>
      </c>
      <c r="T347" s="135">
        <f>O347/S347</f>
        <v>0</v>
      </c>
      <c r="U347" s="988" t="s">
        <v>7</v>
      </c>
      <c r="V347" s="941">
        <v>1</v>
      </c>
      <c r="W347" s="941">
        <v>0</v>
      </c>
      <c r="X347" s="1085">
        <v>0</v>
      </c>
      <c r="Y347" s="43"/>
      <c r="Z347" s="613"/>
      <c r="AA347" s="613"/>
      <c r="AB347" s="613"/>
      <c r="AC347" s="613"/>
      <c r="AD347" s="613" t="s">
        <v>614</v>
      </c>
      <c r="AE347" s="101" t="s">
        <v>619</v>
      </c>
      <c r="AF347" s="1204" t="s">
        <v>1467</v>
      </c>
    </row>
    <row r="348" spans="1:32" ht="15" customHeight="1" x14ac:dyDescent="0.25">
      <c r="A348" s="934"/>
      <c r="B348" s="926"/>
      <c r="C348" s="637"/>
      <c r="D348" s="1937"/>
      <c r="E348" s="390"/>
      <c r="F348" s="1780" t="s">
        <v>70</v>
      </c>
      <c r="G348" s="645"/>
      <c r="H348" s="770"/>
      <c r="I348" s="642"/>
      <c r="J348" s="629"/>
      <c r="K348" s="642"/>
      <c r="L348" s="629"/>
      <c r="M348" s="642"/>
      <c r="N348" s="138"/>
      <c r="O348" s="458"/>
      <c r="P348" s="606"/>
      <c r="Q348" s="606"/>
      <c r="R348" s="606"/>
      <c r="S348" s="606"/>
      <c r="T348" s="625"/>
      <c r="U348" s="566" t="s">
        <v>7</v>
      </c>
      <c r="V348" s="923">
        <v>1</v>
      </c>
      <c r="W348" s="921">
        <v>0</v>
      </c>
      <c r="X348" s="1079">
        <v>0</v>
      </c>
      <c r="Y348" s="929"/>
      <c r="Z348" s="655"/>
      <c r="AA348" s="655"/>
      <c r="AB348" s="655"/>
      <c r="AC348" s="655"/>
      <c r="AD348" s="655" t="s">
        <v>417</v>
      </c>
      <c r="AE348" s="655" t="s">
        <v>857</v>
      </c>
      <c r="AF348" s="1192"/>
    </row>
    <row r="349" spans="1:32" s="1058" customFormat="1" ht="15" customHeight="1" x14ac:dyDescent="0.25">
      <c r="A349" s="934"/>
      <c r="B349" s="926"/>
      <c r="C349" s="637"/>
      <c r="D349" s="1267"/>
      <c r="E349" s="1277" t="s">
        <v>1074</v>
      </c>
      <c r="F349" s="1780" t="s">
        <v>16</v>
      </c>
      <c r="G349" s="996"/>
      <c r="H349" s="995"/>
      <c r="I349" s="987"/>
      <c r="J349" s="992"/>
      <c r="K349" s="987"/>
      <c r="L349" s="992"/>
      <c r="M349" s="987"/>
      <c r="N349" s="138"/>
      <c r="O349" s="458"/>
      <c r="P349" s="922"/>
      <c r="Q349" s="922"/>
      <c r="R349" s="922"/>
      <c r="S349" s="922"/>
      <c r="T349" s="979"/>
      <c r="U349" s="566" t="s">
        <v>7</v>
      </c>
      <c r="V349" s="923">
        <v>1</v>
      </c>
      <c r="W349" s="921">
        <v>1</v>
      </c>
      <c r="X349" s="1079">
        <v>0</v>
      </c>
      <c r="Y349" s="929"/>
      <c r="Z349" s="921"/>
      <c r="AA349" s="921"/>
      <c r="AB349" s="921"/>
      <c r="AC349" s="921"/>
      <c r="AD349" s="921" t="s">
        <v>983</v>
      </c>
      <c r="AE349" s="921" t="s">
        <v>1073</v>
      </c>
      <c r="AF349" s="1192"/>
    </row>
    <row r="350" spans="1:32" ht="26.25" customHeight="1" x14ac:dyDescent="0.25">
      <c r="A350" s="934"/>
      <c r="B350" s="926"/>
      <c r="C350" s="637"/>
      <c r="D350" s="1264"/>
      <c r="E350" s="390"/>
      <c r="F350" s="1452" t="s">
        <v>416</v>
      </c>
      <c r="G350" s="645"/>
      <c r="H350" s="770"/>
      <c r="I350" s="642"/>
      <c r="J350" s="629"/>
      <c r="K350" s="642"/>
      <c r="L350" s="629"/>
      <c r="M350" s="642"/>
      <c r="N350" s="138"/>
      <c r="O350" s="458"/>
      <c r="P350" s="606"/>
      <c r="Q350" s="606"/>
      <c r="R350" s="606"/>
      <c r="S350" s="606"/>
      <c r="T350" s="625"/>
      <c r="U350" s="566" t="s">
        <v>7</v>
      </c>
      <c r="V350" s="923">
        <v>1</v>
      </c>
      <c r="W350" s="921">
        <v>0</v>
      </c>
      <c r="X350" s="1079">
        <v>0</v>
      </c>
      <c r="Y350" s="929"/>
      <c r="Z350" s="655"/>
      <c r="AA350" s="655"/>
      <c r="AB350" s="655"/>
      <c r="AC350" s="655"/>
      <c r="AD350" s="655" t="s">
        <v>1325</v>
      </c>
      <c r="AE350" s="655" t="s">
        <v>1324</v>
      </c>
      <c r="AF350" s="1192"/>
    </row>
    <row r="351" spans="1:32" s="919" customFormat="1" ht="15" customHeight="1" x14ac:dyDescent="0.25">
      <c r="A351" s="934"/>
      <c r="B351" s="926"/>
      <c r="C351" s="637"/>
      <c r="D351" s="1264"/>
      <c r="E351" s="390"/>
      <c r="F351" s="908" t="s">
        <v>625</v>
      </c>
      <c r="G351" s="996"/>
      <c r="H351" s="995"/>
      <c r="I351" s="987"/>
      <c r="J351" s="992"/>
      <c r="K351" s="987"/>
      <c r="L351" s="992"/>
      <c r="M351" s="987"/>
      <c r="N351" s="138"/>
      <c r="O351" s="636"/>
      <c r="P351" s="922"/>
      <c r="Q351" s="1002"/>
      <c r="R351" s="922"/>
      <c r="S351" s="922"/>
      <c r="T351" s="979"/>
      <c r="U351" s="566" t="s">
        <v>7</v>
      </c>
      <c r="V351" s="923">
        <v>1</v>
      </c>
      <c r="W351" s="921">
        <v>0</v>
      </c>
      <c r="X351" s="1079">
        <v>0</v>
      </c>
      <c r="Y351" s="929"/>
      <c r="Z351" s="921"/>
      <c r="AA351" s="921"/>
      <c r="AB351" s="921"/>
      <c r="AC351" s="921"/>
      <c r="AD351" s="921" t="s">
        <v>605</v>
      </c>
      <c r="AE351" s="921" t="s">
        <v>727</v>
      </c>
      <c r="AF351" s="1192"/>
    </row>
    <row r="352" spans="1:32" ht="15" customHeight="1" thickBot="1" x14ac:dyDescent="0.3">
      <c r="A352" s="960"/>
      <c r="B352" s="946"/>
      <c r="C352" s="638"/>
      <c r="D352" s="1278"/>
      <c r="E352" s="805"/>
      <c r="F352" s="654" t="s">
        <v>617</v>
      </c>
      <c r="G352" s="646"/>
      <c r="H352" s="822"/>
      <c r="I352" s="643"/>
      <c r="J352" s="630"/>
      <c r="K352" s="643"/>
      <c r="L352" s="630"/>
      <c r="M352" s="643"/>
      <c r="N352" s="139"/>
      <c r="O352" s="449"/>
      <c r="P352" s="35"/>
      <c r="Q352" s="165"/>
      <c r="R352" s="35"/>
      <c r="S352" s="35"/>
      <c r="T352" s="127"/>
      <c r="U352" s="986" t="s">
        <v>7</v>
      </c>
      <c r="V352" s="946">
        <v>1</v>
      </c>
      <c r="W352" s="946">
        <v>0</v>
      </c>
      <c r="X352" s="1083">
        <v>0</v>
      </c>
      <c r="Y352" s="961"/>
      <c r="Z352" s="615"/>
      <c r="AA352" s="615"/>
      <c r="AB352" s="615"/>
      <c r="AC352" s="615"/>
      <c r="AD352" s="615">
        <v>0</v>
      </c>
      <c r="AE352" s="102" t="s">
        <v>618</v>
      </c>
      <c r="AF352" s="1188"/>
    </row>
    <row r="353" spans="1:32" ht="27" customHeight="1" x14ac:dyDescent="0.25">
      <c r="A353" s="781">
        <v>12</v>
      </c>
      <c r="B353" s="824">
        <v>50930</v>
      </c>
      <c r="C353" s="915" t="s">
        <v>800</v>
      </c>
      <c r="D353" s="1555" t="s">
        <v>1075</v>
      </c>
      <c r="E353" s="1938" t="s">
        <v>1079</v>
      </c>
      <c r="F353" s="1426" t="s">
        <v>100</v>
      </c>
      <c r="G353" s="294">
        <f>H353/$H$568</f>
        <v>0.83333333333333337</v>
      </c>
      <c r="H353" s="770">
        <v>5</v>
      </c>
      <c r="I353" s="650">
        <v>1</v>
      </c>
      <c r="J353" s="505">
        <f>I353/$I$568</f>
        <v>0.33333333333333331</v>
      </c>
      <c r="K353" s="650">
        <v>0</v>
      </c>
      <c r="L353" s="505">
        <f>K353/$K$568</f>
        <v>0</v>
      </c>
      <c r="M353" s="650">
        <v>1</v>
      </c>
      <c r="N353" s="505">
        <f>M353/H353</f>
        <v>0.2</v>
      </c>
      <c r="O353" s="596">
        <v>0</v>
      </c>
      <c r="P353" s="570">
        <v>0</v>
      </c>
      <c r="Q353" s="580">
        <v>0</v>
      </c>
      <c r="R353" s="570">
        <v>0</v>
      </c>
      <c r="S353" s="570">
        <v>66</v>
      </c>
      <c r="T353" s="578">
        <f>O353/S353</f>
        <v>0</v>
      </c>
      <c r="U353" s="298" t="s">
        <v>7</v>
      </c>
      <c r="V353" s="823">
        <v>1</v>
      </c>
      <c r="W353" s="927">
        <v>0</v>
      </c>
      <c r="X353" s="1081">
        <v>0</v>
      </c>
      <c r="Y353" s="44"/>
      <c r="Z353" s="608"/>
      <c r="AA353" s="608"/>
      <c r="AB353" s="608"/>
      <c r="AC353" s="608"/>
      <c r="AD353" s="569" t="s">
        <v>1077</v>
      </c>
      <c r="AE353" s="569" t="s">
        <v>1078</v>
      </c>
      <c r="AF353" s="1204" t="s">
        <v>1467</v>
      </c>
    </row>
    <row r="354" spans="1:32" ht="16.5" customHeight="1" x14ac:dyDescent="0.25">
      <c r="A354" s="611"/>
      <c r="B354" s="608"/>
      <c r="C354" s="637"/>
      <c r="D354" s="329"/>
      <c r="E354" s="1939"/>
      <c r="F354" s="648" t="s">
        <v>99</v>
      </c>
      <c r="G354" s="294"/>
      <c r="H354" s="511"/>
      <c r="I354" s="326"/>
      <c r="J354" s="505"/>
      <c r="K354" s="326"/>
      <c r="L354" s="505"/>
      <c r="M354" s="326"/>
      <c r="N354" s="505"/>
      <c r="O354" s="169"/>
      <c r="P354" s="40"/>
      <c r="Q354" s="16"/>
      <c r="R354" s="40"/>
      <c r="S354" s="40"/>
      <c r="T354" s="129"/>
      <c r="U354" s="987" t="s">
        <v>7</v>
      </c>
      <c r="V354" s="551">
        <v>1</v>
      </c>
      <c r="W354" s="926">
        <v>0</v>
      </c>
      <c r="X354" s="777">
        <v>0</v>
      </c>
      <c r="Y354" s="44"/>
      <c r="Z354" s="10"/>
      <c r="AA354" s="10"/>
      <c r="AB354" s="10"/>
      <c r="AC354" s="10"/>
      <c r="AD354" s="11" t="s">
        <v>729</v>
      </c>
      <c r="AE354" s="824" t="s">
        <v>728</v>
      </c>
      <c r="AF354" s="1196"/>
    </row>
    <row r="355" spans="1:32" ht="16.5" customHeight="1" x14ac:dyDescent="0.25">
      <c r="A355" s="611"/>
      <c r="B355" s="608"/>
      <c r="C355" s="637"/>
      <c r="D355" s="329"/>
      <c r="E355" s="1554" t="s">
        <v>1076</v>
      </c>
      <c r="F355" s="589" t="s">
        <v>16</v>
      </c>
      <c r="G355" s="294"/>
      <c r="H355" s="511"/>
      <c r="I355" s="326"/>
      <c r="J355" s="505"/>
      <c r="K355" s="326"/>
      <c r="L355" s="505"/>
      <c r="M355" s="326"/>
      <c r="N355" s="505"/>
      <c r="O355" s="458"/>
      <c r="P355" s="7"/>
      <c r="Q355" s="7"/>
      <c r="R355" s="7"/>
      <c r="S355" s="7"/>
      <c r="T355" s="125"/>
      <c r="U355" s="566" t="s">
        <v>7</v>
      </c>
      <c r="V355" s="549">
        <v>1</v>
      </c>
      <c r="W355" s="921">
        <v>0</v>
      </c>
      <c r="X355" s="1079">
        <v>0</v>
      </c>
      <c r="Y355" s="929"/>
      <c r="Z355" s="5"/>
      <c r="AA355" s="5"/>
      <c r="AB355" s="5"/>
      <c r="AC355" s="5"/>
      <c r="AD355" s="11" t="s">
        <v>983</v>
      </c>
      <c r="AE355" s="5" t="s">
        <v>1073</v>
      </c>
      <c r="AF355" s="1196"/>
    </row>
    <row r="356" spans="1:32" ht="26.25" customHeight="1" x14ac:dyDescent="0.25">
      <c r="A356" s="611"/>
      <c r="B356" s="608"/>
      <c r="C356" s="637"/>
      <c r="D356" s="329"/>
      <c r="E356" s="333" t="s">
        <v>1468</v>
      </c>
      <c r="F356" s="648" t="s">
        <v>416</v>
      </c>
      <c r="G356" s="294"/>
      <c r="H356" s="511"/>
      <c r="I356" s="326"/>
      <c r="J356" s="505"/>
      <c r="K356" s="326"/>
      <c r="L356" s="505"/>
      <c r="M356" s="326"/>
      <c r="N356" s="505"/>
      <c r="O356" s="458"/>
      <c r="P356" s="7"/>
      <c r="Q356" s="7"/>
      <c r="R356" s="7"/>
      <c r="S356" s="7"/>
      <c r="T356" s="125"/>
      <c r="U356" s="566" t="s">
        <v>7</v>
      </c>
      <c r="V356" s="549">
        <v>1</v>
      </c>
      <c r="W356" s="921">
        <v>1</v>
      </c>
      <c r="X356" s="1079">
        <v>0</v>
      </c>
      <c r="Y356" s="929"/>
      <c r="Z356" s="5"/>
      <c r="AA356" s="5"/>
      <c r="AB356" s="5"/>
      <c r="AC356" s="5"/>
      <c r="AD356" s="801" t="s">
        <v>1507</v>
      </c>
      <c r="AE356" s="922" t="s">
        <v>1422</v>
      </c>
      <c r="AF356" s="1196"/>
    </row>
    <row r="357" spans="1:32" ht="25.5" customHeight="1" thickBot="1" x14ac:dyDescent="0.3">
      <c r="A357" s="622"/>
      <c r="B357" s="615"/>
      <c r="C357" s="638"/>
      <c r="D357" s="548"/>
      <c r="E357" s="538"/>
      <c r="F357" s="999" t="s">
        <v>49</v>
      </c>
      <c r="G357" s="141"/>
      <c r="H357" s="512"/>
      <c r="I357" s="327"/>
      <c r="J357" s="477"/>
      <c r="K357" s="327"/>
      <c r="L357" s="477"/>
      <c r="M357" s="327"/>
      <c r="N357" s="477"/>
      <c r="O357" s="449"/>
      <c r="P357" s="35"/>
      <c r="Q357" s="165"/>
      <c r="R357" s="35"/>
      <c r="S357" s="35"/>
      <c r="T357" s="127"/>
      <c r="U357" s="986" t="s">
        <v>7</v>
      </c>
      <c r="V357" s="550">
        <v>1</v>
      </c>
      <c r="W357" s="946">
        <v>0</v>
      </c>
      <c r="X357" s="1083">
        <v>0</v>
      </c>
      <c r="Y357" s="961"/>
      <c r="Z357" s="24"/>
      <c r="AA357" s="24"/>
      <c r="AB357" s="24"/>
      <c r="AC357" s="24"/>
      <c r="AD357" s="24" t="s">
        <v>730</v>
      </c>
      <c r="AE357" s="1020" t="s">
        <v>620</v>
      </c>
      <c r="AF357" s="1197"/>
    </row>
    <row r="358" spans="1:32" ht="15" customHeight="1" x14ac:dyDescent="0.25">
      <c r="A358" s="621">
        <v>13</v>
      </c>
      <c r="B358" s="613">
        <v>51370</v>
      </c>
      <c r="C358" s="942" t="s">
        <v>187</v>
      </c>
      <c r="D358" s="1556" t="s">
        <v>1080</v>
      </c>
      <c r="E358" s="1950" t="s">
        <v>1081</v>
      </c>
      <c r="F358" s="588" t="s">
        <v>18</v>
      </c>
      <c r="G358" s="306">
        <f>H358/$H$568</f>
        <v>1.8333333333333333</v>
      </c>
      <c r="H358" s="21">
        <v>11</v>
      </c>
      <c r="I358" s="302">
        <v>2</v>
      </c>
      <c r="J358" s="152">
        <f>I358/$I$568</f>
        <v>0.66666666666666663</v>
      </c>
      <c r="K358" s="9">
        <v>3</v>
      </c>
      <c r="L358" s="292">
        <f>K358/$K$568</f>
        <v>1</v>
      </c>
      <c r="M358" s="295">
        <v>1</v>
      </c>
      <c r="N358" s="152">
        <f>M358/H358</f>
        <v>9.0909090909090912E-2</v>
      </c>
      <c r="O358" s="167">
        <v>0</v>
      </c>
      <c r="P358" s="23">
        <v>0</v>
      </c>
      <c r="Q358" s="160">
        <v>0</v>
      </c>
      <c r="R358" s="23">
        <v>0</v>
      </c>
      <c r="S358" s="23">
        <v>71</v>
      </c>
      <c r="T358" s="124">
        <f>O358/S358</f>
        <v>0</v>
      </c>
      <c r="U358" s="296" t="s">
        <v>8</v>
      </c>
      <c r="V358" s="944">
        <v>1</v>
      </c>
      <c r="W358" s="944">
        <v>0</v>
      </c>
      <c r="X358" s="1078">
        <v>0</v>
      </c>
      <c r="Y358" s="929"/>
      <c r="Z358" s="5"/>
      <c r="AA358" s="5"/>
      <c r="AB358" s="5"/>
      <c r="AC358" s="5"/>
      <c r="AD358" s="22" t="s">
        <v>19</v>
      </c>
      <c r="AE358" s="77" t="s">
        <v>422</v>
      </c>
      <c r="AF358" s="1204" t="s">
        <v>1467</v>
      </c>
    </row>
    <row r="359" spans="1:32" ht="15" customHeight="1" x14ac:dyDescent="0.25">
      <c r="A359" s="611"/>
      <c r="B359" s="608"/>
      <c r="C359" s="637"/>
      <c r="D359" s="966"/>
      <c r="E359" s="1951"/>
      <c r="F359" s="648" t="s">
        <v>377</v>
      </c>
      <c r="G359" s="304"/>
      <c r="H359" s="9"/>
      <c r="I359" s="295"/>
      <c r="J359" s="152"/>
      <c r="K359" s="9"/>
      <c r="L359" s="292"/>
      <c r="M359" s="295"/>
      <c r="N359" s="152"/>
      <c r="O359" s="168"/>
      <c r="P359" s="7"/>
      <c r="Q359" s="161"/>
      <c r="R359" s="7"/>
      <c r="S359" s="7"/>
      <c r="T359" s="125"/>
      <c r="U359" s="566" t="s">
        <v>7</v>
      </c>
      <c r="V359" s="921">
        <v>1</v>
      </c>
      <c r="W359" s="921">
        <v>0</v>
      </c>
      <c r="X359" s="1079">
        <v>0</v>
      </c>
      <c r="Y359" s="929"/>
      <c r="Z359" s="5"/>
      <c r="AA359" s="5"/>
      <c r="AB359" s="5"/>
      <c r="AC359" s="5"/>
      <c r="AD359" s="5" t="s">
        <v>342</v>
      </c>
      <c r="AE359" s="656" t="s">
        <v>731</v>
      </c>
      <c r="AF359" s="1179"/>
    </row>
    <row r="360" spans="1:32" ht="15" customHeight="1" x14ac:dyDescent="0.25">
      <c r="A360" s="611"/>
      <c r="B360" s="608"/>
      <c r="C360" s="637"/>
      <c r="D360" s="80"/>
      <c r="E360" s="949"/>
      <c r="F360" s="648" t="s">
        <v>12</v>
      </c>
      <c r="G360" s="304"/>
      <c r="H360" s="9"/>
      <c r="I360" s="295"/>
      <c r="J360" s="152"/>
      <c r="K360" s="9"/>
      <c r="L360" s="292"/>
      <c r="M360" s="295"/>
      <c r="N360" s="152"/>
      <c r="O360" s="168"/>
      <c r="P360" s="7"/>
      <c r="Q360" s="161"/>
      <c r="R360" s="7"/>
      <c r="S360" s="7"/>
      <c r="T360" s="125"/>
      <c r="U360" s="566" t="s">
        <v>7</v>
      </c>
      <c r="V360" s="921">
        <v>1</v>
      </c>
      <c r="W360" s="921">
        <v>0</v>
      </c>
      <c r="X360" s="1079">
        <v>0</v>
      </c>
      <c r="Y360" s="929"/>
      <c r="Z360" s="5"/>
      <c r="AA360" s="5"/>
      <c r="AB360" s="5"/>
      <c r="AC360" s="5"/>
      <c r="AD360" s="927" t="s">
        <v>729</v>
      </c>
      <c r="AE360" s="8" t="s">
        <v>865</v>
      </c>
      <c r="AF360" s="1179"/>
    </row>
    <row r="361" spans="1:32" s="919" customFormat="1" ht="15" customHeight="1" x14ac:dyDescent="0.25">
      <c r="A361" s="934"/>
      <c r="B361" s="926"/>
      <c r="C361" s="637"/>
      <c r="D361" s="966"/>
      <c r="E361" s="949"/>
      <c r="F361" s="648" t="s">
        <v>38</v>
      </c>
      <c r="G361" s="464"/>
      <c r="H361" s="925"/>
      <c r="I361" s="987"/>
      <c r="J361" s="992"/>
      <c r="K361" s="925"/>
      <c r="L361" s="1016"/>
      <c r="M361" s="987"/>
      <c r="N361" s="992"/>
      <c r="O361" s="636"/>
      <c r="P361" s="922"/>
      <c r="Q361" s="1002"/>
      <c r="R361" s="922"/>
      <c r="S361" s="922"/>
      <c r="T361" s="979"/>
      <c r="U361" s="566" t="s">
        <v>7</v>
      </c>
      <c r="V361" s="921">
        <v>1</v>
      </c>
      <c r="W361" s="921">
        <v>0</v>
      </c>
      <c r="X361" s="1079">
        <v>0</v>
      </c>
      <c r="Y361" s="929"/>
      <c r="Z361" s="921"/>
      <c r="AA361" s="921"/>
      <c r="AB361" s="921"/>
      <c r="AC361" s="921"/>
      <c r="AD361" s="921" t="s">
        <v>375</v>
      </c>
      <c r="AE361" s="924" t="s">
        <v>59</v>
      </c>
      <c r="AF361" s="1179"/>
    </row>
    <row r="362" spans="1:32" ht="27" customHeight="1" x14ac:dyDescent="0.25">
      <c r="A362" s="611"/>
      <c r="B362" s="608"/>
      <c r="C362" s="637"/>
      <c r="D362" s="80"/>
      <c r="E362" s="949"/>
      <c r="F362" s="1557" t="s">
        <v>288</v>
      </c>
      <c r="G362" s="304"/>
      <c r="H362" s="9"/>
      <c r="I362" s="295"/>
      <c r="J362" s="152"/>
      <c r="K362" s="9"/>
      <c r="L362" s="292"/>
      <c r="M362" s="295"/>
      <c r="N362" s="152"/>
      <c r="O362" s="168"/>
      <c r="P362" s="7"/>
      <c r="Q362" s="161"/>
      <c r="R362" s="7"/>
      <c r="S362" s="7"/>
      <c r="T362" s="125"/>
      <c r="U362" s="566" t="s">
        <v>7</v>
      </c>
      <c r="V362" s="921">
        <v>1</v>
      </c>
      <c r="W362" s="921">
        <v>0</v>
      </c>
      <c r="X362" s="1079">
        <v>0</v>
      </c>
      <c r="Y362" s="929"/>
      <c r="Z362" s="5"/>
      <c r="AA362" s="5"/>
      <c r="AB362" s="5"/>
      <c r="AC362" s="5"/>
      <c r="AD362" s="5" t="s">
        <v>733</v>
      </c>
      <c r="AE362" s="8" t="s">
        <v>732</v>
      </c>
      <c r="AF362" s="1179"/>
    </row>
    <row r="363" spans="1:32" ht="15" customHeight="1" x14ac:dyDescent="0.25">
      <c r="A363" s="611"/>
      <c r="B363" s="608"/>
      <c r="C363" s="637"/>
      <c r="D363" s="80"/>
      <c r="E363" s="1943" t="s">
        <v>1469</v>
      </c>
      <c r="F363" s="589" t="s">
        <v>278</v>
      </c>
      <c r="G363" s="304"/>
      <c r="H363" s="9"/>
      <c r="I363" s="295"/>
      <c r="J363" s="152"/>
      <c r="K363" s="9"/>
      <c r="L363" s="292"/>
      <c r="M363" s="295"/>
      <c r="N363" s="152"/>
      <c r="O363" s="168"/>
      <c r="P363" s="7"/>
      <c r="Q363" s="161"/>
      <c r="R363" s="7"/>
      <c r="S363" s="7"/>
      <c r="T363" s="125"/>
      <c r="U363" s="566" t="s">
        <v>7</v>
      </c>
      <c r="V363" s="921">
        <v>1</v>
      </c>
      <c r="W363" s="921">
        <v>0</v>
      </c>
      <c r="X363" s="1079">
        <v>0</v>
      </c>
      <c r="Y363" s="929"/>
      <c r="Z363" s="5"/>
      <c r="AA363" s="5"/>
      <c r="AB363" s="5"/>
      <c r="AC363" s="5"/>
      <c r="AD363" s="5" t="s">
        <v>421</v>
      </c>
      <c r="AE363" s="655" t="s">
        <v>621</v>
      </c>
      <c r="AF363" s="1179"/>
    </row>
    <row r="364" spans="1:32" ht="26.25" customHeight="1" x14ac:dyDescent="0.25">
      <c r="A364" s="611"/>
      <c r="B364" s="608"/>
      <c r="C364" s="637"/>
      <c r="D364" s="80"/>
      <c r="E364" s="1943"/>
      <c r="F364" s="589" t="s">
        <v>16</v>
      </c>
      <c r="G364" s="304"/>
      <c r="H364" s="9"/>
      <c r="I364" s="295"/>
      <c r="J364" s="152"/>
      <c r="K364" s="9"/>
      <c r="L364" s="292"/>
      <c r="M364" s="295"/>
      <c r="N364" s="152"/>
      <c r="O364" s="168"/>
      <c r="P364" s="7"/>
      <c r="Q364" s="161"/>
      <c r="R364" s="7"/>
      <c r="S364" s="7"/>
      <c r="T364" s="125"/>
      <c r="U364" s="566" t="s">
        <v>7</v>
      </c>
      <c r="V364" s="921">
        <v>1</v>
      </c>
      <c r="W364" s="921">
        <v>0</v>
      </c>
      <c r="X364" s="1079">
        <v>0</v>
      </c>
      <c r="Y364" s="929"/>
      <c r="Z364" s="5"/>
      <c r="AA364" s="5"/>
      <c r="AB364" s="5"/>
      <c r="AC364" s="5"/>
      <c r="AD364" s="655" t="s">
        <v>624</v>
      </c>
      <c r="AE364" s="483" t="s">
        <v>862</v>
      </c>
      <c r="AF364" s="1179"/>
    </row>
    <row r="365" spans="1:32" ht="15" customHeight="1" x14ac:dyDescent="0.25">
      <c r="A365" s="611"/>
      <c r="B365" s="608"/>
      <c r="C365" s="637"/>
      <c r="D365" s="80"/>
      <c r="E365" s="1943"/>
      <c r="F365" s="1366" t="s">
        <v>863</v>
      </c>
      <c r="G365" s="304"/>
      <c r="H365" s="9"/>
      <c r="I365" s="295"/>
      <c r="J365" s="152"/>
      <c r="K365" s="9"/>
      <c r="L365" s="292"/>
      <c r="M365" s="295"/>
      <c r="N365" s="152"/>
      <c r="O365" s="168"/>
      <c r="P365" s="7"/>
      <c r="Q365" s="161"/>
      <c r="R365" s="7"/>
      <c r="S365" s="7"/>
      <c r="T365" s="125"/>
      <c r="U365" s="566" t="s">
        <v>87</v>
      </c>
      <c r="V365" s="921">
        <v>1</v>
      </c>
      <c r="W365" s="921">
        <v>0</v>
      </c>
      <c r="X365" s="1079">
        <v>0</v>
      </c>
      <c r="Y365" s="929"/>
      <c r="Z365" s="5"/>
      <c r="AA365" s="5"/>
      <c r="AB365" s="5"/>
      <c r="AC365" s="5"/>
      <c r="AD365" s="5" t="s">
        <v>692</v>
      </c>
      <c r="AE365" s="8" t="s">
        <v>864</v>
      </c>
      <c r="AF365" s="1179"/>
    </row>
    <row r="366" spans="1:32" s="919" customFormat="1" ht="15" customHeight="1" x14ac:dyDescent="0.25">
      <c r="A366" s="934"/>
      <c r="B366" s="926"/>
      <c r="C366" s="637"/>
      <c r="D366" s="966"/>
      <c r="E366" s="1943"/>
      <c r="F366" s="1366" t="s">
        <v>734</v>
      </c>
      <c r="G366" s="996"/>
      <c r="H366" s="925"/>
      <c r="I366" s="987"/>
      <c r="J366" s="992"/>
      <c r="K366" s="925"/>
      <c r="L366" s="1016"/>
      <c r="M366" s="987"/>
      <c r="N366" s="992"/>
      <c r="O366" s="636"/>
      <c r="P366" s="922"/>
      <c r="Q366" s="1002"/>
      <c r="R366" s="922"/>
      <c r="S366" s="922"/>
      <c r="T366" s="979"/>
      <c r="U366" s="566" t="s">
        <v>7</v>
      </c>
      <c r="V366" s="921">
        <v>1</v>
      </c>
      <c r="W366" s="921">
        <v>0</v>
      </c>
      <c r="X366" s="1079">
        <v>0</v>
      </c>
      <c r="Y366" s="929"/>
      <c r="Z366" s="921"/>
      <c r="AA366" s="921"/>
      <c r="AB366" s="921"/>
      <c r="AC366" s="921"/>
      <c r="AD366" s="921" t="s">
        <v>736</v>
      </c>
      <c r="AE366" s="924" t="s">
        <v>735</v>
      </c>
      <c r="AF366" s="1179"/>
    </row>
    <row r="367" spans="1:32" s="1058" customFormat="1" ht="15" customHeight="1" x14ac:dyDescent="0.25">
      <c r="A367" s="934"/>
      <c r="B367" s="926"/>
      <c r="C367" s="637"/>
      <c r="D367" s="966"/>
      <c r="E367" s="1943"/>
      <c r="F367" s="1366" t="s">
        <v>858</v>
      </c>
      <c r="G367" s="996"/>
      <c r="H367" s="925"/>
      <c r="I367" s="987"/>
      <c r="J367" s="992"/>
      <c r="K367" s="925"/>
      <c r="L367" s="1016"/>
      <c r="M367" s="987"/>
      <c r="N367" s="992"/>
      <c r="O367" s="636"/>
      <c r="P367" s="922"/>
      <c r="Q367" s="1002"/>
      <c r="R367" s="922"/>
      <c r="S367" s="922"/>
      <c r="T367" s="979"/>
      <c r="U367" s="566" t="s">
        <v>87</v>
      </c>
      <c r="V367" s="921">
        <v>1</v>
      </c>
      <c r="W367" s="921">
        <v>0</v>
      </c>
      <c r="X367" s="1079">
        <v>0</v>
      </c>
      <c r="Y367" s="929"/>
      <c r="Z367" s="921"/>
      <c r="AA367" s="921"/>
      <c r="AB367" s="921"/>
      <c r="AC367" s="921"/>
      <c r="AD367" s="921" t="s">
        <v>860</v>
      </c>
      <c r="AE367" s="924" t="s">
        <v>859</v>
      </c>
      <c r="AF367" s="1179"/>
    </row>
    <row r="368" spans="1:32" s="919" customFormat="1" ht="27" customHeight="1" thickBot="1" x14ac:dyDescent="0.3">
      <c r="A368" s="934"/>
      <c r="B368" s="926"/>
      <c r="C368" s="637"/>
      <c r="D368" s="966"/>
      <c r="E368" s="949"/>
      <c r="F368" s="318" t="s">
        <v>723</v>
      </c>
      <c r="G368" s="996"/>
      <c r="H368" s="925"/>
      <c r="I368" s="987"/>
      <c r="J368" s="992"/>
      <c r="K368" s="925"/>
      <c r="L368" s="1016"/>
      <c r="M368" s="987"/>
      <c r="N368" s="992"/>
      <c r="O368" s="596"/>
      <c r="P368" s="940"/>
      <c r="Q368" s="1005"/>
      <c r="R368" s="940"/>
      <c r="S368" s="940"/>
      <c r="T368" s="984"/>
      <c r="U368" s="299" t="s">
        <v>7</v>
      </c>
      <c r="V368" s="931">
        <v>1</v>
      </c>
      <c r="W368" s="931">
        <v>0</v>
      </c>
      <c r="X368" s="1082">
        <v>0</v>
      </c>
      <c r="Y368" s="44"/>
      <c r="Z368" s="926"/>
      <c r="AA368" s="926"/>
      <c r="AB368" s="926"/>
      <c r="AC368" s="926"/>
      <c r="AD368" s="921" t="s">
        <v>738</v>
      </c>
      <c r="AE368" s="921" t="s">
        <v>737</v>
      </c>
      <c r="AF368" s="1179"/>
    </row>
    <row r="369" spans="1:32" ht="16.5" customHeight="1" x14ac:dyDescent="0.25">
      <c r="A369" s="1024">
        <v>14</v>
      </c>
      <c r="B369" s="1025">
        <v>52850</v>
      </c>
      <c r="C369" s="1464" t="s">
        <v>898</v>
      </c>
      <c r="D369" s="1911" t="s">
        <v>1083</v>
      </c>
      <c r="E369" s="1297">
        <v>0</v>
      </c>
      <c r="F369" s="588" t="s">
        <v>314</v>
      </c>
      <c r="G369" s="1207">
        <f>H369/$H$568</f>
        <v>0.33333333333333331</v>
      </c>
      <c r="H369" s="942">
        <v>2</v>
      </c>
      <c r="I369" s="988">
        <v>0</v>
      </c>
      <c r="J369" s="991">
        <f>I369/$I$568</f>
        <v>0</v>
      </c>
      <c r="K369" s="942">
        <v>0</v>
      </c>
      <c r="L369" s="1017">
        <f>K369/$K$568</f>
        <v>0</v>
      </c>
      <c r="M369" s="988">
        <v>0</v>
      </c>
      <c r="N369" s="1014">
        <f>M369/H369</f>
        <v>0</v>
      </c>
      <c r="O369" s="1001">
        <v>0</v>
      </c>
      <c r="P369" s="945">
        <v>0</v>
      </c>
      <c r="Q369" s="1001">
        <v>0</v>
      </c>
      <c r="R369" s="945">
        <v>0</v>
      </c>
      <c r="S369" s="945">
        <v>164</v>
      </c>
      <c r="T369" s="185">
        <f>O369/S369</f>
        <v>0</v>
      </c>
      <c r="U369" s="296" t="s">
        <v>7</v>
      </c>
      <c r="V369" s="944">
        <v>1</v>
      </c>
      <c r="W369" s="944">
        <v>0</v>
      </c>
      <c r="X369" s="1078">
        <v>0</v>
      </c>
      <c r="Y369" s="1280"/>
      <c r="Z369" s="1067"/>
      <c r="AA369" s="1067"/>
      <c r="AB369" s="1067"/>
      <c r="AC369" s="1067"/>
      <c r="AD369" s="181" t="s">
        <v>1082</v>
      </c>
      <c r="AE369" s="1281" t="s">
        <v>1084</v>
      </c>
      <c r="AF369" s="1204" t="s">
        <v>1467</v>
      </c>
    </row>
    <row r="370" spans="1:32" s="1058" customFormat="1" ht="16.5" customHeight="1" thickBot="1" x14ac:dyDescent="0.3">
      <c r="A370" s="539"/>
      <c r="B370" s="785"/>
      <c r="C370" s="790"/>
      <c r="D370" s="1913"/>
      <c r="E370" s="1558"/>
      <c r="F370" s="654" t="s">
        <v>900</v>
      </c>
      <c r="G370" s="1559"/>
      <c r="H370" s="947"/>
      <c r="I370" s="986"/>
      <c r="J370" s="993"/>
      <c r="K370" s="947"/>
      <c r="L370" s="1018"/>
      <c r="M370" s="986"/>
      <c r="N370" s="1015"/>
      <c r="O370" s="653"/>
      <c r="P370" s="938"/>
      <c r="Q370" s="1003"/>
      <c r="R370" s="938"/>
      <c r="S370" s="938"/>
      <c r="T370" s="186"/>
      <c r="U370" s="597" t="s">
        <v>7</v>
      </c>
      <c r="V370" s="935">
        <v>1</v>
      </c>
      <c r="W370" s="182">
        <v>0</v>
      </c>
      <c r="X370" s="1080">
        <v>0</v>
      </c>
      <c r="Y370" s="1560"/>
      <c r="Z370" s="1561"/>
      <c r="AA370" s="1561"/>
      <c r="AB370" s="1561"/>
      <c r="AC370" s="1561"/>
      <c r="AD370" s="182" t="s">
        <v>692</v>
      </c>
      <c r="AE370" s="78" t="s">
        <v>1105</v>
      </c>
      <c r="AF370" s="1513"/>
    </row>
    <row r="371" spans="1:32" ht="15" customHeight="1" thickBot="1" x14ac:dyDescent="0.3">
      <c r="A371" s="1988" t="s">
        <v>199</v>
      </c>
      <c r="B371" s="1989"/>
      <c r="C371" s="1989"/>
      <c r="D371" s="1290"/>
      <c r="E371" s="1290"/>
      <c r="F371" s="1291"/>
      <c r="G371" s="1282">
        <f t="shared" ref="G371:N371" si="5">AVERAGE(G372:G514)</f>
        <v>0.77777777777777779</v>
      </c>
      <c r="H371" s="1283">
        <f t="shared" si="5"/>
        <v>4.666666666666667</v>
      </c>
      <c r="I371" s="1284">
        <f t="shared" si="5"/>
        <v>1.5</v>
      </c>
      <c r="J371" s="1285">
        <f t="shared" si="5"/>
        <v>0.5</v>
      </c>
      <c r="K371" s="1286">
        <f t="shared" si="5"/>
        <v>0.13333333333333333</v>
      </c>
      <c r="L371" s="1287">
        <f t="shared" si="5"/>
        <v>4.4444444444444439E-2</v>
      </c>
      <c r="M371" s="1288">
        <f t="shared" si="5"/>
        <v>0.6333333333333333</v>
      </c>
      <c r="N371" s="1289">
        <f t="shared" si="5"/>
        <v>0.13053030303030305</v>
      </c>
      <c r="O371" s="1292">
        <f>SUM(O372:O514)</f>
        <v>4</v>
      </c>
      <c r="P371" s="1293">
        <f>SUM(P372:P514)</f>
        <v>0</v>
      </c>
      <c r="Q371" s="1290">
        <f>SUM(Q372:Q514)</f>
        <v>3</v>
      </c>
      <c r="R371" s="1293">
        <f>SUM(R372:R514)</f>
        <v>0</v>
      </c>
      <c r="S371" s="1294">
        <f>SUM(S372:S517)</f>
        <v>2702</v>
      </c>
      <c r="T371" s="1295">
        <f>AVERAGE(T372:T514)</f>
        <v>1.1299435028248588E-3</v>
      </c>
      <c r="U371" s="1290"/>
      <c r="V371" s="1290"/>
      <c r="W371" s="1290"/>
      <c r="X371" s="1290"/>
      <c r="Y371" s="946">
        <v>0</v>
      </c>
      <c r="Z371" s="946">
        <v>1</v>
      </c>
      <c r="AA371" s="946">
        <v>1</v>
      </c>
      <c r="AB371" s="946">
        <v>1</v>
      </c>
      <c r="AC371" s="946">
        <v>0</v>
      </c>
      <c r="AD371" s="1290"/>
      <c r="AE371" s="1290"/>
      <c r="AF371" s="1296"/>
    </row>
    <row r="372" spans="1:32" ht="15" customHeight="1" x14ac:dyDescent="0.25">
      <c r="A372" s="621">
        <v>1</v>
      </c>
      <c r="B372" s="613">
        <v>60010</v>
      </c>
      <c r="C372" s="1576" t="s">
        <v>801</v>
      </c>
      <c r="D372" s="1101" t="s">
        <v>1085</v>
      </c>
      <c r="E372" s="1298"/>
      <c r="F372" s="588" t="s">
        <v>625</v>
      </c>
      <c r="G372" s="647">
        <f>H372/$H$568</f>
        <v>0.83333333333333337</v>
      </c>
      <c r="H372" s="659">
        <v>5</v>
      </c>
      <c r="I372" s="644">
        <v>3</v>
      </c>
      <c r="J372" s="628">
        <f>I372/$I$568</f>
        <v>1</v>
      </c>
      <c r="K372" s="319">
        <v>0</v>
      </c>
      <c r="L372" s="639">
        <f>K372/$K$568</f>
        <v>0</v>
      </c>
      <c r="M372" s="644">
        <v>1</v>
      </c>
      <c r="N372" s="628">
        <f>M372/H372</f>
        <v>0.2</v>
      </c>
      <c r="O372" s="635">
        <v>0</v>
      </c>
      <c r="P372" s="614">
        <v>0</v>
      </c>
      <c r="Q372" s="631">
        <v>0</v>
      </c>
      <c r="R372" s="614">
        <v>0</v>
      </c>
      <c r="S372" s="614">
        <v>59</v>
      </c>
      <c r="T372" s="624">
        <f>O372/S372</f>
        <v>0</v>
      </c>
      <c r="U372" s="296" t="s">
        <v>7</v>
      </c>
      <c r="V372" s="975">
        <v>1</v>
      </c>
      <c r="W372" s="944">
        <v>0</v>
      </c>
      <c r="X372" s="1078">
        <v>0</v>
      </c>
      <c r="Y372" s="943"/>
      <c r="Z372" s="660"/>
      <c r="AA372" s="660"/>
      <c r="AB372" s="660"/>
      <c r="AC372" s="660"/>
      <c r="AD372" s="660" t="s">
        <v>627</v>
      </c>
      <c r="AE372" s="661" t="s">
        <v>626</v>
      </c>
      <c r="AF372" s="1204" t="s">
        <v>1489</v>
      </c>
    </row>
    <row r="373" spans="1:32" s="1058" customFormat="1" ht="15" customHeight="1" x14ac:dyDescent="0.25">
      <c r="A373" s="934"/>
      <c r="B373" s="926"/>
      <c r="C373" s="1169"/>
      <c r="D373" s="825"/>
      <c r="E373" s="1101" t="s">
        <v>1087</v>
      </c>
      <c r="F373" s="1449" t="s">
        <v>16</v>
      </c>
      <c r="G373" s="996"/>
      <c r="H373" s="925"/>
      <c r="I373" s="987"/>
      <c r="J373" s="992"/>
      <c r="K373" s="650"/>
      <c r="L373" s="1016"/>
      <c r="M373" s="987"/>
      <c r="N373" s="992"/>
      <c r="O373" s="596"/>
      <c r="P373" s="940"/>
      <c r="Q373" s="1005"/>
      <c r="R373" s="940"/>
      <c r="S373" s="940"/>
      <c r="T373" s="984"/>
      <c r="U373" s="987" t="s">
        <v>7</v>
      </c>
      <c r="V373" s="463">
        <v>1</v>
      </c>
      <c r="W373" s="926">
        <v>1</v>
      </c>
      <c r="X373" s="777">
        <v>0</v>
      </c>
      <c r="Y373" s="939"/>
      <c r="Z373" s="927"/>
      <c r="AA373" s="927"/>
      <c r="AB373" s="927"/>
      <c r="AC373" s="927"/>
      <c r="AD373" s="927" t="s">
        <v>983</v>
      </c>
      <c r="AE373" s="928" t="s">
        <v>1086</v>
      </c>
      <c r="AF373" s="1176"/>
    </row>
    <row r="374" spans="1:32" ht="15" customHeight="1" x14ac:dyDescent="0.25">
      <c r="A374" s="611"/>
      <c r="B374" s="608"/>
      <c r="C374" s="1169"/>
      <c r="D374" s="825"/>
      <c r="E374" s="328"/>
      <c r="F374" s="589" t="s">
        <v>336</v>
      </c>
      <c r="G374" s="645"/>
      <c r="H374" s="607"/>
      <c r="I374" s="642"/>
      <c r="J374" s="629"/>
      <c r="K374" s="650"/>
      <c r="L374" s="640"/>
      <c r="M374" s="642"/>
      <c r="N374" s="629"/>
      <c r="O374" s="596"/>
      <c r="P374" s="570"/>
      <c r="Q374" s="580"/>
      <c r="R374" s="570"/>
      <c r="S374" s="570"/>
      <c r="T374" s="578"/>
      <c r="U374" s="299" t="s">
        <v>7</v>
      </c>
      <c r="V374" s="921">
        <v>1</v>
      </c>
      <c r="W374" s="931">
        <v>0</v>
      </c>
      <c r="X374" s="1082">
        <v>0</v>
      </c>
      <c r="Y374" s="929"/>
      <c r="Z374" s="655"/>
      <c r="AA374" s="655"/>
      <c r="AB374" s="655"/>
      <c r="AC374" s="655"/>
      <c r="AD374" s="655" t="s">
        <v>417</v>
      </c>
      <c r="AE374" s="12" t="s">
        <v>622</v>
      </c>
      <c r="AF374" s="1176"/>
    </row>
    <row r="375" spans="1:32" ht="15" customHeight="1" x14ac:dyDescent="0.25">
      <c r="A375" s="611"/>
      <c r="B375" s="608"/>
      <c r="C375" s="1169"/>
      <c r="D375" s="825"/>
      <c r="E375" s="328"/>
      <c r="F375" s="589" t="s">
        <v>557</v>
      </c>
      <c r="G375" s="645"/>
      <c r="H375" s="607"/>
      <c r="I375" s="642"/>
      <c r="J375" s="629"/>
      <c r="K375" s="650"/>
      <c r="L375" s="640"/>
      <c r="M375" s="642"/>
      <c r="N375" s="629"/>
      <c r="O375" s="596"/>
      <c r="P375" s="570"/>
      <c r="Q375" s="580"/>
      <c r="R375" s="570"/>
      <c r="S375" s="570"/>
      <c r="T375" s="578"/>
      <c r="U375" s="566" t="s">
        <v>7</v>
      </c>
      <c r="V375" s="921">
        <v>1</v>
      </c>
      <c r="W375" s="921">
        <v>0</v>
      </c>
      <c r="X375" s="1079">
        <v>0</v>
      </c>
      <c r="Y375" s="929"/>
      <c r="Z375" s="655"/>
      <c r="AA375" s="655"/>
      <c r="AB375" s="655"/>
      <c r="AC375" s="655"/>
      <c r="AD375" s="655" t="s">
        <v>624</v>
      </c>
      <c r="AE375" s="12" t="s">
        <v>623</v>
      </c>
      <c r="AF375" s="1176"/>
    </row>
    <row r="376" spans="1:32" ht="15" customHeight="1" thickBot="1" x14ac:dyDescent="0.3">
      <c r="A376" s="622"/>
      <c r="B376" s="615"/>
      <c r="C376" s="1170"/>
      <c r="D376" s="826"/>
      <c r="E376" s="1101" t="s">
        <v>1090</v>
      </c>
      <c r="F376" s="999" t="s">
        <v>861</v>
      </c>
      <c r="G376" s="646"/>
      <c r="H376" s="638"/>
      <c r="I376" s="643"/>
      <c r="J376" s="630"/>
      <c r="K376" s="327"/>
      <c r="L376" s="641"/>
      <c r="M376" s="643"/>
      <c r="N376" s="630"/>
      <c r="O376" s="449"/>
      <c r="P376" s="35"/>
      <c r="Q376" s="165"/>
      <c r="R376" s="35"/>
      <c r="S376" s="35"/>
      <c r="T376" s="127"/>
      <c r="U376" s="986" t="s">
        <v>7</v>
      </c>
      <c r="V376" s="105">
        <v>1</v>
      </c>
      <c r="W376" s="946">
        <v>0</v>
      </c>
      <c r="X376" s="1083">
        <v>0</v>
      </c>
      <c r="Y376" s="937"/>
      <c r="Z376" s="658"/>
      <c r="AA376" s="658"/>
      <c r="AB376" s="658"/>
      <c r="AC376" s="658"/>
      <c r="AD376" s="615" t="s">
        <v>1088</v>
      </c>
      <c r="AE376" s="102" t="s">
        <v>1089</v>
      </c>
      <c r="AF376" s="1180"/>
    </row>
    <row r="377" spans="1:32" ht="25.5" customHeight="1" thickBot="1" x14ac:dyDescent="0.3">
      <c r="A377" s="1024">
        <v>2</v>
      </c>
      <c r="B377" s="1025">
        <v>60020</v>
      </c>
      <c r="C377" s="1577" t="s">
        <v>188</v>
      </c>
      <c r="D377" s="1911" t="s">
        <v>1091</v>
      </c>
      <c r="E377" s="773">
        <v>0</v>
      </c>
      <c r="F377" s="588" t="s">
        <v>32</v>
      </c>
      <c r="G377" s="998">
        <f>H377/$H$568</f>
        <v>0.5</v>
      </c>
      <c r="H377" s="942">
        <v>3</v>
      </c>
      <c r="I377" s="988">
        <v>0</v>
      </c>
      <c r="J377" s="991">
        <f>I377/$I$568</f>
        <v>0</v>
      </c>
      <c r="K377" s="942">
        <v>0</v>
      </c>
      <c r="L377" s="1017">
        <f>K377/$K$568</f>
        <v>0</v>
      </c>
      <c r="M377" s="988">
        <v>0</v>
      </c>
      <c r="N377" s="991">
        <f>M377/H377</f>
        <v>0</v>
      </c>
      <c r="O377" s="635">
        <v>0</v>
      </c>
      <c r="P377" s="945">
        <v>0</v>
      </c>
      <c r="Q377" s="1001">
        <v>0</v>
      </c>
      <c r="R377" s="945">
        <v>0</v>
      </c>
      <c r="S377" s="945">
        <v>36</v>
      </c>
      <c r="T377" s="978">
        <f>O377/S377</f>
        <v>0</v>
      </c>
      <c r="U377" s="296" t="s">
        <v>7</v>
      </c>
      <c r="V377" s="944">
        <v>1</v>
      </c>
      <c r="W377" s="944">
        <v>0</v>
      </c>
      <c r="X377" s="1078">
        <v>0</v>
      </c>
      <c r="Y377" s="943"/>
      <c r="Z377" s="944"/>
      <c r="AA377" s="944"/>
      <c r="AB377" s="944"/>
      <c r="AC377" s="944"/>
      <c r="AD377" s="944" t="s">
        <v>424</v>
      </c>
      <c r="AE377" s="965" t="s">
        <v>628</v>
      </c>
      <c r="AF377" s="1204" t="s">
        <v>1489</v>
      </c>
    </row>
    <row r="378" spans="1:32" ht="15" customHeight="1" x14ac:dyDescent="0.25">
      <c r="A378" s="934"/>
      <c r="B378" s="926"/>
      <c r="C378" s="1169"/>
      <c r="D378" s="1912"/>
      <c r="E378" s="771"/>
      <c r="F378" s="648" t="s">
        <v>102</v>
      </c>
      <c r="G378" s="996"/>
      <c r="H378" s="637"/>
      <c r="I378" s="987"/>
      <c r="J378" s="992"/>
      <c r="K378" s="925"/>
      <c r="L378" s="1016"/>
      <c r="M378" s="987"/>
      <c r="N378" s="992"/>
      <c r="O378" s="595"/>
      <c r="P378" s="922"/>
      <c r="Q378" s="1002"/>
      <c r="R378" s="922"/>
      <c r="S378" s="922"/>
      <c r="T378" s="979"/>
      <c r="U378" s="566" t="s">
        <v>7</v>
      </c>
      <c r="V378" s="921">
        <v>1</v>
      </c>
      <c r="W378" s="921">
        <v>0</v>
      </c>
      <c r="X378" s="1079">
        <v>0</v>
      </c>
      <c r="Y378" s="943"/>
      <c r="Z378" s="944"/>
      <c r="AA378" s="944"/>
      <c r="AB378" s="944"/>
      <c r="AC378" s="944"/>
      <c r="AD378" s="921">
        <v>0</v>
      </c>
      <c r="AE378" s="924" t="s">
        <v>740</v>
      </c>
      <c r="AF378" s="1186"/>
    </row>
    <row r="379" spans="1:32" s="919" customFormat="1" ht="15" customHeight="1" thickBot="1" x14ac:dyDescent="0.3">
      <c r="A379" s="960"/>
      <c r="B379" s="946"/>
      <c r="C379" s="1170"/>
      <c r="D379" s="971"/>
      <c r="E379" s="954"/>
      <c r="F379" s="654" t="s">
        <v>42</v>
      </c>
      <c r="G379" s="997"/>
      <c r="H379" s="638"/>
      <c r="I379" s="986"/>
      <c r="J379" s="993"/>
      <c r="K379" s="947"/>
      <c r="L379" s="1018"/>
      <c r="M379" s="986"/>
      <c r="N379" s="993"/>
      <c r="O379" s="597"/>
      <c r="P379" s="938"/>
      <c r="Q379" s="1003"/>
      <c r="R379" s="938"/>
      <c r="S379" s="938"/>
      <c r="T379" s="982"/>
      <c r="U379" s="297" t="s">
        <v>7</v>
      </c>
      <c r="V379" s="935">
        <v>1</v>
      </c>
      <c r="W379" s="935">
        <v>0</v>
      </c>
      <c r="X379" s="1080">
        <v>0</v>
      </c>
      <c r="Y379" s="961"/>
      <c r="Z379" s="946"/>
      <c r="AA379" s="946"/>
      <c r="AB379" s="946"/>
      <c r="AC379" s="946"/>
      <c r="AD379" s="935" t="s">
        <v>742</v>
      </c>
      <c r="AE379" s="936" t="s">
        <v>741</v>
      </c>
      <c r="AF379" s="1187"/>
    </row>
    <row r="380" spans="1:32" ht="27" customHeight="1" x14ac:dyDescent="0.25">
      <c r="A380" s="781">
        <v>3</v>
      </c>
      <c r="B380" s="824">
        <v>60050</v>
      </c>
      <c r="C380" s="1579" t="s">
        <v>802</v>
      </c>
      <c r="D380" s="967" t="s">
        <v>1491</v>
      </c>
      <c r="E380" s="1985" t="s">
        <v>1493</v>
      </c>
      <c r="F380" s="318" t="s">
        <v>427</v>
      </c>
      <c r="G380" s="304">
        <f>H380/$H$568</f>
        <v>1.6666666666666667</v>
      </c>
      <c r="H380" s="9">
        <v>10</v>
      </c>
      <c r="I380" s="295">
        <v>3</v>
      </c>
      <c r="J380" s="152">
        <f>I380/$I$568</f>
        <v>1</v>
      </c>
      <c r="K380" s="650">
        <v>0</v>
      </c>
      <c r="L380" s="1016">
        <f>K380/$K$568</f>
        <v>0</v>
      </c>
      <c r="M380" s="987">
        <v>0</v>
      </c>
      <c r="N380" s="992">
        <f>M380/H380</f>
        <v>0</v>
      </c>
      <c r="O380" s="596">
        <v>0</v>
      </c>
      <c r="P380" s="940">
        <v>0</v>
      </c>
      <c r="Q380" s="1005">
        <v>0</v>
      </c>
      <c r="R380" s="940">
        <v>0</v>
      </c>
      <c r="S380" s="940">
        <v>68</v>
      </c>
      <c r="T380" s="984">
        <f>O380/S380</f>
        <v>0</v>
      </c>
      <c r="U380" s="298" t="s">
        <v>87</v>
      </c>
      <c r="V380" s="927">
        <v>1</v>
      </c>
      <c r="W380" s="927">
        <v>0</v>
      </c>
      <c r="X380" s="1081">
        <v>0</v>
      </c>
      <c r="Y380" s="939"/>
      <c r="Z380" s="927"/>
      <c r="AA380" s="927"/>
      <c r="AB380" s="927"/>
      <c r="AC380" s="927"/>
      <c r="AD380" s="927" t="s">
        <v>26</v>
      </c>
      <c r="AE380" s="928" t="s">
        <v>343</v>
      </c>
      <c r="AF380" s="1210" t="s">
        <v>1489</v>
      </c>
    </row>
    <row r="381" spans="1:32" ht="15" customHeight="1" x14ac:dyDescent="0.25">
      <c r="A381" s="611"/>
      <c r="B381" s="608"/>
      <c r="C381" s="1169"/>
      <c r="D381" s="82"/>
      <c r="E381" s="1943"/>
      <c r="F381" s="765" t="s">
        <v>17</v>
      </c>
      <c r="G381" s="304"/>
      <c r="H381" s="285"/>
      <c r="I381" s="295"/>
      <c r="J381" s="152"/>
      <c r="K381" s="326"/>
      <c r="L381" s="292"/>
      <c r="M381" s="295"/>
      <c r="N381" s="152"/>
      <c r="O381" s="168"/>
      <c r="P381" s="7"/>
      <c r="Q381" s="161"/>
      <c r="R381" s="7"/>
      <c r="S381" s="7"/>
      <c r="T381" s="125"/>
      <c r="U381" s="566" t="s">
        <v>7</v>
      </c>
      <c r="V381" s="921">
        <v>1</v>
      </c>
      <c r="W381" s="921">
        <v>0</v>
      </c>
      <c r="X381" s="1079">
        <v>0</v>
      </c>
      <c r="Y381" s="929"/>
      <c r="Z381" s="5"/>
      <c r="AA381" s="5"/>
      <c r="AB381" s="5"/>
      <c r="AC381" s="5"/>
      <c r="AD381" s="5" t="s">
        <v>1497</v>
      </c>
      <c r="AE381" s="8" t="s">
        <v>1496</v>
      </c>
      <c r="AF381" s="1179"/>
    </row>
    <row r="382" spans="1:32" ht="16.5" customHeight="1" x14ac:dyDescent="0.25">
      <c r="A382" s="611"/>
      <c r="B382" s="608"/>
      <c r="C382" s="1169"/>
      <c r="D382" s="82"/>
      <c r="E382" s="772" t="s">
        <v>1492</v>
      </c>
      <c r="F382" s="765" t="s">
        <v>426</v>
      </c>
      <c r="G382" s="304"/>
      <c r="H382" s="285"/>
      <c r="I382" s="295"/>
      <c r="J382" s="152"/>
      <c r="K382" s="326"/>
      <c r="L382" s="292"/>
      <c r="M382" s="295"/>
      <c r="N382" s="152"/>
      <c r="O382" s="168"/>
      <c r="P382" s="7"/>
      <c r="Q382" s="161"/>
      <c r="R382" s="7"/>
      <c r="S382" s="7"/>
      <c r="T382" s="125"/>
      <c r="U382" s="566" t="s">
        <v>7</v>
      </c>
      <c r="V382" s="921">
        <v>1</v>
      </c>
      <c r="W382" s="921">
        <v>0</v>
      </c>
      <c r="X382" s="1079">
        <v>0</v>
      </c>
      <c r="Y382" s="929"/>
      <c r="Z382" s="5"/>
      <c r="AA382" s="5"/>
      <c r="AB382" s="5"/>
      <c r="AC382" s="5"/>
      <c r="AD382" s="5" t="s">
        <v>425</v>
      </c>
      <c r="AE382" s="656" t="s">
        <v>750</v>
      </c>
      <c r="AF382" s="1179"/>
    </row>
    <row r="383" spans="1:32" ht="27" customHeight="1" x14ac:dyDescent="0.25">
      <c r="A383" s="611"/>
      <c r="B383" s="608"/>
      <c r="C383" s="1169"/>
      <c r="D383" s="82"/>
      <c r="E383" s="30"/>
      <c r="F383" s="765" t="s">
        <v>278</v>
      </c>
      <c r="G383" s="304"/>
      <c r="H383" s="285"/>
      <c r="I383" s="295"/>
      <c r="J383" s="152"/>
      <c r="K383" s="326"/>
      <c r="L383" s="292"/>
      <c r="M383" s="295"/>
      <c r="N383" s="152"/>
      <c r="O383" s="168"/>
      <c r="P383" s="7"/>
      <c r="Q383" s="161"/>
      <c r="R383" s="7"/>
      <c r="S383" s="7"/>
      <c r="T383" s="125"/>
      <c r="U383" s="566" t="s">
        <v>7</v>
      </c>
      <c r="V383" s="921">
        <v>1</v>
      </c>
      <c r="W383" s="921">
        <v>0</v>
      </c>
      <c r="X383" s="1079">
        <v>0</v>
      </c>
      <c r="Y383" s="929"/>
      <c r="Z383" s="5"/>
      <c r="AA383" s="5"/>
      <c r="AB383" s="5"/>
      <c r="AC383" s="5"/>
      <c r="AD383" s="5" t="s">
        <v>88</v>
      </c>
      <c r="AE383" s="656" t="s">
        <v>1499</v>
      </c>
      <c r="AF383" s="1179"/>
    </row>
    <row r="384" spans="1:32" ht="15" customHeight="1" x14ac:dyDescent="0.25">
      <c r="A384" s="611"/>
      <c r="B384" s="608"/>
      <c r="C384" s="1169"/>
      <c r="D384" s="82"/>
      <c r="E384" s="1943" t="s">
        <v>1495</v>
      </c>
      <c r="F384" s="648" t="s">
        <v>14</v>
      </c>
      <c r="G384" s="304"/>
      <c r="H384" s="285"/>
      <c r="I384" s="295"/>
      <c r="J384" s="152"/>
      <c r="K384" s="326"/>
      <c r="L384" s="292"/>
      <c r="M384" s="295"/>
      <c r="N384" s="152"/>
      <c r="O384" s="168"/>
      <c r="P384" s="7"/>
      <c r="Q384" s="161"/>
      <c r="R384" s="7"/>
      <c r="S384" s="7"/>
      <c r="T384" s="125"/>
      <c r="U384" s="566" t="s">
        <v>7</v>
      </c>
      <c r="V384" s="921">
        <v>1</v>
      </c>
      <c r="W384" s="921">
        <v>0</v>
      </c>
      <c r="X384" s="1079">
        <v>0</v>
      </c>
      <c r="Y384" s="929"/>
      <c r="Z384" s="5"/>
      <c r="AA384" s="5"/>
      <c r="AB384" s="5"/>
      <c r="AC384" s="5"/>
      <c r="AD384" s="5" t="s">
        <v>1500</v>
      </c>
      <c r="AE384" s="8" t="s">
        <v>1498</v>
      </c>
      <c r="AF384" s="1179"/>
    </row>
    <row r="385" spans="1:32" s="1058" customFormat="1" ht="15" customHeight="1" x14ac:dyDescent="0.25">
      <c r="A385" s="934"/>
      <c r="B385" s="926"/>
      <c r="C385" s="1169"/>
      <c r="D385" s="967"/>
      <c r="E385" s="1943"/>
      <c r="F385" s="908" t="s">
        <v>280</v>
      </c>
      <c r="G385" s="996"/>
      <c r="H385" s="637"/>
      <c r="I385" s="987"/>
      <c r="J385" s="992"/>
      <c r="K385" s="650"/>
      <c r="L385" s="1016"/>
      <c r="M385" s="987"/>
      <c r="N385" s="992"/>
      <c r="O385" s="652"/>
      <c r="P385" s="951"/>
      <c r="Q385" s="1004"/>
      <c r="R385" s="951"/>
      <c r="S385" s="951"/>
      <c r="T385" s="980"/>
      <c r="U385" s="458" t="s">
        <v>7</v>
      </c>
      <c r="V385" s="15">
        <v>1</v>
      </c>
      <c r="W385" s="15">
        <v>0</v>
      </c>
      <c r="X385" s="1456">
        <v>0</v>
      </c>
      <c r="Y385" s="950"/>
      <c r="Z385" s="931"/>
      <c r="AA385" s="931"/>
      <c r="AB385" s="931"/>
      <c r="AC385" s="931"/>
      <c r="AD385" s="931" t="s">
        <v>729</v>
      </c>
      <c r="AE385" s="930" t="s">
        <v>1494</v>
      </c>
      <c r="AF385" s="1179"/>
    </row>
    <row r="386" spans="1:32" s="1058" customFormat="1" ht="15" customHeight="1" x14ac:dyDescent="0.25">
      <c r="A386" s="934"/>
      <c r="B386" s="926"/>
      <c r="C386" s="1169"/>
      <c r="D386" s="967"/>
      <c r="E386" s="1550"/>
      <c r="F386" s="908" t="s">
        <v>1501</v>
      </c>
      <c r="G386" s="996"/>
      <c r="H386" s="637"/>
      <c r="I386" s="987"/>
      <c r="J386" s="992"/>
      <c r="K386" s="650"/>
      <c r="L386" s="1016"/>
      <c r="M386" s="987"/>
      <c r="N386" s="992"/>
      <c r="O386" s="652"/>
      <c r="P386" s="951"/>
      <c r="Q386" s="1004"/>
      <c r="R386" s="951"/>
      <c r="S386" s="951"/>
      <c r="T386" s="980"/>
      <c r="U386" s="458" t="s">
        <v>7</v>
      </c>
      <c r="V386" s="15">
        <v>1</v>
      </c>
      <c r="W386" s="15">
        <v>0</v>
      </c>
      <c r="X386" s="1456">
        <v>0</v>
      </c>
      <c r="Y386" s="950"/>
      <c r="Z386" s="931"/>
      <c r="AA386" s="931"/>
      <c r="AB386" s="931"/>
      <c r="AC386" s="931"/>
      <c r="AD386" s="931" t="s">
        <v>379</v>
      </c>
      <c r="AE386" s="930" t="s">
        <v>1502</v>
      </c>
      <c r="AF386" s="1179"/>
    </row>
    <row r="387" spans="1:32" s="1058" customFormat="1" ht="15" customHeight="1" x14ac:dyDescent="0.25">
      <c r="A387" s="934"/>
      <c r="B387" s="926"/>
      <c r="C387" s="1169"/>
      <c r="D387" s="967"/>
      <c r="E387" s="1550"/>
      <c r="F387" s="908" t="s">
        <v>25</v>
      </c>
      <c r="G387" s="996"/>
      <c r="H387" s="637"/>
      <c r="I387" s="987"/>
      <c r="J387" s="992"/>
      <c r="K387" s="650"/>
      <c r="L387" s="1016"/>
      <c r="M387" s="987"/>
      <c r="N387" s="992"/>
      <c r="O387" s="652"/>
      <c r="P387" s="951"/>
      <c r="Q387" s="1004"/>
      <c r="R387" s="951"/>
      <c r="S387" s="951"/>
      <c r="T387" s="980"/>
      <c r="U387" s="458" t="s">
        <v>7</v>
      </c>
      <c r="V387" s="15">
        <v>1</v>
      </c>
      <c r="W387" s="15">
        <v>0</v>
      </c>
      <c r="X387" s="1456">
        <v>0</v>
      </c>
      <c r="Y387" s="950"/>
      <c r="Z387" s="931"/>
      <c r="AA387" s="931"/>
      <c r="AB387" s="931"/>
      <c r="AC387" s="931"/>
      <c r="AD387" s="931" t="s">
        <v>1504</v>
      </c>
      <c r="AE387" s="930" t="s">
        <v>1503</v>
      </c>
      <c r="AF387" s="1179"/>
    </row>
    <row r="388" spans="1:32" s="1058" customFormat="1" ht="15" customHeight="1" x14ac:dyDescent="0.25">
      <c r="A388" s="934"/>
      <c r="B388" s="926"/>
      <c r="C388" s="1169"/>
      <c r="D388" s="967"/>
      <c r="E388" s="1550"/>
      <c r="F388" s="908" t="s">
        <v>21</v>
      </c>
      <c r="G388" s="996"/>
      <c r="H388" s="637"/>
      <c r="I388" s="987"/>
      <c r="J388" s="992"/>
      <c r="K388" s="650"/>
      <c r="L388" s="1016"/>
      <c r="M388" s="987"/>
      <c r="N388" s="992"/>
      <c r="O388" s="652"/>
      <c r="P388" s="951"/>
      <c r="Q388" s="1004"/>
      <c r="R388" s="951"/>
      <c r="S388" s="951"/>
      <c r="T388" s="980"/>
      <c r="U388" s="1087"/>
      <c r="V388" s="1299"/>
      <c r="W388" s="1299"/>
      <c r="X388" s="1578"/>
      <c r="Y388" s="950"/>
      <c r="Z388" s="931"/>
      <c r="AA388" s="931"/>
      <c r="AB388" s="931"/>
      <c r="AC388" s="931"/>
      <c r="AD388" s="931" t="s">
        <v>1506</v>
      </c>
      <c r="AE388" s="930" t="s">
        <v>1505</v>
      </c>
      <c r="AF388" s="1179"/>
    </row>
    <row r="389" spans="1:32" ht="25.5" customHeight="1" thickBot="1" x14ac:dyDescent="0.3">
      <c r="A389" s="611"/>
      <c r="B389" s="608"/>
      <c r="C389" s="1169"/>
      <c r="D389" s="623"/>
      <c r="E389" s="805"/>
      <c r="F389" s="908" t="s">
        <v>89</v>
      </c>
      <c r="G389" s="304"/>
      <c r="H389" s="285"/>
      <c r="I389" s="295"/>
      <c r="J389" s="152"/>
      <c r="K389" s="650"/>
      <c r="L389" s="640"/>
      <c r="M389" s="642"/>
      <c r="N389" s="629"/>
      <c r="O389" s="652"/>
      <c r="P389" s="619"/>
      <c r="Q389" s="634"/>
      <c r="R389" s="619"/>
      <c r="S389" s="619"/>
      <c r="T389" s="626"/>
      <c r="U389" s="299" t="s">
        <v>7</v>
      </c>
      <c r="V389" s="931">
        <v>1</v>
      </c>
      <c r="W389" s="931">
        <v>0</v>
      </c>
      <c r="X389" s="1082">
        <v>0</v>
      </c>
      <c r="Y389" s="950"/>
      <c r="Z389" s="610"/>
      <c r="AA389" s="610"/>
      <c r="AB389" s="610"/>
      <c r="AC389" s="610"/>
      <c r="AD389" s="610" t="s">
        <v>88</v>
      </c>
      <c r="AE389" s="609" t="s">
        <v>629</v>
      </c>
      <c r="AF389" s="1179"/>
    </row>
    <row r="390" spans="1:32" ht="26.25" customHeight="1" thickBot="1" x14ac:dyDescent="0.3">
      <c r="A390" s="1024">
        <v>4</v>
      </c>
      <c r="B390" s="1025">
        <v>60070</v>
      </c>
      <c r="C390" s="1577" t="s">
        <v>803</v>
      </c>
      <c r="D390" s="1305" t="s">
        <v>1509</v>
      </c>
      <c r="E390" s="773">
        <v>0</v>
      </c>
      <c r="F390" s="649" t="s">
        <v>24</v>
      </c>
      <c r="G390" s="998">
        <f>H390/$H$568</f>
        <v>0.33333333333333331</v>
      </c>
      <c r="H390" s="942">
        <v>2</v>
      </c>
      <c r="I390" s="988">
        <v>1</v>
      </c>
      <c r="J390" s="991">
        <f>I390/$I$568</f>
        <v>0.33333333333333331</v>
      </c>
      <c r="K390" s="942">
        <v>0</v>
      </c>
      <c r="L390" s="1017">
        <f>K390/$K$568</f>
        <v>0</v>
      </c>
      <c r="M390" s="988">
        <v>1</v>
      </c>
      <c r="N390" s="991">
        <f>M390/H390</f>
        <v>0.5</v>
      </c>
      <c r="O390" s="635">
        <v>0</v>
      </c>
      <c r="P390" s="945">
        <v>0</v>
      </c>
      <c r="Q390" s="1001">
        <v>0</v>
      </c>
      <c r="R390" s="945">
        <v>0</v>
      </c>
      <c r="S390" s="945">
        <v>76</v>
      </c>
      <c r="T390" s="978">
        <f>O390/S390</f>
        <v>0</v>
      </c>
      <c r="U390" s="296" t="s">
        <v>7</v>
      </c>
      <c r="V390" s="943">
        <v>1</v>
      </c>
      <c r="W390" s="944">
        <v>0</v>
      </c>
      <c r="X390" s="1078">
        <v>0</v>
      </c>
      <c r="Y390" s="1084"/>
      <c r="Z390" s="956"/>
      <c r="AA390" s="956"/>
      <c r="AB390" s="956"/>
      <c r="AC390" s="956"/>
      <c r="AD390" s="944" t="s">
        <v>444</v>
      </c>
      <c r="AE390" s="1023" t="s">
        <v>775</v>
      </c>
      <c r="AF390" s="1204" t="s">
        <v>1489</v>
      </c>
    </row>
    <row r="391" spans="1:32" s="1058" customFormat="1" ht="41.25" customHeight="1" thickBot="1" x14ac:dyDescent="0.3">
      <c r="A391" s="539"/>
      <c r="B391" s="785"/>
      <c r="C391" s="1171"/>
      <c r="D391" s="1580"/>
      <c r="E391" s="805"/>
      <c r="F391" s="999" t="s">
        <v>416</v>
      </c>
      <c r="G391" s="997"/>
      <c r="H391" s="947"/>
      <c r="I391" s="986"/>
      <c r="J391" s="993"/>
      <c r="K391" s="947"/>
      <c r="L391" s="1018"/>
      <c r="M391" s="986"/>
      <c r="N391" s="993"/>
      <c r="O391" s="449"/>
      <c r="P391" s="952"/>
      <c r="Q391" s="1006"/>
      <c r="R391" s="952"/>
      <c r="S391" s="952"/>
      <c r="T391" s="981"/>
      <c r="U391" s="508" t="s">
        <v>7</v>
      </c>
      <c r="V391" s="33">
        <v>1</v>
      </c>
      <c r="W391" s="33">
        <v>0</v>
      </c>
      <c r="X391" s="1538">
        <v>0</v>
      </c>
      <c r="Y391" s="961"/>
      <c r="Z391" s="946"/>
      <c r="AA391" s="946"/>
      <c r="AB391" s="946"/>
      <c r="AC391" s="946"/>
      <c r="AD391" s="946" t="s">
        <v>1508</v>
      </c>
      <c r="AE391" s="973" t="s">
        <v>1422</v>
      </c>
      <c r="AF391" s="1513"/>
    </row>
    <row r="392" spans="1:32" ht="27" customHeight="1" thickBot="1" x14ac:dyDescent="0.3">
      <c r="A392" s="1581">
        <v>5</v>
      </c>
      <c r="B392" s="1582">
        <v>60180</v>
      </c>
      <c r="C392" s="1584" t="s">
        <v>804</v>
      </c>
      <c r="D392" s="1309" t="s">
        <v>1104</v>
      </c>
      <c r="E392" s="1308" t="s">
        <v>1510</v>
      </c>
      <c r="F392" s="1583" t="s">
        <v>1161</v>
      </c>
      <c r="G392" s="312">
        <f>H392/$H$568</f>
        <v>0.16666666666666666</v>
      </c>
      <c r="H392" s="560">
        <v>1</v>
      </c>
      <c r="I392" s="301">
        <v>0</v>
      </c>
      <c r="J392" s="170">
        <f>I392/$I$568</f>
        <v>0</v>
      </c>
      <c r="K392" s="395">
        <v>0</v>
      </c>
      <c r="L392" s="363">
        <f>K392/$K$568</f>
        <v>0</v>
      </c>
      <c r="M392" s="301">
        <v>0</v>
      </c>
      <c r="N392" s="376">
        <f>M392/H392</f>
        <v>0</v>
      </c>
      <c r="O392" s="1310">
        <v>0</v>
      </c>
      <c r="P392" s="1311">
        <v>0</v>
      </c>
      <c r="Q392" s="1312">
        <v>0</v>
      </c>
      <c r="R392" s="1311">
        <v>0</v>
      </c>
      <c r="S392" s="1311">
        <v>71</v>
      </c>
      <c r="T392" s="1313">
        <f>O392/S392</f>
        <v>0</v>
      </c>
      <c r="U392" s="1870" t="s">
        <v>7</v>
      </c>
      <c r="V392" s="1871">
        <v>1</v>
      </c>
      <c r="W392" s="1871">
        <v>0</v>
      </c>
      <c r="X392" s="1872">
        <v>0</v>
      </c>
      <c r="Y392" s="1084"/>
      <c r="Z392" s="956"/>
      <c r="AA392" s="956"/>
      <c r="AB392" s="956"/>
      <c r="AC392" s="956"/>
      <c r="AD392" s="956" t="s">
        <v>729</v>
      </c>
      <c r="AE392" s="79" t="s">
        <v>1511</v>
      </c>
      <c r="AF392" s="1314" t="s">
        <v>1489</v>
      </c>
    </row>
    <row r="393" spans="1:32" ht="15" customHeight="1" x14ac:dyDescent="0.25">
      <c r="A393" s="934">
        <v>6</v>
      </c>
      <c r="B393" s="926">
        <v>60240</v>
      </c>
      <c r="C393" s="1589" t="s">
        <v>378</v>
      </c>
      <c r="D393" s="1101" t="s">
        <v>1106</v>
      </c>
      <c r="E393" s="1118"/>
      <c r="F393" s="318" t="s">
        <v>9</v>
      </c>
      <c r="G393" s="996">
        <f>H393/$H$568</f>
        <v>0.66666666666666663</v>
      </c>
      <c r="H393" s="925">
        <v>4</v>
      </c>
      <c r="I393" s="987">
        <v>1</v>
      </c>
      <c r="J393" s="992">
        <f>I393/$I$568</f>
        <v>0.33333333333333331</v>
      </c>
      <c r="K393" s="925">
        <v>0</v>
      </c>
      <c r="L393" s="1016">
        <f>K393/$K$568</f>
        <v>0</v>
      </c>
      <c r="M393" s="987">
        <v>0</v>
      </c>
      <c r="N393" s="1013">
        <f>M393/H393</f>
        <v>0</v>
      </c>
      <c r="O393" s="596">
        <v>0</v>
      </c>
      <c r="P393" s="940">
        <v>0</v>
      </c>
      <c r="Q393" s="1005">
        <v>0</v>
      </c>
      <c r="R393" s="940">
        <v>0</v>
      </c>
      <c r="S393" s="940">
        <v>102</v>
      </c>
      <c r="T393" s="984">
        <f>O393/S393</f>
        <v>0</v>
      </c>
      <c r="U393" s="298" t="s">
        <v>7</v>
      </c>
      <c r="V393" s="927">
        <v>1</v>
      </c>
      <c r="W393" s="927">
        <v>0</v>
      </c>
      <c r="X393" s="1081">
        <v>0</v>
      </c>
      <c r="Y393" s="939"/>
      <c r="Z393" s="927"/>
      <c r="AA393" s="927"/>
      <c r="AB393" s="927"/>
      <c r="AC393" s="927"/>
      <c r="AD393" s="927" t="s">
        <v>614</v>
      </c>
      <c r="AE393" s="944" t="s">
        <v>13</v>
      </c>
      <c r="AF393" s="1210" t="s">
        <v>1490</v>
      </c>
    </row>
    <row r="394" spans="1:32" s="1058" customFormat="1" ht="26.25" customHeight="1" x14ac:dyDescent="0.25">
      <c r="A394" s="934"/>
      <c r="B394" s="926"/>
      <c r="C394" s="1169"/>
      <c r="D394" s="1101"/>
      <c r="E394" s="1588" t="s">
        <v>1512</v>
      </c>
      <c r="F394" s="1426" t="s">
        <v>1107</v>
      </c>
      <c r="G394" s="996"/>
      <c r="H394" s="925"/>
      <c r="I394" s="987"/>
      <c r="J394" s="992"/>
      <c r="K394" s="925"/>
      <c r="L394" s="1016"/>
      <c r="M394" s="987"/>
      <c r="N394" s="1013"/>
      <c r="O394" s="636"/>
      <c r="P394" s="922"/>
      <c r="Q394" s="1002"/>
      <c r="R394" s="922"/>
      <c r="S394" s="922"/>
      <c r="T394" s="979"/>
      <c r="U394" s="566" t="s">
        <v>7</v>
      </c>
      <c r="V394" s="921">
        <v>1</v>
      </c>
      <c r="W394" s="921">
        <v>0</v>
      </c>
      <c r="X394" s="777">
        <v>0</v>
      </c>
      <c r="Y394" s="44"/>
      <c r="Z394" s="926"/>
      <c r="AA394" s="926"/>
      <c r="AB394" s="926"/>
      <c r="AC394" s="926"/>
      <c r="AD394" s="1585" t="s">
        <v>1108</v>
      </c>
      <c r="AE394" s="1586" t="s">
        <v>1109</v>
      </c>
      <c r="AF394" s="1210"/>
    </row>
    <row r="395" spans="1:32" s="1058" customFormat="1" ht="25.5" customHeight="1" x14ac:dyDescent="0.25">
      <c r="A395" s="934"/>
      <c r="B395" s="926"/>
      <c r="C395" s="1169"/>
      <c r="D395" s="1101"/>
      <c r="E395" s="1587" t="s">
        <v>1514</v>
      </c>
      <c r="F395" s="1452" t="s">
        <v>416</v>
      </c>
      <c r="G395" s="996"/>
      <c r="H395" s="925"/>
      <c r="I395" s="987"/>
      <c r="J395" s="992"/>
      <c r="K395" s="925"/>
      <c r="L395" s="1016"/>
      <c r="M395" s="987"/>
      <c r="N395" s="1013"/>
      <c r="O395" s="169"/>
      <c r="P395" s="957"/>
      <c r="Q395" s="933"/>
      <c r="R395" s="957"/>
      <c r="S395" s="957"/>
      <c r="T395" s="983"/>
      <c r="U395" s="458" t="s">
        <v>7</v>
      </c>
      <c r="V395" s="15">
        <v>1</v>
      </c>
      <c r="W395" s="15">
        <v>0</v>
      </c>
      <c r="X395" s="1456">
        <v>0</v>
      </c>
      <c r="Y395" s="44"/>
      <c r="Z395" s="926"/>
      <c r="AA395" s="926"/>
      <c r="AB395" s="926"/>
      <c r="AC395" s="926"/>
      <c r="AD395" s="1316" t="s">
        <v>1325</v>
      </c>
      <c r="AE395" s="1315" t="s">
        <v>1324</v>
      </c>
      <c r="AF395" s="1210"/>
    </row>
    <row r="396" spans="1:32" ht="16.5" customHeight="1" thickBot="1" x14ac:dyDescent="0.3">
      <c r="A396" s="960"/>
      <c r="B396" s="946"/>
      <c r="C396" s="1170"/>
      <c r="D396" s="1304"/>
      <c r="E396" s="1318" t="s">
        <v>1513</v>
      </c>
      <c r="F396" s="565" t="s">
        <v>16</v>
      </c>
      <c r="G396" s="997"/>
      <c r="H396" s="638"/>
      <c r="I396" s="986"/>
      <c r="J396" s="993"/>
      <c r="K396" s="947"/>
      <c r="L396" s="1018"/>
      <c r="M396" s="986"/>
      <c r="N396" s="1015"/>
      <c r="O396" s="653"/>
      <c r="P396" s="938"/>
      <c r="Q396" s="1003"/>
      <c r="R396" s="938"/>
      <c r="S396" s="938"/>
      <c r="T396" s="982"/>
      <c r="U396" s="297" t="s">
        <v>7</v>
      </c>
      <c r="V396" s="935">
        <v>1</v>
      </c>
      <c r="W396" s="935">
        <v>0</v>
      </c>
      <c r="X396" s="1080">
        <v>0</v>
      </c>
      <c r="Y396" s="937"/>
      <c r="Z396" s="935"/>
      <c r="AA396" s="935"/>
      <c r="AB396" s="935"/>
      <c r="AC396" s="935"/>
      <c r="AD396" s="1317" t="s">
        <v>983</v>
      </c>
      <c r="AE396" s="936" t="s">
        <v>1110</v>
      </c>
      <c r="AF396" s="1180"/>
    </row>
    <row r="397" spans="1:32" ht="15" customHeight="1" x14ac:dyDescent="0.25">
      <c r="A397" s="958">
        <v>7</v>
      </c>
      <c r="B397" s="941">
        <v>60560</v>
      </c>
      <c r="C397" s="1576" t="s">
        <v>189</v>
      </c>
      <c r="D397" s="970" t="s">
        <v>1111</v>
      </c>
      <c r="E397" s="1118">
        <v>0</v>
      </c>
      <c r="F397" s="588" t="s">
        <v>14</v>
      </c>
      <c r="G397" s="998">
        <f>H397/$H$568</f>
        <v>0.5</v>
      </c>
      <c r="H397" s="977">
        <v>3</v>
      </c>
      <c r="I397" s="988">
        <v>0</v>
      </c>
      <c r="J397" s="991">
        <f>I397/$I$568</f>
        <v>0</v>
      </c>
      <c r="K397" s="319">
        <v>0</v>
      </c>
      <c r="L397" s="1017">
        <f>K397/$K$568</f>
        <v>0</v>
      </c>
      <c r="M397" s="988">
        <v>0</v>
      </c>
      <c r="N397" s="1014">
        <f>M397/H397</f>
        <v>0</v>
      </c>
      <c r="O397" s="635">
        <v>0</v>
      </c>
      <c r="P397" s="945">
        <v>0</v>
      </c>
      <c r="Q397" s="1001">
        <v>0</v>
      </c>
      <c r="R397" s="945">
        <v>0</v>
      </c>
      <c r="S397" s="945">
        <v>39</v>
      </c>
      <c r="T397" s="978">
        <f>O397/S397</f>
        <v>0</v>
      </c>
      <c r="U397" s="296" t="s">
        <v>7</v>
      </c>
      <c r="V397" s="944">
        <v>1</v>
      </c>
      <c r="W397" s="944">
        <v>0</v>
      </c>
      <c r="X397" s="1078">
        <v>0</v>
      </c>
      <c r="Y397" s="943"/>
      <c r="Z397" s="944"/>
      <c r="AA397" s="944"/>
      <c r="AB397" s="944"/>
      <c r="AC397" s="944"/>
      <c r="AD397" s="944">
        <v>0</v>
      </c>
      <c r="AE397" s="965" t="s">
        <v>630</v>
      </c>
      <c r="AF397" s="1210" t="s">
        <v>1490</v>
      </c>
    </row>
    <row r="398" spans="1:32" ht="15" customHeight="1" x14ac:dyDescent="0.25">
      <c r="A398" s="934"/>
      <c r="B398" s="926"/>
      <c r="C398" s="1169"/>
      <c r="D398" s="1117"/>
      <c r="E398" s="1242"/>
      <c r="F398" s="648" t="s">
        <v>345</v>
      </c>
      <c r="G398" s="996"/>
      <c r="H398" s="637"/>
      <c r="I398" s="987"/>
      <c r="J398" s="992"/>
      <c r="K398" s="650"/>
      <c r="L398" s="1016"/>
      <c r="M398" s="987"/>
      <c r="N398" s="1013"/>
      <c r="O398" s="636"/>
      <c r="P398" s="922"/>
      <c r="Q398" s="1002"/>
      <c r="R398" s="922"/>
      <c r="S398" s="922"/>
      <c r="T398" s="979"/>
      <c r="U398" s="566" t="s">
        <v>7</v>
      </c>
      <c r="V398" s="921">
        <v>1</v>
      </c>
      <c r="W398" s="921">
        <v>0</v>
      </c>
      <c r="X398" s="1079">
        <v>0</v>
      </c>
      <c r="Y398" s="929"/>
      <c r="Z398" s="921"/>
      <c r="AA398" s="921"/>
      <c r="AB398" s="921"/>
      <c r="AC398" s="921"/>
      <c r="AD398" s="921" t="s">
        <v>871</v>
      </c>
      <c r="AE398" s="930" t="s">
        <v>347</v>
      </c>
      <c r="AF398" s="1179"/>
    </row>
    <row r="399" spans="1:32" ht="27" customHeight="1" thickBot="1" x14ac:dyDescent="0.3">
      <c r="A399" s="960"/>
      <c r="B399" s="946"/>
      <c r="C399" s="1170"/>
      <c r="D399" s="971"/>
      <c r="E399" s="955"/>
      <c r="F399" s="654" t="s">
        <v>92</v>
      </c>
      <c r="G399" s="997"/>
      <c r="H399" s="638"/>
      <c r="I399" s="986"/>
      <c r="J399" s="993"/>
      <c r="K399" s="327"/>
      <c r="L399" s="1018"/>
      <c r="M399" s="986"/>
      <c r="N399" s="1015"/>
      <c r="O399" s="653"/>
      <c r="P399" s="938"/>
      <c r="Q399" s="1003"/>
      <c r="R399" s="938"/>
      <c r="S399" s="938"/>
      <c r="T399" s="982"/>
      <c r="U399" s="297" t="s">
        <v>7</v>
      </c>
      <c r="V399" s="935">
        <v>1</v>
      </c>
      <c r="W399" s="935">
        <v>0</v>
      </c>
      <c r="X399" s="1080">
        <v>0</v>
      </c>
      <c r="Y399" s="961"/>
      <c r="Z399" s="946"/>
      <c r="AA399" s="946"/>
      <c r="AB399" s="946"/>
      <c r="AC399" s="946"/>
      <c r="AD399" s="1039" t="s">
        <v>872</v>
      </c>
      <c r="AE399" s="936" t="s">
        <v>428</v>
      </c>
      <c r="AF399" s="1180"/>
    </row>
    <row r="400" spans="1:32" ht="28.5" customHeight="1" x14ac:dyDescent="0.25">
      <c r="A400" s="1024">
        <v>8</v>
      </c>
      <c r="B400" s="1025">
        <v>60660</v>
      </c>
      <c r="C400" s="1577" t="s">
        <v>805</v>
      </c>
      <c r="D400" s="1319" t="s">
        <v>873</v>
      </c>
      <c r="E400" s="1099" t="s">
        <v>1114</v>
      </c>
      <c r="F400" s="1592" t="s">
        <v>1112</v>
      </c>
      <c r="G400" s="998">
        <f>H400/$H$568</f>
        <v>0.5</v>
      </c>
      <c r="H400" s="942">
        <v>3</v>
      </c>
      <c r="I400" s="988">
        <v>1</v>
      </c>
      <c r="J400" s="991">
        <f>I400/$I$568</f>
        <v>0.33333333333333331</v>
      </c>
      <c r="K400" s="942">
        <v>0</v>
      </c>
      <c r="L400" s="1017">
        <f>K400/$K$568</f>
        <v>0</v>
      </c>
      <c r="M400" s="988">
        <v>0</v>
      </c>
      <c r="N400" s="1014">
        <f>M400/H400</f>
        <v>0</v>
      </c>
      <c r="O400" s="635">
        <v>0</v>
      </c>
      <c r="P400" s="945">
        <v>0</v>
      </c>
      <c r="Q400" s="1001">
        <v>0</v>
      </c>
      <c r="R400" s="945">
        <v>0</v>
      </c>
      <c r="S400" s="945">
        <v>43</v>
      </c>
      <c r="T400" s="978">
        <f>O400/S400</f>
        <v>0</v>
      </c>
      <c r="U400" s="296" t="s">
        <v>7</v>
      </c>
      <c r="V400" s="944">
        <v>1</v>
      </c>
      <c r="W400" s="944">
        <v>0</v>
      </c>
      <c r="X400" s="1078">
        <v>0</v>
      </c>
      <c r="Y400" s="943"/>
      <c r="Z400" s="944"/>
      <c r="AA400" s="944"/>
      <c r="AB400" s="944"/>
      <c r="AC400" s="944"/>
      <c r="AD400" s="944" t="s">
        <v>88</v>
      </c>
      <c r="AE400" s="965" t="s">
        <v>1113</v>
      </c>
      <c r="AF400" s="1210" t="s">
        <v>1490</v>
      </c>
    </row>
    <row r="401" spans="1:32" ht="25.5" customHeight="1" x14ac:dyDescent="0.25">
      <c r="A401" s="934"/>
      <c r="B401" s="926"/>
      <c r="C401" s="1169"/>
      <c r="D401" s="967"/>
      <c r="E401" s="948"/>
      <c r="F401" s="648" t="s">
        <v>72</v>
      </c>
      <c r="G401" s="996"/>
      <c r="H401" s="637"/>
      <c r="I401" s="987"/>
      <c r="J401" s="992"/>
      <c r="K401" s="925"/>
      <c r="L401" s="1016"/>
      <c r="M401" s="987"/>
      <c r="N401" s="1013"/>
      <c r="O401" s="636"/>
      <c r="P401" s="922"/>
      <c r="Q401" s="1002"/>
      <c r="R401" s="922"/>
      <c r="S401" s="922"/>
      <c r="T401" s="979"/>
      <c r="U401" s="566" t="s">
        <v>7</v>
      </c>
      <c r="V401" s="921">
        <v>1</v>
      </c>
      <c r="W401" s="921">
        <v>0</v>
      </c>
      <c r="X401" s="1079">
        <v>0</v>
      </c>
      <c r="Y401" s="929"/>
      <c r="Z401" s="921"/>
      <c r="AA401" s="921"/>
      <c r="AB401" s="921"/>
      <c r="AC401" s="921"/>
      <c r="AD401" s="921" t="s">
        <v>1142</v>
      </c>
      <c r="AE401" s="924" t="s">
        <v>631</v>
      </c>
      <c r="AF401" s="1179"/>
    </row>
    <row r="402" spans="1:32" ht="17.25" customHeight="1" thickBot="1" x14ac:dyDescent="0.3">
      <c r="A402" s="960"/>
      <c r="B402" s="946"/>
      <c r="C402" s="1170"/>
      <c r="D402" s="971"/>
      <c r="E402" s="955"/>
      <c r="F402" s="1593" t="s">
        <v>16</v>
      </c>
      <c r="G402" s="997"/>
      <c r="H402" s="947"/>
      <c r="I402" s="986"/>
      <c r="J402" s="993"/>
      <c r="K402" s="947"/>
      <c r="L402" s="1018"/>
      <c r="M402" s="986"/>
      <c r="N402" s="993"/>
      <c r="O402" s="449"/>
      <c r="P402" s="952"/>
      <c r="Q402" s="1006"/>
      <c r="R402" s="952"/>
      <c r="S402" s="952"/>
      <c r="T402" s="981"/>
      <c r="U402" s="297" t="s">
        <v>7</v>
      </c>
      <c r="V402" s="935">
        <v>1</v>
      </c>
      <c r="W402" s="935">
        <v>0</v>
      </c>
      <c r="X402" s="1080">
        <v>0</v>
      </c>
      <c r="Y402" s="961"/>
      <c r="Z402" s="946"/>
      <c r="AA402" s="946"/>
      <c r="AB402" s="946"/>
      <c r="AC402" s="946"/>
      <c r="AD402" s="952" t="s">
        <v>983</v>
      </c>
      <c r="AE402" s="938" t="s">
        <v>1086</v>
      </c>
      <c r="AF402" s="1180"/>
    </row>
    <row r="403" spans="1:32" ht="15" customHeight="1" thickBot="1" x14ac:dyDescent="0.3">
      <c r="A403" s="958">
        <v>9</v>
      </c>
      <c r="B403" s="941">
        <v>60690</v>
      </c>
      <c r="C403" s="1576" t="s">
        <v>806</v>
      </c>
      <c r="D403" s="970" t="s">
        <v>1518</v>
      </c>
      <c r="E403" s="953">
        <v>0</v>
      </c>
      <c r="F403" s="588" t="s">
        <v>72</v>
      </c>
      <c r="G403" s="998">
        <f>H403/$H$568</f>
        <v>0.5</v>
      </c>
      <c r="H403" s="942">
        <v>3</v>
      </c>
      <c r="I403" s="988">
        <v>1</v>
      </c>
      <c r="J403" s="991">
        <f>I403/$I$568</f>
        <v>0.33333333333333331</v>
      </c>
      <c r="K403" s="319">
        <v>0</v>
      </c>
      <c r="L403" s="1017">
        <f>K403/$K$568</f>
        <v>0</v>
      </c>
      <c r="M403" s="988">
        <v>0</v>
      </c>
      <c r="N403" s="452">
        <f>M403/H403</f>
        <v>0</v>
      </c>
      <c r="O403" s="635">
        <v>0</v>
      </c>
      <c r="P403" s="945">
        <v>0</v>
      </c>
      <c r="Q403" s="1001">
        <v>0</v>
      </c>
      <c r="R403" s="945">
        <v>0</v>
      </c>
      <c r="S403" s="945">
        <v>61</v>
      </c>
      <c r="T403" s="978">
        <f>O403/S403</f>
        <v>0</v>
      </c>
      <c r="U403" s="296" t="s">
        <v>7</v>
      </c>
      <c r="V403" s="944">
        <v>1</v>
      </c>
      <c r="W403" s="944">
        <v>0</v>
      </c>
      <c r="X403" s="1078">
        <v>0</v>
      </c>
      <c r="Y403" s="943"/>
      <c r="Z403" s="944"/>
      <c r="AA403" s="944"/>
      <c r="AB403" s="944"/>
      <c r="AC403" s="944"/>
      <c r="AD403" s="944">
        <v>0</v>
      </c>
      <c r="AE403" s="965" t="s">
        <v>875</v>
      </c>
      <c r="AF403" s="1204" t="s">
        <v>1490</v>
      </c>
    </row>
    <row r="404" spans="1:32" ht="15" customHeight="1" x14ac:dyDescent="0.25">
      <c r="A404" s="934"/>
      <c r="B404" s="926"/>
      <c r="C404" s="1169"/>
      <c r="D404" s="967"/>
      <c r="E404" s="949"/>
      <c r="F404" s="765" t="s">
        <v>276</v>
      </c>
      <c r="G404" s="996"/>
      <c r="H404" s="925"/>
      <c r="I404" s="987"/>
      <c r="J404" s="992"/>
      <c r="K404" s="650"/>
      <c r="L404" s="1016"/>
      <c r="M404" s="987"/>
      <c r="N404" s="448"/>
      <c r="O404" s="169"/>
      <c r="P404" s="957"/>
      <c r="Q404" s="933"/>
      <c r="R404" s="957"/>
      <c r="S404" s="957"/>
      <c r="T404" s="983"/>
      <c r="U404" s="566" t="s">
        <v>7</v>
      </c>
      <c r="V404" s="921">
        <v>1</v>
      </c>
      <c r="W404" s="921">
        <v>0</v>
      </c>
      <c r="X404" s="1079">
        <v>0</v>
      </c>
      <c r="Y404" s="43"/>
      <c r="Z404" s="941"/>
      <c r="AA404" s="941"/>
      <c r="AB404" s="941"/>
      <c r="AC404" s="941"/>
      <c r="AD404" s="1590" t="s">
        <v>585</v>
      </c>
      <c r="AE404" s="921" t="s">
        <v>874</v>
      </c>
      <c r="AF404" s="1178"/>
    </row>
    <row r="405" spans="1:32" s="1058" customFormat="1" ht="41.25" customHeight="1" thickBot="1" x14ac:dyDescent="0.3">
      <c r="A405" s="960"/>
      <c r="B405" s="946"/>
      <c r="C405" s="1170"/>
      <c r="D405" s="971"/>
      <c r="E405" s="954"/>
      <c r="F405" s="1537" t="s">
        <v>416</v>
      </c>
      <c r="G405" s="997"/>
      <c r="H405" s="947"/>
      <c r="I405" s="986"/>
      <c r="J405" s="993"/>
      <c r="K405" s="327"/>
      <c r="L405" s="1018"/>
      <c r="M405" s="986"/>
      <c r="N405" s="827"/>
      <c r="O405" s="449"/>
      <c r="P405" s="952"/>
      <c r="Q405" s="1006"/>
      <c r="R405" s="952"/>
      <c r="S405" s="952"/>
      <c r="T405" s="981"/>
      <c r="U405" s="508" t="s">
        <v>7</v>
      </c>
      <c r="V405" s="33">
        <v>1</v>
      </c>
      <c r="W405" s="33">
        <v>0</v>
      </c>
      <c r="X405" s="1538">
        <v>0</v>
      </c>
      <c r="Y405" s="961"/>
      <c r="Z405" s="946"/>
      <c r="AA405" s="946"/>
      <c r="AB405" s="946"/>
      <c r="AC405" s="946"/>
      <c r="AD405" s="1594" t="s">
        <v>1508</v>
      </c>
      <c r="AE405" s="33" t="s">
        <v>1422</v>
      </c>
      <c r="AF405" s="1199"/>
    </row>
    <row r="406" spans="1:32" ht="16.5" customHeight="1" x14ac:dyDescent="0.25">
      <c r="A406" s="1024">
        <v>10</v>
      </c>
      <c r="B406" s="1025">
        <v>60850</v>
      </c>
      <c r="C406" s="1577" t="s">
        <v>807</v>
      </c>
      <c r="D406" s="2033" t="s">
        <v>1115</v>
      </c>
      <c r="E406" s="773">
        <v>0</v>
      </c>
      <c r="F406" s="588" t="s">
        <v>380</v>
      </c>
      <c r="G406" s="998">
        <f>H406/$H$568</f>
        <v>1.3333333333333333</v>
      </c>
      <c r="H406" s="942">
        <v>8</v>
      </c>
      <c r="I406" s="988">
        <v>3</v>
      </c>
      <c r="J406" s="991">
        <f>I406/$I$568</f>
        <v>1</v>
      </c>
      <c r="K406" s="319">
        <v>0</v>
      </c>
      <c r="L406" s="1017">
        <f>K406/$K$568</f>
        <v>0</v>
      </c>
      <c r="M406" s="988">
        <v>1</v>
      </c>
      <c r="N406" s="1014">
        <f>M406/H406</f>
        <v>0.125</v>
      </c>
      <c r="O406" s="635">
        <v>0</v>
      </c>
      <c r="P406" s="945">
        <v>0</v>
      </c>
      <c r="Q406" s="1001">
        <v>0</v>
      </c>
      <c r="R406" s="945">
        <v>0</v>
      </c>
      <c r="S406" s="945">
        <v>60</v>
      </c>
      <c r="T406" s="978">
        <f>O406/S406</f>
        <v>0</v>
      </c>
      <c r="U406" s="296" t="s">
        <v>7</v>
      </c>
      <c r="V406" s="944">
        <v>1</v>
      </c>
      <c r="W406" s="944">
        <v>0</v>
      </c>
      <c r="X406" s="1078">
        <v>0</v>
      </c>
      <c r="Y406" s="943"/>
      <c r="Z406" s="944"/>
      <c r="AA406" s="944"/>
      <c r="AB406" s="944"/>
      <c r="AC406" s="944"/>
      <c r="AD406" s="944" t="s">
        <v>614</v>
      </c>
      <c r="AE406" s="944" t="s">
        <v>632</v>
      </c>
      <c r="AF406" s="1204" t="s">
        <v>1490</v>
      </c>
    </row>
    <row r="407" spans="1:32" ht="26.25" customHeight="1" x14ac:dyDescent="0.25">
      <c r="A407" s="934"/>
      <c r="B407" s="926"/>
      <c r="C407" s="1169"/>
      <c r="D407" s="2034"/>
      <c r="E407" s="771"/>
      <c r="F407" s="589" t="s">
        <v>16</v>
      </c>
      <c r="G407" s="996"/>
      <c r="H407" s="637"/>
      <c r="I407" s="987"/>
      <c r="J407" s="992"/>
      <c r="K407" s="650"/>
      <c r="L407" s="1016"/>
      <c r="M407" s="987"/>
      <c r="N407" s="1013"/>
      <c r="O407" s="636"/>
      <c r="P407" s="922"/>
      <c r="Q407" s="1002"/>
      <c r="R407" s="922"/>
      <c r="S407" s="922"/>
      <c r="T407" s="979"/>
      <c r="U407" s="566" t="s">
        <v>7</v>
      </c>
      <c r="V407" s="921">
        <v>1</v>
      </c>
      <c r="W407" s="921">
        <v>0</v>
      </c>
      <c r="X407" s="1079">
        <v>0</v>
      </c>
      <c r="Y407" s="929"/>
      <c r="Z407" s="921"/>
      <c r="AA407" s="921"/>
      <c r="AB407" s="921"/>
      <c r="AC407" s="921"/>
      <c r="AD407" s="920" t="s">
        <v>344</v>
      </c>
      <c r="AE407" s="921" t="s">
        <v>754</v>
      </c>
      <c r="AF407" s="1200"/>
    </row>
    <row r="408" spans="1:32" s="919" customFormat="1" ht="15" customHeight="1" x14ac:dyDescent="0.25">
      <c r="A408" s="934"/>
      <c r="B408" s="926"/>
      <c r="C408" s="1169"/>
      <c r="D408" s="967"/>
      <c r="E408" s="772"/>
      <c r="F408" s="1449" t="s">
        <v>33</v>
      </c>
      <c r="G408" s="996"/>
      <c r="H408" s="637"/>
      <c r="I408" s="987"/>
      <c r="J408" s="992"/>
      <c r="K408" s="987"/>
      <c r="L408" s="138"/>
      <c r="M408" s="987"/>
      <c r="N408" s="1013"/>
      <c r="O408" s="596"/>
      <c r="P408" s="940"/>
      <c r="Q408" s="1005"/>
      <c r="R408" s="940"/>
      <c r="S408" s="940"/>
      <c r="T408" s="984"/>
      <c r="U408" s="566" t="s">
        <v>7</v>
      </c>
      <c r="V408" s="921">
        <v>1</v>
      </c>
      <c r="W408" s="921">
        <v>0</v>
      </c>
      <c r="X408" s="1079">
        <v>0</v>
      </c>
      <c r="Y408" s="939"/>
      <c r="Z408" s="927"/>
      <c r="AA408" s="927"/>
      <c r="AB408" s="927"/>
      <c r="AC408" s="927"/>
      <c r="AD408" s="921" t="s">
        <v>739</v>
      </c>
      <c r="AE408" s="927" t="s">
        <v>878</v>
      </c>
      <c r="AF408" s="1200"/>
    </row>
    <row r="409" spans="1:32" s="919" customFormat="1" ht="15" customHeight="1" x14ac:dyDescent="0.25">
      <c r="A409" s="934"/>
      <c r="B409" s="926"/>
      <c r="C409" s="1169"/>
      <c r="D409" s="967"/>
      <c r="E409" s="772"/>
      <c r="F409" s="1449" t="s">
        <v>637</v>
      </c>
      <c r="G409" s="996"/>
      <c r="H409" s="637"/>
      <c r="I409" s="987"/>
      <c r="J409" s="992"/>
      <c r="K409" s="987"/>
      <c r="L409" s="138"/>
      <c r="M409" s="987"/>
      <c r="N409" s="1013"/>
      <c r="O409" s="596"/>
      <c r="P409" s="940"/>
      <c r="Q409" s="1005"/>
      <c r="R409" s="940"/>
      <c r="S409" s="940"/>
      <c r="T409" s="984"/>
      <c r="U409" s="566" t="s">
        <v>7</v>
      </c>
      <c r="V409" s="921">
        <v>1</v>
      </c>
      <c r="W409" s="921">
        <v>0</v>
      </c>
      <c r="X409" s="1079">
        <v>0</v>
      </c>
      <c r="Y409" s="939"/>
      <c r="Z409" s="927"/>
      <c r="AA409" s="927"/>
      <c r="AB409" s="927"/>
      <c r="AC409" s="927"/>
      <c r="AD409" s="921" t="s">
        <v>411</v>
      </c>
      <c r="AE409" s="927" t="s">
        <v>751</v>
      </c>
      <c r="AF409" s="1200"/>
    </row>
    <row r="410" spans="1:32" s="1058" customFormat="1" ht="26.25" customHeight="1" x14ac:dyDescent="0.25">
      <c r="A410" s="934"/>
      <c r="B410" s="926"/>
      <c r="C410" s="1169"/>
      <c r="D410" s="967"/>
      <c r="E410" s="772"/>
      <c r="F410" s="1452" t="s">
        <v>416</v>
      </c>
      <c r="G410" s="996"/>
      <c r="H410" s="637"/>
      <c r="I410" s="987"/>
      <c r="J410" s="992"/>
      <c r="K410" s="1741"/>
      <c r="L410" s="138"/>
      <c r="M410" s="987"/>
      <c r="N410" s="1013"/>
      <c r="O410" s="596"/>
      <c r="P410" s="940"/>
      <c r="Q410" s="1005"/>
      <c r="R410" s="940"/>
      <c r="S410" s="940"/>
      <c r="T410" s="984"/>
      <c r="U410" s="458" t="s">
        <v>7</v>
      </c>
      <c r="V410" s="15">
        <v>1</v>
      </c>
      <c r="W410" s="15">
        <v>0</v>
      </c>
      <c r="X410" s="1456">
        <v>0</v>
      </c>
      <c r="Y410" s="939"/>
      <c r="Z410" s="927"/>
      <c r="AA410" s="927"/>
      <c r="AB410" s="927"/>
      <c r="AC410" s="927"/>
      <c r="AD410" s="922" t="s">
        <v>1515</v>
      </c>
      <c r="AE410" s="15" t="s">
        <v>1422</v>
      </c>
      <c r="AF410" s="1200"/>
    </row>
    <row r="411" spans="1:32" ht="25.5" customHeight="1" x14ac:dyDescent="0.25">
      <c r="A411" s="934"/>
      <c r="B411" s="926"/>
      <c r="C411" s="1169"/>
      <c r="D411" s="967"/>
      <c r="E411" s="949"/>
      <c r="F411" s="648" t="s">
        <v>102</v>
      </c>
      <c r="G411" s="996"/>
      <c r="H411" s="637"/>
      <c r="I411" s="987"/>
      <c r="J411" s="992"/>
      <c r="K411" s="650"/>
      <c r="L411" s="1016"/>
      <c r="M411" s="987"/>
      <c r="N411" s="1013"/>
      <c r="O411" s="636"/>
      <c r="P411" s="922"/>
      <c r="Q411" s="1002"/>
      <c r="R411" s="922"/>
      <c r="S411" s="922"/>
      <c r="T411" s="979"/>
      <c r="U411" s="566" t="s">
        <v>7</v>
      </c>
      <c r="V411" s="921">
        <v>1</v>
      </c>
      <c r="W411" s="921">
        <v>0</v>
      </c>
      <c r="X411" s="1079">
        <v>0</v>
      </c>
      <c r="Y411" s="929"/>
      <c r="Z411" s="921"/>
      <c r="AA411" s="921"/>
      <c r="AB411" s="921"/>
      <c r="AC411" s="921"/>
      <c r="AD411" s="927" t="s">
        <v>729</v>
      </c>
      <c r="AE411" s="928" t="s">
        <v>633</v>
      </c>
      <c r="AF411" s="1179"/>
    </row>
    <row r="412" spans="1:32" s="1058" customFormat="1" ht="15" customHeight="1" x14ac:dyDescent="0.25">
      <c r="A412" s="934"/>
      <c r="B412" s="926"/>
      <c r="C412" s="1169"/>
      <c r="D412" s="967"/>
      <c r="E412" s="949"/>
      <c r="F412" s="648" t="s">
        <v>272</v>
      </c>
      <c r="G412" s="996"/>
      <c r="H412" s="637"/>
      <c r="I412" s="987"/>
      <c r="J412" s="992"/>
      <c r="K412" s="650"/>
      <c r="L412" s="1016"/>
      <c r="M412" s="987"/>
      <c r="N412" s="1013"/>
      <c r="O412" s="636"/>
      <c r="P412" s="922"/>
      <c r="Q412" s="1002"/>
      <c r="R412" s="922"/>
      <c r="S412" s="922"/>
      <c r="T412" s="979"/>
      <c r="U412" s="566" t="s">
        <v>7</v>
      </c>
      <c r="V412" s="921">
        <v>1</v>
      </c>
      <c r="W412" s="921">
        <v>0</v>
      </c>
      <c r="X412" s="1079">
        <v>0</v>
      </c>
      <c r="Y412" s="929"/>
      <c r="Z412" s="921"/>
      <c r="AA412" s="921"/>
      <c r="AB412" s="921"/>
      <c r="AC412" s="921"/>
      <c r="AD412" s="921" t="s">
        <v>877</v>
      </c>
      <c r="AE412" s="924" t="s">
        <v>876</v>
      </c>
      <c r="AF412" s="1179"/>
    </row>
    <row r="413" spans="1:32" ht="15" customHeight="1" thickBot="1" x14ac:dyDescent="0.3">
      <c r="A413" s="960"/>
      <c r="B413" s="946"/>
      <c r="C413" s="1170"/>
      <c r="D413" s="971"/>
      <c r="E413" s="954"/>
      <c r="F413" s="654" t="s">
        <v>32</v>
      </c>
      <c r="G413" s="997"/>
      <c r="H413" s="638"/>
      <c r="I413" s="986"/>
      <c r="J413" s="993"/>
      <c r="K413" s="327"/>
      <c r="L413" s="1018"/>
      <c r="M413" s="986"/>
      <c r="N413" s="1015"/>
      <c r="O413" s="653"/>
      <c r="P413" s="938"/>
      <c r="Q413" s="1003"/>
      <c r="R413" s="938"/>
      <c r="S413" s="938"/>
      <c r="T413" s="982"/>
      <c r="U413" s="297" t="s">
        <v>8</v>
      </c>
      <c r="V413" s="935">
        <v>1</v>
      </c>
      <c r="W413" s="935">
        <v>0</v>
      </c>
      <c r="X413" s="1080">
        <v>0</v>
      </c>
      <c r="Y413" s="937"/>
      <c r="Z413" s="935"/>
      <c r="AA413" s="935"/>
      <c r="AB413" s="935"/>
      <c r="AC413" s="935"/>
      <c r="AD413" s="935" t="s">
        <v>429</v>
      </c>
      <c r="AE413" s="936" t="s">
        <v>752</v>
      </c>
      <c r="AF413" s="1180"/>
    </row>
    <row r="414" spans="1:32" ht="15" customHeight="1" x14ac:dyDescent="0.25">
      <c r="A414" s="958">
        <v>11</v>
      </c>
      <c r="B414" s="941">
        <v>60910</v>
      </c>
      <c r="C414" s="1576" t="s">
        <v>909</v>
      </c>
      <c r="D414" s="2033" t="s">
        <v>1116</v>
      </c>
      <c r="E414" s="331">
        <v>0</v>
      </c>
      <c r="F414" s="588" t="s">
        <v>27</v>
      </c>
      <c r="G414" s="998">
        <f>H414/$H$568</f>
        <v>0.5</v>
      </c>
      <c r="H414" s="942">
        <v>3</v>
      </c>
      <c r="I414" s="988">
        <v>0</v>
      </c>
      <c r="J414" s="991">
        <f>I414/$I$568</f>
        <v>0</v>
      </c>
      <c r="K414" s="942">
        <v>0</v>
      </c>
      <c r="L414" s="1017">
        <f>K414/$K$568</f>
        <v>0</v>
      </c>
      <c r="M414" s="988">
        <v>0</v>
      </c>
      <c r="N414" s="1014">
        <f>M414/H414</f>
        <v>0</v>
      </c>
      <c r="O414" s="467">
        <v>0</v>
      </c>
      <c r="P414" s="945">
        <v>0</v>
      </c>
      <c r="Q414" s="1001">
        <v>0</v>
      </c>
      <c r="R414" s="945">
        <v>0</v>
      </c>
      <c r="S414" s="945">
        <v>60</v>
      </c>
      <c r="T414" s="978">
        <f>O414/S414</f>
        <v>0</v>
      </c>
      <c r="U414" s="296" t="s">
        <v>29</v>
      </c>
      <c r="V414" s="944">
        <v>1</v>
      </c>
      <c r="W414" s="944">
        <v>0</v>
      </c>
      <c r="X414" s="1078">
        <v>0</v>
      </c>
      <c r="Y414" s="943"/>
      <c r="Z414" s="944"/>
      <c r="AA414" s="944"/>
      <c r="AB414" s="944"/>
      <c r="AC414" s="944"/>
      <c r="AD414" s="944" t="s">
        <v>692</v>
      </c>
      <c r="AE414" s="965" t="s">
        <v>260</v>
      </c>
      <c r="AF414" s="1320" t="s">
        <v>1490</v>
      </c>
    </row>
    <row r="415" spans="1:32" s="1058" customFormat="1" ht="27" customHeight="1" x14ac:dyDescent="0.25">
      <c r="A415" s="934"/>
      <c r="B415" s="926"/>
      <c r="C415" s="1169"/>
      <c r="D415" s="2034"/>
      <c r="E415" s="332"/>
      <c r="F415" s="1452" t="s">
        <v>416</v>
      </c>
      <c r="G415" s="996"/>
      <c r="H415" s="925"/>
      <c r="I415" s="987"/>
      <c r="J415" s="992"/>
      <c r="K415" s="925"/>
      <c r="L415" s="1016"/>
      <c r="M415" s="987"/>
      <c r="N415" s="1013"/>
      <c r="O415" s="650"/>
      <c r="P415" s="957"/>
      <c r="Q415" s="933"/>
      <c r="R415" s="957"/>
      <c r="S415" s="957"/>
      <c r="T415" s="983"/>
      <c r="U415" s="458" t="s">
        <v>7</v>
      </c>
      <c r="V415" s="15">
        <v>1</v>
      </c>
      <c r="W415" s="15">
        <v>0</v>
      </c>
      <c r="X415" s="1456">
        <v>0</v>
      </c>
      <c r="Y415" s="44"/>
      <c r="Z415" s="926"/>
      <c r="AA415" s="926"/>
      <c r="AB415" s="926"/>
      <c r="AC415" s="926"/>
      <c r="AD415" s="922" t="s">
        <v>1516</v>
      </c>
      <c r="AE415" s="15" t="s">
        <v>1422</v>
      </c>
      <c r="AF415" s="1235"/>
    </row>
    <row r="416" spans="1:32" s="1058" customFormat="1" ht="17.25" customHeight="1" thickBot="1" x14ac:dyDescent="0.3">
      <c r="A416" s="960"/>
      <c r="B416" s="946"/>
      <c r="C416" s="1170"/>
      <c r="D416" s="1223"/>
      <c r="E416" s="561"/>
      <c r="F416" s="654" t="s">
        <v>102</v>
      </c>
      <c r="G416" s="997"/>
      <c r="H416" s="947"/>
      <c r="I416" s="986"/>
      <c r="J416" s="993"/>
      <c r="K416" s="947"/>
      <c r="L416" s="1018"/>
      <c r="M416" s="986"/>
      <c r="N416" s="1015"/>
      <c r="O416" s="597"/>
      <c r="P416" s="938"/>
      <c r="Q416" s="1003"/>
      <c r="R416" s="938"/>
      <c r="S416" s="938"/>
      <c r="T416" s="982"/>
      <c r="U416" s="297" t="s">
        <v>7</v>
      </c>
      <c r="V416" s="935">
        <v>1</v>
      </c>
      <c r="W416" s="935">
        <v>0</v>
      </c>
      <c r="X416" s="1080">
        <v>0</v>
      </c>
      <c r="Y416" s="937"/>
      <c r="Z416" s="935"/>
      <c r="AA416" s="935"/>
      <c r="AB416" s="935"/>
      <c r="AC416" s="935"/>
      <c r="AD416" s="952">
        <v>0</v>
      </c>
      <c r="AE416" s="946" t="s">
        <v>634</v>
      </c>
      <c r="AF416" s="1180"/>
    </row>
    <row r="417" spans="1:32" ht="15" customHeight="1" x14ac:dyDescent="0.25">
      <c r="A417" s="958">
        <v>12</v>
      </c>
      <c r="B417" s="941">
        <v>60980</v>
      </c>
      <c r="C417" s="1576" t="s">
        <v>910</v>
      </c>
      <c r="D417" s="1091" t="s">
        <v>835</v>
      </c>
      <c r="E417" s="853"/>
      <c r="F417" s="1596" t="s">
        <v>16</v>
      </c>
      <c r="G417" s="998">
        <f>H417/$H$568</f>
        <v>1.6666666666666667</v>
      </c>
      <c r="H417" s="942">
        <v>10</v>
      </c>
      <c r="I417" s="988">
        <v>4</v>
      </c>
      <c r="J417" s="991">
        <f>I417/$I$568</f>
        <v>1.3333333333333333</v>
      </c>
      <c r="K417" s="319">
        <v>0</v>
      </c>
      <c r="L417" s="1017">
        <f>K417/$K$568</f>
        <v>0</v>
      </c>
      <c r="M417" s="988">
        <v>2</v>
      </c>
      <c r="N417" s="1014">
        <f>M417/H417</f>
        <v>0.2</v>
      </c>
      <c r="O417" s="635">
        <v>0</v>
      </c>
      <c r="P417" s="945">
        <v>0</v>
      </c>
      <c r="Q417" s="1001">
        <v>0</v>
      </c>
      <c r="R417" s="945">
        <v>0</v>
      </c>
      <c r="S417" s="945">
        <v>59</v>
      </c>
      <c r="T417" s="978">
        <f>O417/S417</f>
        <v>0</v>
      </c>
      <c r="U417" s="296" t="s">
        <v>7</v>
      </c>
      <c r="V417" s="944">
        <v>1</v>
      </c>
      <c r="W417" s="944">
        <v>0</v>
      </c>
      <c r="X417" s="1078">
        <v>0</v>
      </c>
      <c r="Y417" s="943"/>
      <c r="Z417" s="944"/>
      <c r="AA417" s="944"/>
      <c r="AB417" s="944"/>
      <c r="AC417" s="944"/>
      <c r="AD417" s="944" t="s">
        <v>259</v>
      </c>
      <c r="AE417" s="965" t="s">
        <v>1124</v>
      </c>
      <c r="AF417" s="1320" t="s">
        <v>1490</v>
      </c>
    </row>
    <row r="418" spans="1:32" s="1058" customFormat="1" ht="25.5" customHeight="1" x14ac:dyDescent="0.25">
      <c r="A418" s="934"/>
      <c r="B418" s="926"/>
      <c r="C418" s="1169"/>
      <c r="D418" s="967"/>
      <c r="E418" s="1595" t="s">
        <v>1519</v>
      </c>
      <c r="F418" s="1905" t="s">
        <v>416</v>
      </c>
      <c r="G418" s="996"/>
      <c r="H418" s="637"/>
      <c r="I418" s="987"/>
      <c r="J418" s="992"/>
      <c r="K418" s="650"/>
      <c r="L418" s="1016"/>
      <c r="M418" s="987"/>
      <c r="N418" s="1013"/>
      <c r="O418" s="636"/>
      <c r="P418" s="922"/>
      <c r="Q418" s="1002"/>
      <c r="R418" s="922"/>
      <c r="S418" s="922"/>
      <c r="T418" s="979"/>
      <c r="U418" s="566" t="s">
        <v>7</v>
      </c>
      <c r="V418" s="921">
        <v>1</v>
      </c>
      <c r="W418" s="921">
        <v>0</v>
      </c>
      <c r="X418" s="1079">
        <v>0</v>
      </c>
      <c r="Y418" s="929"/>
      <c r="Z418" s="921"/>
      <c r="AA418" s="921"/>
      <c r="AB418" s="921"/>
      <c r="AC418" s="922"/>
      <c r="AD418" s="922" t="s">
        <v>1325</v>
      </c>
      <c r="AE418" s="15" t="s">
        <v>1324</v>
      </c>
      <c r="AF418" s="1179"/>
    </row>
    <row r="419" spans="1:32" ht="41.25" customHeight="1" x14ac:dyDescent="0.25">
      <c r="A419" s="934"/>
      <c r="B419" s="926"/>
      <c r="C419" s="1169"/>
      <c r="D419" s="967"/>
      <c r="E419" s="1036"/>
      <c r="F419" s="1906"/>
      <c r="G419" s="996"/>
      <c r="H419" s="637"/>
      <c r="I419" s="987"/>
      <c r="J419" s="992"/>
      <c r="K419" s="650"/>
      <c r="L419" s="1016"/>
      <c r="M419" s="987"/>
      <c r="N419" s="1013"/>
      <c r="O419" s="636"/>
      <c r="P419" s="922"/>
      <c r="Q419" s="1002"/>
      <c r="R419" s="922"/>
      <c r="S419" s="922"/>
      <c r="T419" s="979"/>
      <c r="U419" s="566" t="s">
        <v>7</v>
      </c>
      <c r="V419" s="921">
        <v>1</v>
      </c>
      <c r="W419" s="921">
        <v>0</v>
      </c>
      <c r="X419" s="1079">
        <v>0</v>
      </c>
      <c r="Y419" s="929"/>
      <c r="Z419" s="921"/>
      <c r="AA419" s="921"/>
      <c r="AB419" s="921"/>
      <c r="AC419" s="922"/>
      <c r="AD419" s="921" t="s">
        <v>1508</v>
      </c>
      <c r="AE419" s="928" t="s">
        <v>1422</v>
      </c>
      <c r="AF419" s="1179"/>
    </row>
    <row r="420" spans="1:32" s="1058" customFormat="1" ht="16.5" customHeight="1" x14ac:dyDescent="0.25">
      <c r="A420" s="934"/>
      <c r="B420" s="926"/>
      <c r="C420" s="1169"/>
      <c r="D420" s="967"/>
      <c r="E420" s="1248" t="s">
        <v>1120</v>
      </c>
      <c r="F420" s="1549" t="s">
        <v>1117</v>
      </c>
      <c r="G420" s="996"/>
      <c r="H420" s="637"/>
      <c r="I420" s="987"/>
      <c r="J420" s="992"/>
      <c r="K420" s="650"/>
      <c r="L420" s="1016"/>
      <c r="M420" s="987"/>
      <c r="N420" s="1013"/>
      <c r="O420" s="636"/>
      <c r="P420" s="922"/>
      <c r="Q420" s="1002"/>
      <c r="R420" s="922"/>
      <c r="S420" s="922"/>
      <c r="T420" s="979"/>
      <c r="U420" s="566" t="s">
        <v>7</v>
      </c>
      <c r="V420" s="921">
        <v>1</v>
      </c>
      <c r="W420" s="921">
        <v>0</v>
      </c>
      <c r="X420" s="1079">
        <v>0</v>
      </c>
      <c r="Y420" s="929"/>
      <c r="Z420" s="921"/>
      <c r="AA420" s="921"/>
      <c r="AB420" s="921"/>
      <c r="AC420" s="922"/>
      <c r="AD420" s="921" t="s">
        <v>1119</v>
      </c>
      <c r="AE420" s="928" t="s">
        <v>1118</v>
      </c>
      <c r="AF420" s="1179"/>
    </row>
    <row r="421" spans="1:32" ht="16.5" customHeight="1" x14ac:dyDescent="0.25">
      <c r="A421" s="934"/>
      <c r="B421" s="926"/>
      <c r="C421" s="1169"/>
      <c r="D421" s="967"/>
      <c r="E421" s="1036"/>
      <c r="F421" s="648" t="s">
        <v>32</v>
      </c>
      <c r="G421" s="996"/>
      <c r="H421" s="637"/>
      <c r="I421" s="987"/>
      <c r="J421" s="992"/>
      <c r="K421" s="650"/>
      <c r="L421" s="1016"/>
      <c r="M421" s="987"/>
      <c r="N421" s="1013"/>
      <c r="O421" s="636"/>
      <c r="P421" s="922"/>
      <c r="Q421" s="1002"/>
      <c r="R421" s="922"/>
      <c r="S421" s="922"/>
      <c r="T421" s="979"/>
      <c r="U421" s="566" t="s">
        <v>7</v>
      </c>
      <c r="V421" s="921">
        <v>1</v>
      </c>
      <c r="W421" s="921">
        <v>0</v>
      </c>
      <c r="X421" s="1079">
        <v>0</v>
      </c>
      <c r="Y421" s="929"/>
      <c r="Z421" s="921"/>
      <c r="AA421" s="921"/>
      <c r="AB421" s="921"/>
      <c r="AC421" s="922"/>
      <c r="AD421" s="921" t="s">
        <v>635</v>
      </c>
      <c r="AE421" s="924" t="s">
        <v>1126</v>
      </c>
      <c r="AF421" s="1179"/>
    </row>
    <row r="422" spans="1:32" ht="16.5" customHeight="1" x14ac:dyDescent="0.25">
      <c r="A422" s="934"/>
      <c r="B422" s="926"/>
      <c r="C422" s="1169"/>
      <c r="D422" s="967"/>
      <c r="E422" s="2027" t="s">
        <v>1125</v>
      </c>
      <c r="F422" s="589" t="s">
        <v>1127</v>
      </c>
      <c r="G422" s="996"/>
      <c r="H422" s="637"/>
      <c r="I422" s="987"/>
      <c r="J422" s="992"/>
      <c r="K422" s="650"/>
      <c r="L422" s="1016"/>
      <c r="M422" s="987"/>
      <c r="N422" s="1013"/>
      <c r="O422" s="636"/>
      <c r="P422" s="922"/>
      <c r="Q422" s="1002"/>
      <c r="R422" s="922"/>
      <c r="S422" s="922"/>
      <c r="T422" s="979"/>
      <c r="U422" s="566" t="s">
        <v>7</v>
      </c>
      <c r="V422" s="921">
        <v>1</v>
      </c>
      <c r="W422" s="921">
        <v>0</v>
      </c>
      <c r="X422" s="1079">
        <v>0</v>
      </c>
      <c r="Y422" s="929">
        <v>0</v>
      </c>
      <c r="Z422" s="921">
        <v>0</v>
      </c>
      <c r="AA422" s="921">
        <v>0</v>
      </c>
      <c r="AB422" s="921">
        <v>0</v>
      </c>
      <c r="AC422" s="922">
        <v>0</v>
      </c>
      <c r="AD422" s="921" t="s">
        <v>88</v>
      </c>
      <c r="AE422" s="928" t="s">
        <v>1128</v>
      </c>
      <c r="AF422" s="1179"/>
    </row>
    <row r="423" spans="1:32" s="1058" customFormat="1" ht="16.5" customHeight="1" x14ac:dyDescent="0.25">
      <c r="A423" s="934"/>
      <c r="B423" s="926"/>
      <c r="C423" s="1169"/>
      <c r="D423" s="967"/>
      <c r="E423" s="2027"/>
      <c r="F423" s="521" t="s">
        <v>33</v>
      </c>
      <c r="G423" s="996"/>
      <c r="H423" s="637"/>
      <c r="I423" s="987"/>
      <c r="J423" s="992"/>
      <c r="K423" s="650"/>
      <c r="L423" s="1016"/>
      <c r="M423" s="987"/>
      <c r="N423" s="1013"/>
      <c r="O423" s="652"/>
      <c r="P423" s="951"/>
      <c r="Q423" s="1004"/>
      <c r="R423" s="951"/>
      <c r="S423" s="951"/>
      <c r="T423" s="980"/>
      <c r="U423" s="566" t="s">
        <v>7</v>
      </c>
      <c r="V423" s="921">
        <v>1</v>
      </c>
      <c r="W423" s="921">
        <v>0</v>
      </c>
      <c r="X423" s="1079">
        <v>0</v>
      </c>
      <c r="Y423" s="929"/>
      <c r="Z423" s="921"/>
      <c r="AA423" s="921"/>
      <c r="AB423" s="921"/>
      <c r="AC423" s="922"/>
      <c r="AD423" s="921" t="s">
        <v>1129</v>
      </c>
      <c r="AE423" s="928" t="s">
        <v>1130</v>
      </c>
      <c r="AF423" s="1179"/>
    </row>
    <row r="424" spans="1:32" s="1058" customFormat="1" ht="27" customHeight="1" x14ac:dyDescent="0.25">
      <c r="A424" s="934"/>
      <c r="B424" s="926"/>
      <c r="C424" s="1169"/>
      <c r="D424" s="967"/>
      <c r="E424" s="948"/>
      <c r="F424" s="521" t="s">
        <v>278</v>
      </c>
      <c r="G424" s="996"/>
      <c r="H424" s="637"/>
      <c r="I424" s="987"/>
      <c r="J424" s="992"/>
      <c r="K424" s="650"/>
      <c r="L424" s="1016"/>
      <c r="M424" s="987"/>
      <c r="N424" s="1013"/>
      <c r="O424" s="652"/>
      <c r="P424" s="951"/>
      <c r="Q424" s="1004"/>
      <c r="R424" s="951"/>
      <c r="S424" s="951"/>
      <c r="T424" s="980"/>
      <c r="U424" s="566" t="s">
        <v>7</v>
      </c>
      <c r="V424" s="921">
        <v>1</v>
      </c>
      <c r="W424" s="921">
        <v>0</v>
      </c>
      <c r="X424" s="1079">
        <v>0</v>
      </c>
      <c r="Y424" s="929"/>
      <c r="Z424" s="921"/>
      <c r="AA424" s="921"/>
      <c r="AB424" s="921"/>
      <c r="AC424" s="922"/>
      <c r="AD424" s="921" t="s">
        <v>1166</v>
      </c>
      <c r="AE424" s="928" t="s">
        <v>1132</v>
      </c>
      <c r="AF424" s="1179"/>
    </row>
    <row r="425" spans="1:32" s="1058" customFormat="1" ht="15" customHeight="1" x14ac:dyDescent="0.25">
      <c r="A425" s="934"/>
      <c r="B425" s="926"/>
      <c r="C425" s="1169"/>
      <c r="D425" s="967"/>
      <c r="E425" s="948"/>
      <c r="F425" s="908" t="s">
        <v>280</v>
      </c>
      <c r="G425" s="996"/>
      <c r="H425" s="637"/>
      <c r="I425" s="987"/>
      <c r="J425" s="992"/>
      <c r="K425" s="650"/>
      <c r="L425" s="1016"/>
      <c r="M425" s="987"/>
      <c r="N425" s="1013"/>
      <c r="O425" s="652"/>
      <c r="P425" s="951"/>
      <c r="Q425" s="1004"/>
      <c r="R425" s="951"/>
      <c r="S425" s="951"/>
      <c r="T425" s="980"/>
      <c r="U425" s="566" t="s">
        <v>7</v>
      </c>
      <c r="V425" s="921">
        <v>1</v>
      </c>
      <c r="W425" s="921">
        <v>0</v>
      </c>
      <c r="X425" s="1079">
        <v>0</v>
      </c>
      <c r="Y425" s="929"/>
      <c r="Z425" s="921"/>
      <c r="AA425" s="921"/>
      <c r="AB425" s="921"/>
      <c r="AC425" s="922"/>
      <c r="AD425" s="921">
        <v>0</v>
      </c>
      <c r="AE425" s="928" t="s">
        <v>1126</v>
      </c>
      <c r="AF425" s="1179"/>
    </row>
    <row r="426" spans="1:32" s="1058" customFormat="1" ht="15" customHeight="1" x14ac:dyDescent="0.25">
      <c r="A426" s="934"/>
      <c r="B426" s="926"/>
      <c r="C426" s="1169"/>
      <c r="D426" s="967"/>
      <c r="E426" s="948"/>
      <c r="F426" s="908" t="s">
        <v>93</v>
      </c>
      <c r="G426" s="996"/>
      <c r="H426" s="637"/>
      <c r="I426" s="987"/>
      <c r="J426" s="992"/>
      <c r="K426" s="650"/>
      <c r="L426" s="1016"/>
      <c r="M426" s="987"/>
      <c r="N426" s="1013"/>
      <c r="O426" s="652"/>
      <c r="P426" s="951"/>
      <c r="Q426" s="1004"/>
      <c r="R426" s="951"/>
      <c r="S426" s="951"/>
      <c r="T426" s="980"/>
      <c r="U426" s="566" t="s">
        <v>7</v>
      </c>
      <c r="V426" s="921">
        <v>1</v>
      </c>
      <c r="W426" s="921">
        <v>0</v>
      </c>
      <c r="X426" s="1079">
        <v>0</v>
      </c>
      <c r="Y426" s="929"/>
      <c r="Z426" s="921"/>
      <c r="AA426" s="921"/>
      <c r="AB426" s="921"/>
      <c r="AC426" s="922"/>
      <c r="AD426" s="921" t="s">
        <v>879</v>
      </c>
      <c r="AE426" s="928" t="s">
        <v>1131</v>
      </c>
      <c r="AF426" s="1179"/>
    </row>
    <row r="427" spans="1:32" s="1058" customFormat="1" ht="15" customHeight="1" thickBot="1" x14ac:dyDescent="0.3">
      <c r="A427" s="960"/>
      <c r="B427" s="946"/>
      <c r="C427" s="1170"/>
      <c r="D427" s="971"/>
      <c r="E427" s="1551" t="s">
        <v>1123</v>
      </c>
      <c r="F427" s="654" t="s">
        <v>21</v>
      </c>
      <c r="G427" s="997"/>
      <c r="H427" s="638"/>
      <c r="I427" s="986"/>
      <c r="J427" s="993"/>
      <c r="K427" s="327"/>
      <c r="L427" s="1018"/>
      <c r="M427" s="986"/>
      <c r="N427" s="1015"/>
      <c r="O427" s="653"/>
      <c r="P427" s="938"/>
      <c r="Q427" s="1003"/>
      <c r="R427" s="938"/>
      <c r="S427" s="938"/>
      <c r="T427" s="982"/>
      <c r="U427" s="297" t="s">
        <v>7</v>
      </c>
      <c r="V427" s="935">
        <v>1</v>
      </c>
      <c r="W427" s="935">
        <v>0</v>
      </c>
      <c r="X427" s="1080">
        <v>0</v>
      </c>
      <c r="Y427" s="937"/>
      <c r="Z427" s="935"/>
      <c r="AA427" s="935"/>
      <c r="AB427" s="935"/>
      <c r="AC427" s="938"/>
      <c r="AD427" s="935" t="s">
        <v>1122</v>
      </c>
      <c r="AE427" s="935" t="s">
        <v>1121</v>
      </c>
      <c r="AF427" s="1180"/>
    </row>
    <row r="428" spans="1:32" ht="15" customHeight="1" thickBot="1" x14ac:dyDescent="0.3">
      <c r="A428" s="958">
        <v>13</v>
      </c>
      <c r="B428" s="941">
        <v>61080</v>
      </c>
      <c r="C428" s="1576" t="s">
        <v>430</v>
      </c>
      <c r="D428" s="1911" t="s">
        <v>1133</v>
      </c>
      <c r="E428" s="1118"/>
      <c r="F428" s="588" t="s">
        <v>380</v>
      </c>
      <c r="G428" s="998">
        <f>H428/$H$568</f>
        <v>0.33333333333333331</v>
      </c>
      <c r="H428" s="942">
        <v>2</v>
      </c>
      <c r="I428" s="988">
        <v>0</v>
      </c>
      <c r="J428" s="991">
        <f>I428/$I$568</f>
        <v>0</v>
      </c>
      <c r="K428" s="942">
        <v>0</v>
      </c>
      <c r="L428" s="1017">
        <f>K428/$K$568</f>
        <v>0</v>
      </c>
      <c r="M428" s="988">
        <v>0</v>
      </c>
      <c r="N428" s="1014">
        <f>M428/H428</f>
        <v>0</v>
      </c>
      <c r="O428" s="635">
        <v>0</v>
      </c>
      <c r="P428" s="945">
        <v>0</v>
      </c>
      <c r="Q428" s="1001">
        <v>0</v>
      </c>
      <c r="R428" s="945">
        <v>0</v>
      </c>
      <c r="S428" s="945">
        <v>86</v>
      </c>
      <c r="T428" s="978">
        <f>O428/S428</f>
        <v>0</v>
      </c>
      <c r="U428" s="296" t="s">
        <v>7</v>
      </c>
      <c r="V428" s="944">
        <v>1</v>
      </c>
      <c r="W428" s="944">
        <v>0</v>
      </c>
      <c r="X428" s="1078">
        <v>0</v>
      </c>
      <c r="Y428" s="943">
        <v>0</v>
      </c>
      <c r="Z428" s="944">
        <v>0</v>
      </c>
      <c r="AA428" s="944">
        <v>0</v>
      </c>
      <c r="AB428" s="944">
        <v>0</v>
      </c>
      <c r="AC428" s="945">
        <v>0</v>
      </c>
      <c r="AD428" s="944" t="s">
        <v>638</v>
      </c>
      <c r="AE428" s="965" t="s">
        <v>755</v>
      </c>
      <c r="AF428" s="1320" t="s">
        <v>1490</v>
      </c>
    </row>
    <row r="429" spans="1:32" s="1058" customFormat="1" ht="41.25" customHeight="1" thickBot="1" x14ac:dyDescent="0.3">
      <c r="A429" s="960"/>
      <c r="B429" s="946"/>
      <c r="C429" s="1170"/>
      <c r="D429" s="1913"/>
      <c r="E429" s="1591" t="s">
        <v>1520</v>
      </c>
      <c r="F429" s="654" t="s">
        <v>416</v>
      </c>
      <c r="G429" s="997"/>
      <c r="H429" s="947"/>
      <c r="I429" s="986"/>
      <c r="J429" s="993"/>
      <c r="K429" s="947"/>
      <c r="L429" s="1018"/>
      <c r="M429" s="986"/>
      <c r="N429" s="1015"/>
      <c r="O429" s="449"/>
      <c r="P429" s="952"/>
      <c r="Q429" s="1006"/>
      <c r="R429" s="952"/>
      <c r="S429" s="952"/>
      <c r="T429" s="981"/>
      <c r="U429" s="986" t="s">
        <v>7</v>
      </c>
      <c r="V429" s="946">
        <v>1</v>
      </c>
      <c r="W429" s="946">
        <v>0</v>
      </c>
      <c r="X429" s="1083">
        <v>0</v>
      </c>
      <c r="Y429" s="1084"/>
      <c r="Z429" s="956"/>
      <c r="AA429" s="956"/>
      <c r="AB429" s="956"/>
      <c r="AC429" s="1311"/>
      <c r="AD429" s="952" t="s">
        <v>1517</v>
      </c>
      <c r="AE429" s="1006" t="s">
        <v>1422</v>
      </c>
      <c r="AF429" s="1180"/>
    </row>
    <row r="430" spans="1:32" ht="15" customHeight="1" x14ac:dyDescent="0.25">
      <c r="A430" s="958">
        <v>14</v>
      </c>
      <c r="B430" s="941">
        <v>61150</v>
      </c>
      <c r="C430" s="1576" t="s">
        <v>431</v>
      </c>
      <c r="D430" s="1929" t="s">
        <v>1134</v>
      </c>
      <c r="E430" s="1942" t="s">
        <v>1135</v>
      </c>
      <c r="F430" s="649" t="s">
        <v>16</v>
      </c>
      <c r="G430" s="998">
        <f>H430/$H$568</f>
        <v>1</v>
      </c>
      <c r="H430" s="942">
        <v>6</v>
      </c>
      <c r="I430" s="988">
        <v>1</v>
      </c>
      <c r="J430" s="991">
        <f>I430/$I$568</f>
        <v>0.33333333333333331</v>
      </c>
      <c r="K430" s="319">
        <v>0</v>
      </c>
      <c r="L430" s="1017">
        <f>K430/$K$568</f>
        <v>0</v>
      </c>
      <c r="M430" s="988">
        <v>1</v>
      </c>
      <c r="N430" s="1014">
        <f>M430/H430</f>
        <v>0.16666666666666666</v>
      </c>
      <c r="O430" s="635">
        <v>0</v>
      </c>
      <c r="P430" s="945">
        <v>0</v>
      </c>
      <c r="Q430" s="1001">
        <v>0</v>
      </c>
      <c r="R430" s="945">
        <v>0</v>
      </c>
      <c r="S430" s="945">
        <v>73</v>
      </c>
      <c r="T430" s="978">
        <f>O430/S430</f>
        <v>0</v>
      </c>
      <c r="U430" s="296" t="s">
        <v>7</v>
      </c>
      <c r="V430" s="944">
        <v>1</v>
      </c>
      <c r="W430" s="944">
        <v>0</v>
      </c>
      <c r="X430" s="1078">
        <v>0</v>
      </c>
      <c r="Y430" s="943"/>
      <c r="Z430" s="944"/>
      <c r="AA430" s="944"/>
      <c r="AB430" s="944"/>
      <c r="AC430" s="944"/>
      <c r="AD430" s="944" t="s">
        <v>983</v>
      </c>
      <c r="AE430" s="965" t="s">
        <v>1136</v>
      </c>
      <c r="AF430" s="1320" t="s">
        <v>1490</v>
      </c>
    </row>
    <row r="431" spans="1:32" ht="15" customHeight="1" x14ac:dyDescent="0.25">
      <c r="A431" s="934"/>
      <c r="B431" s="926"/>
      <c r="C431" s="1169"/>
      <c r="D431" s="1999"/>
      <c r="E431" s="1910"/>
      <c r="F431" s="648" t="s">
        <v>32</v>
      </c>
      <c r="G431" s="996"/>
      <c r="H431" s="637"/>
      <c r="I431" s="987"/>
      <c r="J431" s="992"/>
      <c r="K431" s="650"/>
      <c r="L431" s="1016"/>
      <c r="M431" s="987"/>
      <c r="N431" s="1013"/>
      <c r="O431" s="636"/>
      <c r="P431" s="922"/>
      <c r="Q431" s="1002"/>
      <c r="R431" s="922"/>
      <c r="S431" s="922"/>
      <c r="T431" s="979"/>
      <c r="U431" s="566" t="s">
        <v>8</v>
      </c>
      <c r="V431" s="921">
        <v>1</v>
      </c>
      <c r="W431" s="921">
        <v>0</v>
      </c>
      <c r="X431" s="1079">
        <v>0</v>
      </c>
      <c r="Y431" s="929"/>
      <c r="Z431" s="921"/>
      <c r="AA431" s="921"/>
      <c r="AB431" s="921"/>
      <c r="AC431" s="921"/>
      <c r="AD431" s="921" t="s">
        <v>346</v>
      </c>
      <c r="AE431" s="924" t="s">
        <v>1139</v>
      </c>
      <c r="AF431" s="1179"/>
    </row>
    <row r="432" spans="1:32" s="1058" customFormat="1" ht="16.5" customHeight="1" x14ac:dyDescent="0.25">
      <c r="A432" s="934"/>
      <c r="B432" s="926"/>
      <c r="C432" s="1169"/>
      <c r="D432" s="967"/>
      <c r="E432" s="948"/>
      <c r="F432" s="648" t="s">
        <v>1137</v>
      </c>
      <c r="G432" s="996"/>
      <c r="H432" s="637"/>
      <c r="I432" s="987"/>
      <c r="J432" s="992"/>
      <c r="K432" s="650"/>
      <c r="L432" s="1016"/>
      <c r="M432" s="987"/>
      <c r="N432" s="1013"/>
      <c r="O432" s="636"/>
      <c r="P432" s="922"/>
      <c r="Q432" s="1002"/>
      <c r="R432" s="922"/>
      <c r="S432" s="922"/>
      <c r="T432" s="979"/>
      <c r="U432" s="298" t="s">
        <v>7</v>
      </c>
      <c r="V432" s="939">
        <v>1</v>
      </c>
      <c r="W432" s="939">
        <v>0</v>
      </c>
      <c r="X432" s="1323">
        <v>0</v>
      </c>
      <c r="Y432" s="929"/>
      <c r="Z432" s="921"/>
      <c r="AA432" s="921"/>
      <c r="AB432" s="921"/>
      <c r="AC432" s="922"/>
      <c r="AD432" s="921" t="s">
        <v>346</v>
      </c>
      <c r="AE432" s="924" t="s">
        <v>1138</v>
      </c>
      <c r="AF432" s="1179"/>
    </row>
    <row r="433" spans="1:32" s="1058" customFormat="1" ht="16.5" customHeight="1" x14ac:dyDescent="0.25">
      <c r="A433" s="934"/>
      <c r="B433" s="926"/>
      <c r="C433" s="1169"/>
      <c r="D433" s="967"/>
      <c r="E433" s="948"/>
      <c r="F433" s="648" t="s">
        <v>108</v>
      </c>
      <c r="G433" s="996"/>
      <c r="H433" s="637"/>
      <c r="I433" s="987"/>
      <c r="J433" s="992"/>
      <c r="K433" s="650"/>
      <c r="L433" s="1016"/>
      <c r="M433" s="987"/>
      <c r="N433" s="1013"/>
      <c r="O433" s="636"/>
      <c r="P433" s="922"/>
      <c r="Q433" s="1002"/>
      <c r="R433" s="922"/>
      <c r="S433" s="922"/>
      <c r="T433" s="979"/>
      <c r="U433" s="298" t="s">
        <v>7</v>
      </c>
      <c r="V433" s="939">
        <v>1</v>
      </c>
      <c r="W433" s="939">
        <v>0</v>
      </c>
      <c r="X433" s="1323">
        <v>0</v>
      </c>
      <c r="Y433" s="929"/>
      <c r="Z433" s="921"/>
      <c r="AA433" s="921"/>
      <c r="AB433" s="921"/>
      <c r="AC433" s="922"/>
      <c r="AD433" s="921" t="s">
        <v>1142</v>
      </c>
      <c r="AE433" s="924" t="s">
        <v>1143</v>
      </c>
      <c r="AF433" s="1179"/>
    </row>
    <row r="434" spans="1:32" s="1058" customFormat="1" ht="16.5" customHeight="1" x14ac:dyDescent="0.25">
      <c r="A434" s="934"/>
      <c r="B434" s="926"/>
      <c r="C434" s="1169"/>
      <c r="D434" s="967"/>
      <c r="E434" s="948"/>
      <c r="F434" s="648" t="s">
        <v>1140</v>
      </c>
      <c r="G434" s="996"/>
      <c r="H434" s="637"/>
      <c r="I434" s="987"/>
      <c r="J434" s="992"/>
      <c r="K434" s="650"/>
      <c r="L434" s="1016"/>
      <c r="M434" s="987"/>
      <c r="N434" s="1013"/>
      <c r="O434" s="636"/>
      <c r="P434" s="922"/>
      <c r="Q434" s="1002"/>
      <c r="R434" s="922"/>
      <c r="S434" s="922"/>
      <c r="T434" s="979"/>
      <c r="U434" s="298" t="s">
        <v>7</v>
      </c>
      <c r="V434" s="939">
        <v>1</v>
      </c>
      <c r="W434" s="939">
        <v>0</v>
      </c>
      <c r="X434" s="1323">
        <v>0</v>
      </c>
      <c r="Y434" s="929"/>
      <c r="Z434" s="921"/>
      <c r="AA434" s="921"/>
      <c r="AB434" s="921"/>
      <c r="AC434" s="922"/>
      <c r="AD434" s="921" t="s">
        <v>1142</v>
      </c>
      <c r="AE434" s="924" t="s">
        <v>1141</v>
      </c>
      <c r="AF434" s="1179"/>
    </row>
    <row r="435" spans="1:32" s="1058" customFormat="1" ht="27" customHeight="1" thickBot="1" x14ac:dyDescent="0.3">
      <c r="A435" s="960"/>
      <c r="B435" s="946"/>
      <c r="C435" s="1170"/>
      <c r="D435" s="971"/>
      <c r="E435" s="1111"/>
      <c r="F435" s="1537" t="s">
        <v>416</v>
      </c>
      <c r="G435" s="997"/>
      <c r="H435" s="638"/>
      <c r="I435" s="986"/>
      <c r="J435" s="993"/>
      <c r="K435" s="327"/>
      <c r="L435" s="1018"/>
      <c r="M435" s="986"/>
      <c r="N435" s="1015"/>
      <c r="O435" s="653"/>
      <c r="P435" s="938"/>
      <c r="Q435" s="1003"/>
      <c r="R435" s="938"/>
      <c r="S435" s="938"/>
      <c r="T435" s="982"/>
      <c r="U435" s="1324" t="s">
        <v>7</v>
      </c>
      <c r="V435" s="1325">
        <v>1</v>
      </c>
      <c r="W435" s="1325">
        <v>1</v>
      </c>
      <c r="X435" s="1326">
        <v>0</v>
      </c>
      <c r="Y435" s="937"/>
      <c r="Z435" s="935"/>
      <c r="AA435" s="935"/>
      <c r="AB435" s="935"/>
      <c r="AC435" s="938"/>
      <c r="AD435" s="922" t="s">
        <v>1325</v>
      </c>
      <c r="AE435" s="15" t="s">
        <v>1324</v>
      </c>
      <c r="AF435" s="1180"/>
    </row>
    <row r="436" spans="1:32" ht="16.5" customHeight="1" x14ac:dyDescent="0.25">
      <c r="A436" s="958">
        <v>15</v>
      </c>
      <c r="B436" s="941">
        <v>61210</v>
      </c>
      <c r="C436" s="1576" t="s">
        <v>808</v>
      </c>
      <c r="D436" s="2028" t="s">
        <v>1144</v>
      </c>
      <c r="E436" s="2035" t="s">
        <v>1525</v>
      </c>
      <c r="F436" s="588" t="s">
        <v>280</v>
      </c>
      <c r="G436" s="831">
        <f>H436/$H$568</f>
        <v>0.5</v>
      </c>
      <c r="H436" s="527">
        <v>3</v>
      </c>
      <c r="I436" s="988">
        <v>0</v>
      </c>
      <c r="J436" s="991">
        <f>I436/$I$568</f>
        <v>0</v>
      </c>
      <c r="K436" s="942">
        <v>0</v>
      </c>
      <c r="L436" s="1017">
        <f>K436/$K$568</f>
        <v>0</v>
      </c>
      <c r="M436" s="988">
        <v>0</v>
      </c>
      <c r="N436" s="452">
        <v>0</v>
      </c>
      <c r="O436" s="635">
        <v>0</v>
      </c>
      <c r="P436" s="945">
        <v>0</v>
      </c>
      <c r="Q436" s="1001">
        <v>0</v>
      </c>
      <c r="R436" s="945">
        <v>0</v>
      </c>
      <c r="S436" s="945">
        <v>72</v>
      </c>
      <c r="T436" s="978">
        <f>O436/S436</f>
        <v>0</v>
      </c>
      <c r="U436" s="296" t="s">
        <v>7</v>
      </c>
      <c r="V436" s="944">
        <v>1</v>
      </c>
      <c r="W436" s="944">
        <v>0</v>
      </c>
      <c r="X436" s="1078">
        <v>0</v>
      </c>
      <c r="Y436" s="43">
        <v>1</v>
      </c>
      <c r="Z436" s="941">
        <v>1</v>
      </c>
      <c r="AA436" s="941">
        <v>1</v>
      </c>
      <c r="AB436" s="941">
        <v>1</v>
      </c>
      <c r="AC436" s="941">
        <v>0</v>
      </c>
      <c r="AD436" s="944" t="s">
        <v>729</v>
      </c>
      <c r="AE436" s="944" t="s">
        <v>1524</v>
      </c>
      <c r="AF436" s="1320">
        <v>45803</v>
      </c>
    </row>
    <row r="437" spans="1:32" s="1058" customFormat="1" ht="16.5" customHeight="1" x14ac:dyDescent="0.25">
      <c r="A437" s="934"/>
      <c r="B437" s="926"/>
      <c r="C437" s="1169"/>
      <c r="D437" s="2029"/>
      <c r="E437" s="1921"/>
      <c r="F437" s="1426" t="s">
        <v>1521</v>
      </c>
      <c r="G437" s="464"/>
      <c r="H437" s="995"/>
      <c r="I437" s="987"/>
      <c r="J437" s="992"/>
      <c r="K437" s="925"/>
      <c r="L437" s="1016"/>
      <c r="M437" s="987"/>
      <c r="N437" s="448"/>
      <c r="O437" s="636"/>
      <c r="P437" s="922"/>
      <c r="Q437" s="1002"/>
      <c r="R437" s="922"/>
      <c r="S437" s="922"/>
      <c r="T437" s="979"/>
      <c r="U437" s="458" t="s">
        <v>7</v>
      </c>
      <c r="V437" s="15">
        <v>1</v>
      </c>
      <c r="W437" s="15">
        <v>0</v>
      </c>
      <c r="X437" s="1456">
        <v>0</v>
      </c>
      <c r="Y437" s="44"/>
      <c r="Z437" s="926"/>
      <c r="AA437" s="926"/>
      <c r="AB437" s="926"/>
      <c r="AC437" s="926"/>
      <c r="AD437" s="926" t="s">
        <v>1142</v>
      </c>
      <c r="AE437" s="44" t="s">
        <v>1522</v>
      </c>
      <c r="AF437" s="1562"/>
    </row>
    <row r="438" spans="1:32" s="1058" customFormat="1" ht="16.5" customHeight="1" thickBot="1" x14ac:dyDescent="0.3">
      <c r="A438" s="960"/>
      <c r="B438" s="946"/>
      <c r="C438" s="1170"/>
      <c r="D438" s="2030"/>
      <c r="E438" s="538"/>
      <c r="F438" s="1537" t="s">
        <v>1523</v>
      </c>
      <c r="G438" s="832"/>
      <c r="H438" s="822"/>
      <c r="I438" s="986"/>
      <c r="J438" s="993"/>
      <c r="K438" s="947"/>
      <c r="L438" s="1018"/>
      <c r="M438" s="986"/>
      <c r="N438" s="827"/>
      <c r="O438" s="449"/>
      <c r="P438" s="952"/>
      <c r="Q438" s="1006"/>
      <c r="R438" s="952"/>
      <c r="S438" s="952"/>
      <c r="T438" s="981"/>
      <c r="U438" s="986" t="s">
        <v>7</v>
      </c>
      <c r="V438" s="946">
        <v>1</v>
      </c>
      <c r="W438" s="946">
        <v>0</v>
      </c>
      <c r="X438" s="1083">
        <v>0</v>
      </c>
      <c r="Y438" s="961"/>
      <c r="Z438" s="946"/>
      <c r="AA438" s="946"/>
      <c r="AB438" s="946"/>
      <c r="AC438" s="946"/>
      <c r="AD438" s="938" t="s">
        <v>1142</v>
      </c>
      <c r="AE438" s="33" t="s">
        <v>1522</v>
      </c>
      <c r="AF438" s="1195"/>
    </row>
    <row r="439" spans="1:32" ht="28.5" customHeight="1" x14ac:dyDescent="0.25">
      <c r="A439" s="781">
        <v>16</v>
      </c>
      <c r="B439" s="824">
        <v>61290</v>
      </c>
      <c r="C439" s="1579" t="s">
        <v>911</v>
      </c>
      <c r="D439" s="1911" t="s">
        <v>1145</v>
      </c>
      <c r="E439" s="1597">
        <v>0</v>
      </c>
      <c r="F439" s="318" t="s">
        <v>93</v>
      </c>
      <c r="G439" s="304">
        <f>H439/$H$568</f>
        <v>0.5</v>
      </c>
      <c r="H439" s="9">
        <v>3</v>
      </c>
      <c r="I439" s="295">
        <v>0</v>
      </c>
      <c r="J439" s="152">
        <f>I439/$I$568</f>
        <v>0</v>
      </c>
      <c r="K439" s="326">
        <v>0</v>
      </c>
      <c r="L439" s="292">
        <f>K439/$K$568</f>
        <v>0</v>
      </c>
      <c r="M439" s="642">
        <v>0</v>
      </c>
      <c r="N439" s="334">
        <f>M439/H439</f>
        <v>0</v>
      </c>
      <c r="O439" s="596">
        <v>0</v>
      </c>
      <c r="P439" s="570">
        <v>0</v>
      </c>
      <c r="Q439" s="580">
        <v>0</v>
      </c>
      <c r="R439" s="570">
        <v>0</v>
      </c>
      <c r="S439" s="570">
        <v>57</v>
      </c>
      <c r="T439" s="578">
        <f>O439/S439</f>
        <v>0</v>
      </c>
      <c r="U439" s="298" t="s">
        <v>7</v>
      </c>
      <c r="V439" s="927">
        <v>1</v>
      </c>
      <c r="W439" s="927">
        <v>0</v>
      </c>
      <c r="X439" s="1081">
        <v>0</v>
      </c>
      <c r="Y439" s="939"/>
      <c r="Z439" s="569"/>
      <c r="AA439" s="569"/>
      <c r="AB439" s="569"/>
      <c r="AC439" s="569"/>
      <c r="AD439" s="569" t="s">
        <v>10</v>
      </c>
      <c r="AE439" s="927" t="s">
        <v>381</v>
      </c>
      <c r="AF439" s="1235">
        <v>45803</v>
      </c>
    </row>
    <row r="440" spans="1:32" s="1058" customFormat="1" ht="42" customHeight="1" thickBot="1" x14ac:dyDescent="0.3">
      <c r="A440" s="934"/>
      <c r="B440" s="926"/>
      <c r="C440" s="1169"/>
      <c r="D440" s="1912"/>
      <c r="E440" s="333"/>
      <c r="F440" s="908" t="s">
        <v>416</v>
      </c>
      <c r="G440" s="996"/>
      <c r="H440" s="925"/>
      <c r="I440" s="987"/>
      <c r="J440" s="992"/>
      <c r="K440" s="650"/>
      <c r="L440" s="1016"/>
      <c r="M440" s="987"/>
      <c r="N440" s="1013"/>
      <c r="O440" s="596"/>
      <c r="P440" s="940"/>
      <c r="Q440" s="1005"/>
      <c r="R440" s="940"/>
      <c r="S440" s="940"/>
      <c r="T440" s="984"/>
      <c r="U440" s="298" t="s">
        <v>7</v>
      </c>
      <c r="V440" s="927">
        <v>1</v>
      </c>
      <c r="W440" s="927">
        <v>0</v>
      </c>
      <c r="X440" s="1081">
        <v>0</v>
      </c>
      <c r="Y440" s="939"/>
      <c r="Z440" s="927"/>
      <c r="AA440" s="927"/>
      <c r="AB440" s="927"/>
      <c r="AC440" s="927"/>
      <c r="AD440" s="952" t="s">
        <v>1508</v>
      </c>
      <c r="AE440" s="938" t="s">
        <v>1422</v>
      </c>
      <c r="AF440" s="1194"/>
    </row>
    <row r="441" spans="1:32" ht="15" customHeight="1" thickBot="1" x14ac:dyDescent="0.3">
      <c r="A441" s="611"/>
      <c r="B441" s="608"/>
      <c r="C441" s="1169"/>
      <c r="D441" s="82"/>
      <c r="E441" s="328"/>
      <c r="F441" s="908" t="s">
        <v>32</v>
      </c>
      <c r="G441" s="304"/>
      <c r="H441" s="285"/>
      <c r="I441" s="295"/>
      <c r="J441" s="152"/>
      <c r="K441" s="650"/>
      <c r="L441" s="1016"/>
      <c r="M441" s="987"/>
      <c r="N441" s="1013"/>
      <c r="O441" s="169"/>
      <c r="P441" s="40"/>
      <c r="Q441" s="16"/>
      <c r="R441" s="40"/>
      <c r="S441" s="40"/>
      <c r="T441" s="129"/>
      <c r="U441" s="987" t="s">
        <v>7</v>
      </c>
      <c r="V441" s="926">
        <v>1</v>
      </c>
      <c r="W441" s="926">
        <v>0</v>
      </c>
      <c r="X441" s="777">
        <v>0</v>
      </c>
      <c r="Y441" s="44"/>
      <c r="Z441" s="608"/>
      <c r="AA441" s="608"/>
      <c r="AB441" s="608"/>
      <c r="AC441" s="608"/>
      <c r="AD441" s="608" t="s">
        <v>346</v>
      </c>
      <c r="AE441" s="14" t="s">
        <v>348</v>
      </c>
      <c r="AF441" s="1179"/>
    </row>
    <row r="442" spans="1:32" ht="15" customHeight="1" thickBot="1" x14ac:dyDescent="0.3">
      <c r="A442" s="958">
        <v>17</v>
      </c>
      <c r="B442" s="941">
        <v>61340</v>
      </c>
      <c r="C442" s="1576" t="s">
        <v>432</v>
      </c>
      <c r="D442" s="1091" t="s">
        <v>1150</v>
      </c>
      <c r="E442" s="1942" t="s">
        <v>1528</v>
      </c>
      <c r="F442" s="588" t="s">
        <v>30</v>
      </c>
      <c r="G442" s="998">
        <f>H442/$H$568</f>
        <v>0.83333333333333337</v>
      </c>
      <c r="H442" s="942">
        <v>5</v>
      </c>
      <c r="I442" s="988">
        <v>2</v>
      </c>
      <c r="J442" s="991">
        <f>I442/$I$568</f>
        <v>0.66666666666666663</v>
      </c>
      <c r="K442" s="942">
        <v>0</v>
      </c>
      <c r="L442" s="1017">
        <f>K442/$K$568</f>
        <v>0</v>
      </c>
      <c r="M442" s="988">
        <v>1</v>
      </c>
      <c r="N442" s="1014">
        <f>M442/H442</f>
        <v>0.2</v>
      </c>
      <c r="O442" s="635">
        <v>0</v>
      </c>
      <c r="P442" s="945">
        <v>0</v>
      </c>
      <c r="Q442" s="1001">
        <v>0</v>
      </c>
      <c r="R442" s="945">
        <v>0</v>
      </c>
      <c r="S442" s="945">
        <v>77</v>
      </c>
      <c r="T442" s="978">
        <f>O442/S442</f>
        <v>0</v>
      </c>
      <c r="U442" s="296" t="s">
        <v>7</v>
      </c>
      <c r="V442" s="944">
        <v>1</v>
      </c>
      <c r="W442" s="944">
        <v>0</v>
      </c>
      <c r="X442" s="1078">
        <v>0</v>
      </c>
      <c r="Y442" s="1084"/>
      <c r="Z442" s="956"/>
      <c r="AA442" s="956"/>
      <c r="AB442" s="956"/>
      <c r="AC442" s="956"/>
      <c r="AD442" s="944" t="s">
        <v>1142</v>
      </c>
      <c r="AE442" s="965" t="s">
        <v>757</v>
      </c>
      <c r="AF442" s="1320">
        <v>45803</v>
      </c>
    </row>
    <row r="443" spans="1:32" s="1058" customFormat="1" ht="15.95" customHeight="1" x14ac:dyDescent="0.25">
      <c r="A443" s="934"/>
      <c r="B443" s="926"/>
      <c r="C443" s="1169"/>
      <c r="D443" s="1598"/>
      <c r="E443" s="1910"/>
      <c r="F443" s="765" t="s">
        <v>276</v>
      </c>
      <c r="G443" s="464"/>
      <c r="H443" s="925"/>
      <c r="I443" s="987"/>
      <c r="J443" s="992"/>
      <c r="K443" s="925"/>
      <c r="L443" s="1016"/>
      <c r="M443" s="987"/>
      <c r="N443" s="1013"/>
      <c r="O443" s="636"/>
      <c r="P443" s="922"/>
      <c r="Q443" s="1002"/>
      <c r="R443" s="922"/>
      <c r="S443" s="922"/>
      <c r="T443" s="979"/>
      <c r="U443" s="566" t="s">
        <v>7</v>
      </c>
      <c r="V443" s="921">
        <v>1</v>
      </c>
      <c r="W443" s="921">
        <v>0</v>
      </c>
      <c r="X443" s="1079">
        <v>0</v>
      </c>
      <c r="Y443" s="939"/>
      <c r="Z443" s="927"/>
      <c r="AA443" s="927"/>
      <c r="AB443" s="927"/>
      <c r="AC443" s="927"/>
      <c r="AD443" s="921" t="s">
        <v>1527</v>
      </c>
      <c r="AE443" s="924" t="s">
        <v>1526</v>
      </c>
      <c r="AF443" s="1179"/>
    </row>
    <row r="444" spans="1:32" ht="15.95" customHeight="1" x14ac:dyDescent="0.25">
      <c r="A444" s="934"/>
      <c r="B444" s="926"/>
      <c r="C444" s="1169"/>
      <c r="D444" s="1117"/>
      <c r="E444" s="1277" t="s">
        <v>1154</v>
      </c>
      <c r="F444" s="589" t="s">
        <v>16</v>
      </c>
      <c r="G444" s="996"/>
      <c r="H444" s="637"/>
      <c r="I444" s="987"/>
      <c r="J444" s="1012"/>
      <c r="K444" s="925"/>
      <c r="L444" s="1019"/>
      <c r="M444" s="987"/>
      <c r="N444" s="1013"/>
      <c r="O444" s="636"/>
      <c r="P444" s="922"/>
      <c r="Q444" s="1002"/>
      <c r="R444" s="922"/>
      <c r="S444" s="922"/>
      <c r="T444" s="979"/>
      <c r="U444" s="566" t="s">
        <v>7</v>
      </c>
      <c r="V444" s="921">
        <v>1</v>
      </c>
      <c r="W444" s="921">
        <v>0</v>
      </c>
      <c r="X444" s="1079">
        <v>0</v>
      </c>
      <c r="Y444" s="929">
        <v>0</v>
      </c>
      <c r="Z444" s="921">
        <v>0</v>
      </c>
      <c r="AA444" s="921">
        <v>0</v>
      </c>
      <c r="AB444" s="921">
        <v>0</v>
      </c>
      <c r="AC444" s="921">
        <v>0</v>
      </c>
      <c r="AD444" s="479" t="s">
        <v>983</v>
      </c>
      <c r="AE444" s="924" t="s">
        <v>1136</v>
      </c>
      <c r="AF444" s="1179"/>
    </row>
    <row r="445" spans="1:32" s="1058" customFormat="1" ht="15" customHeight="1" thickBot="1" x14ac:dyDescent="0.3">
      <c r="A445" s="934"/>
      <c r="B445" s="926"/>
      <c r="C445" s="1169"/>
      <c r="D445" s="1117"/>
      <c r="E445" s="1277" t="s">
        <v>1153</v>
      </c>
      <c r="F445" s="648" t="s">
        <v>14</v>
      </c>
      <c r="G445" s="996"/>
      <c r="H445" s="637"/>
      <c r="I445" s="987"/>
      <c r="J445" s="1012"/>
      <c r="K445" s="925"/>
      <c r="L445" s="1019"/>
      <c r="M445" s="987"/>
      <c r="N445" s="1013"/>
      <c r="O445" s="652"/>
      <c r="P445" s="951"/>
      <c r="Q445" s="1004"/>
      <c r="R445" s="951"/>
      <c r="S445" s="951"/>
      <c r="T445" s="980"/>
      <c r="U445" s="566" t="s">
        <v>7</v>
      </c>
      <c r="V445" s="921">
        <v>1</v>
      </c>
      <c r="W445" s="921">
        <v>0</v>
      </c>
      <c r="X445" s="1079">
        <v>0</v>
      </c>
      <c r="Y445" s="939"/>
      <c r="Z445" s="927"/>
      <c r="AA445" s="927"/>
      <c r="AB445" s="927"/>
      <c r="AC445" s="927"/>
      <c r="AD445" s="1059" t="s">
        <v>1151</v>
      </c>
      <c r="AE445" s="928" t="s">
        <v>1152</v>
      </c>
      <c r="AF445" s="1179"/>
    </row>
    <row r="446" spans="1:32" ht="25.5" customHeight="1" thickBot="1" x14ac:dyDescent="0.3">
      <c r="A446" s="960"/>
      <c r="B446" s="946"/>
      <c r="C446" s="1170"/>
      <c r="D446" s="1304"/>
      <c r="E446" s="1256"/>
      <c r="F446" s="654" t="s">
        <v>32</v>
      </c>
      <c r="G446" s="997"/>
      <c r="H446" s="638"/>
      <c r="I446" s="986"/>
      <c r="J446" s="993"/>
      <c r="K446" s="947"/>
      <c r="L446" s="1018"/>
      <c r="M446" s="986"/>
      <c r="N446" s="1015"/>
      <c r="O446" s="653"/>
      <c r="P446" s="938"/>
      <c r="Q446" s="1003"/>
      <c r="R446" s="938"/>
      <c r="S446" s="938"/>
      <c r="T446" s="982"/>
      <c r="U446" s="297" t="s">
        <v>7</v>
      </c>
      <c r="V446" s="935">
        <v>1</v>
      </c>
      <c r="W446" s="935">
        <v>0</v>
      </c>
      <c r="X446" s="1080">
        <v>0</v>
      </c>
      <c r="Y446" s="1084">
        <v>0</v>
      </c>
      <c r="Z446" s="956">
        <v>0</v>
      </c>
      <c r="AA446" s="956">
        <v>0</v>
      </c>
      <c r="AB446" s="956">
        <v>0</v>
      </c>
      <c r="AC446" s="956">
        <v>0</v>
      </c>
      <c r="AD446" s="935" t="s">
        <v>346</v>
      </c>
      <c r="AE446" s="1034" t="s">
        <v>639</v>
      </c>
      <c r="AF446" s="1180"/>
    </row>
    <row r="447" spans="1:32" ht="18.75" customHeight="1" thickBot="1" x14ac:dyDescent="0.3">
      <c r="A447" s="41">
        <v>18</v>
      </c>
      <c r="B447" s="956">
        <v>61390</v>
      </c>
      <c r="C447" s="1605" t="s">
        <v>433</v>
      </c>
      <c r="D447" s="1599" t="s">
        <v>1146</v>
      </c>
      <c r="E447" s="1600">
        <v>0</v>
      </c>
      <c r="F447" s="1583" t="s">
        <v>1147</v>
      </c>
      <c r="G447" s="1601">
        <f>H447/$H$568</f>
        <v>0.16666666666666666</v>
      </c>
      <c r="H447" s="1384">
        <v>1</v>
      </c>
      <c r="I447" s="301">
        <v>0</v>
      </c>
      <c r="J447" s="1602">
        <f>I447/$I$568</f>
        <v>0</v>
      </c>
      <c r="K447" s="301">
        <v>0</v>
      </c>
      <c r="L447" s="170">
        <f>K447/$K$568</f>
        <v>0</v>
      </c>
      <c r="M447" s="301">
        <v>0</v>
      </c>
      <c r="N447" s="376">
        <f>M447/H447</f>
        <v>0</v>
      </c>
      <c r="O447" s="1310">
        <v>0</v>
      </c>
      <c r="P447" s="1311">
        <v>0</v>
      </c>
      <c r="Q447" s="1312">
        <v>0</v>
      </c>
      <c r="R447" s="1311">
        <v>0</v>
      </c>
      <c r="S447" s="1311">
        <v>71</v>
      </c>
      <c r="T447" s="1313">
        <f>O447/S447</f>
        <v>0</v>
      </c>
      <c r="U447" s="301" t="s">
        <v>7</v>
      </c>
      <c r="V447" s="956">
        <v>1</v>
      </c>
      <c r="W447" s="956">
        <v>0</v>
      </c>
      <c r="X447" s="1603">
        <v>0</v>
      </c>
      <c r="Y447" s="1084"/>
      <c r="Z447" s="956"/>
      <c r="AA447" s="956"/>
      <c r="AB447" s="956"/>
      <c r="AC447" s="956"/>
      <c r="AD447" s="956" t="s">
        <v>1148</v>
      </c>
      <c r="AE447" s="79" t="s">
        <v>1149</v>
      </c>
      <c r="AF447" s="1604">
        <v>45803</v>
      </c>
    </row>
    <row r="448" spans="1:32" ht="41.25" customHeight="1" x14ac:dyDescent="0.25">
      <c r="A448" s="781">
        <v>19</v>
      </c>
      <c r="B448" s="824">
        <v>61410</v>
      </c>
      <c r="C448" s="1579" t="s">
        <v>434</v>
      </c>
      <c r="D448" s="1115" t="s">
        <v>1156</v>
      </c>
      <c r="E448" s="1124" t="s">
        <v>1155</v>
      </c>
      <c r="F448" s="1426" t="s">
        <v>416</v>
      </c>
      <c r="G448" s="996">
        <f>H448/$H$568</f>
        <v>0.33333333333333331</v>
      </c>
      <c r="H448" s="925">
        <v>2</v>
      </c>
      <c r="I448" s="987">
        <v>0</v>
      </c>
      <c r="J448" s="992">
        <f>I448/$I$568</f>
        <v>0</v>
      </c>
      <c r="K448" s="650">
        <v>1</v>
      </c>
      <c r="L448" s="505">
        <f>K448/$K$568</f>
        <v>0.33333333333333331</v>
      </c>
      <c r="M448" s="987">
        <v>0</v>
      </c>
      <c r="N448" s="1013">
        <v>0</v>
      </c>
      <c r="O448" s="169">
        <v>0</v>
      </c>
      <c r="P448" s="957">
        <v>0</v>
      </c>
      <c r="Q448" s="933">
        <v>0</v>
      </c>
      <c r="R448" s="957">
        <v>0</v>
      </c>
      <c r="S448" s="957">
        <v>60</v>
      </c>
      <c r="T448" s="983">
        <f>O448/S448</f>
        <v>0</v>
      </c>
      <c r="U448" s="987" t="s">
        <v>7</v>
      </c>
      <c r="V448" s="926">
        <v>1</v>
      </c>
      <c r="W448" s="926">
        <v>0</v>
      </c>
      <c r="X448" s="777">
        <v>0</v>
      </c>
      <c r="Y448" s="44"/>
      <c r="Z448" s="926"/>
      <c r="AA448" s="926"/>
      <c r="AB448" s="926"/>
      <c r="AC448" s="926"/>
      <c r="AD448" s="940" t="s">
        <v>1529</v>
      </c>
      <c r="AE448" s="940" t="s">
        <v>1422</v>
      </c>
      <c r="AF448" s="1235">
        <v>45824</v>
      </c>
    </row>
    <row r="449" spans="1:32" s="919" customFormat="1" ht="18" customHeight="1" thickBot="1" x14ac:dyDescent="0.3">
      <c r="A449" s="960"/>
      <c r="B449" s="946"/>
      <c r="C449" s="1170"/>
      <c r="D449" s="1327"/>
      <c r="E449" s="836"/>
      <c r="F449" s="1606" t="s">
        <v>183</v>
      </c>
      <c r="G449" s="997"/>
      <c r="H449" s="947"/>
      <c r="I449" s="986"/>
      <c r="J449" s="993"/>
      <c r="K449" s="986"/>
      <c r="L449" s="993"/>
      <c r="M449" s="986"/>
      <c r="N449" s="1015"/>
      <c r="O449" s="508"/>
      <c r="P449" s="33"/>
      <c r="Q449" s="33"/>
      <c r="R449" s="33"/>
      <c r="S449" s="33"/>
      <c r="T449" s="186"/>
      <c r="U449" s="297" t="s">
        <v>7</v>
      </c>
      <c r="V449" s="937">
        <v>1</v>
      </c>
      <c r="W449" s="182">
        <v>0</v>
      </c>
      <c r="X449" s="1080">
        <v>0</v>
      </c>
      <c r="Y449" s="182"/>
      <c r="Z449" s="182"/>
      <c r="AA449" s="182"/>
      <c r="AB449" s="182"/>
      <c r="AC449" s="182"/>
      <c r="AD449" s="182" t="s">
        <v>736</v>
      </c>
      <c r="AE449" s="935" t="s">
        <v>735</v>
      </c>
      <c r="AF449" s="1195"/>
    </row>
    <row r="450" spans="1:32" ht="15" customHeight="1" x14ac:dyDescent="0.25">
      <c r="A450" s="621">
        <v>20</v>
      </c>
      <c r="B450" s="613">
        <v>61430</v>
      </c>
      <c r="C450" s="1576" t="s">
        <v>205</v>
      </c>
      <c r="D450" s="2031" t="s">
        <v>1157</v>
      </c>
      <c r="E450" s="1213"/>
      <c r="F450" s="588" t="s">
        <v>108</v>
      </c>
      <c r="G450" s="306">
        <f>H450/$H$568</f>
        <v>1.6666666666666667</v>
      </c>
      <c r="H450" s="21">
        <v>10</v>
      </c>
      <c r="I450" s="302">
        <v>4</v>
      </c>
      <c r="J450" s="151">
        <f>I450/$I$568</f>
        <v>1.3333333333333333</v>
      </c>
      <c r="K450" s="319">
        <v>0</v>
      </c>
      <c r="L450" s="291">
        <f>K450/$K$568</f>
        <v>0</v>
      </c>
      <c r="M450" s="302">
        <v>1</v>
      </c>
      <c r="N450" s="452">
        <f>M450/H450</f>
        <v>0.1</v>
      </c>
      <c r="O450" s="467">
        <v>0</v>
      </c>
      <c r="P450" s="945">
        <v>0</v>
      </c>
      <c r="Q450" s="1001">
        <v>0</v>
      </c>
      <c r="R450" s="945">
        <v>0</v>
      </c>
      <c r="S450" s="945">
        <v>159</v>
      </c>
      <c r="T450" s="978">
        <f>O450/S450</f>
        <v>0</v>
      </c>
      <c r="U450" s="296" t="s">
        <v>7</v>
      </c>
      <c r="V450" s="944">
        <v>1</v>
      </c>
      <c r="W450" s="944">
        <v>0</v>
      </c>
      <c r="X450" s="1078">
        <v>0</v>
      </c>
      <c r="Y450" s="943"/>
      <c r="Z450" s="660"/>
      <c r="AA450" s="660"/>
      <c r="AB450" s="660"/>
      <c r="AC450" s="660"/>
      <c r="AD450" s="660" t="s">
        <v>1159</v>
      </c>
      <c r="AE450" s="661" t="s">
        <v>1160</v>
      </c>
      <c r="AF450" s="1320">
        <v>45824</v>
      </c>
    </row>
    <row r="451" spans="1:32" s="919" customFormat="1" ht="41.25" customHeight="1" x14ac:dyDescent="0.25">
      <c r="A451" s="934"/>
      <c r="B451" s="926"/>
      <c r="C451" s="1169"/>
      <c r="D451" s="2032"/>
      <c r="E451" s="1124" t="s">
        <v>1158</v>
      </c>
      <c r="F451" s="1452" t="s">
        <v>416</v>
      </c>
      <c r="G451" s="996"/>
      <c r="H451" s="925"/>
      <c r="I451" s="987"/>
      <c r="J451" s="992"/>
      <c r="K451" s="650"/>
      <c r="L451" s="1016"/>
      <c r="M451" s="987"/>
      <c r="N451" s="448"/>
      <c r="O451" s="468"/>
      <c r="P451" s="940"/>
      <c r="Q451" s="1005"/>
      <c r="R451" s="940"/>
      <c r="S451" s="940"/>
      <c r="T451" s="984"/>
      <c r="U451" s="298" t="s">
        <v>7</v>
      </c>
      <c r="V451" s="927">
        <v>1</v>
      </c>
      <c r="W451" s="927">
        <v>0</v>
      </c>
      <c r="X451" s="1081">
        <v>0</v>
      </c>
      <c r="Y451" s="939"/>
      <c r="Z451" s="927"/>
      <c r="AA451" s="927"/>
      <c r="AB451" s="927"/>
      <c r="AC451" s="927"/>
      <c r="AD451" s="927" t="s">
        <v>1530</v>
      </c>
      <c r="AE451" s="922" t="s">
        <v>1422</v>
      </c>
      <c r="AF451" s="1179"/>
    </row>
    <row r="452" spans="1:32" s="1058" customFormat="1" ht="16.5" customHeight="1" x14ac:dyDescent="0.25">
      <c r="A452" s="934"/>
      <c r="B452" s="926"/>
      <c r="C452" s="1169"/>
      <c r="D452" s="1099"/>
      <c r="E452" s="1910" t="s">
        <v>1532</v>
      </c>
      <c r="F452" s="1607" t="s">
        <v>1161</v>
      </c>
      <c r="G452" s="996"/>
      <c r="H452" s="925"/>
      <c r="I452" s="987"/>
      <c r="J452" s="992"/>
      <c r="K452" s="650"/>
      <c r="L452" s="1016"/>
      <c r="M452" s="987"/>
      <c r="N452" s="448"/>
      <c r="O452" s="650"/>
      <c r="P452" s="957"/>
      <c r="Q452" s="933"/>
      <c r="R452" s="957"/>
      <c r="S452" s="957"/>
      <c r="T452" s="983"/>
      <c r="U452" s="987" t="s">
        <v>7</v>
      </c>
      <c r="V452" s="926">
        <v>1</v>
      </c>
      <c r="W452" s="926">
        <v>0</v>
      </c>
      <c r="X452" s="777">
        <v>0</v>
      </c>
      <c r="Y452" s="44"/>
      <c r="Z452" s="926"/>
      <c r="AA452" s="926"/>
      <c r="AB452" s="926"/>
      <c r="AC452" s="926"/>
      <c r="AD452" s="926" t="s">
        <v>729</v>
      </c>
      <c r="AE452" s="957" t="s">
        <v>1162</v>
      </c>
      <c r="AF452" s="1179"/>
    </row>
    <row r="453" spans="1:32" s="1058" customFormat="1" ht="16.5" customHeight="1" x14ac:dyDescent="0.25">
      <c r="A453" s="934"/>
      <c r="B453" s="926"/>
      <c r="C453" s="1169"/>
      <c r="D453" s="1099"/>
      <c r="E453" s="1910"/>
      <c r="F453" s="1607" t="s">
        <v>99</v>
      </c>
      <c r="G453" s="996"/>
      <c r="H453" s="925"/>
      <c r="I453" s="987"/>
      <c r="J453" s="992"/>
      <c r="K453" s="650"/>
      <c r="L453" s="1016"/>
      <c r="M453" s="987"/>
      <c r="N453" s="448"/>
      <c r="O453" s="566"/>
      <c r="P453" s="922"/>
      <c r="Q453" s="922"/>
      <c r="R453" s="922"/>
      <c r="S453" s="922"/>
      <c r="T453" s="979"/>
      <c r="U453" s="566" t="s">
        <v>7</v>
      </c>
      <c r="V453" s="921">
        <v>1</v>
      </c>
      <c r="W453" s="921">
        <v>0</v>
      </c>
      <c r="X453" s="1079">
        <v>0</v>
      </c>
      <c r="Y453" s="929"/>
      <c r="Z453" s="921"/>
      <c r="AA453" s="921"/>
      <c r="AB453" s="921"/>
      <c r="AC453" s="921"/>
      <c r="AD453" s="921" t="s">
        <v>1164</v>
      </c>
      <c r="AE453" s="922" t="s">
        <v>1163</v>
      </c>
      <c r="AF453" s="1179"/>
    </row>
    <row r="454" spans="1:32" s="1058" customFormat="1" ht="16.5" customHeight="1" x14ac:dyDescent="0.25">
      <c r="A454" s="934"/>
      <c r="B454" s="926"/>
      <c r="C454" s="1169"/>
      <c r="D454" s="1099"/>
      <c r="E454" s="1910"/>
      <c r="F454" s="1607" t="s">
        <v>14</v>
      </c>
      <c r="G454" s="996"/>
      <c r="H454" s="925"/>
      <c r="I454" s="987"/>
      <c r="J454" s="992"/>
      <c r="K454" s="650"/>
      <c r="L454" s="1016"/>
      <c r="M454" s="987"/>
      <c r="N454" s="448"/>
      <c r="O454" s="566"/>
      <c r="P454" s="922"/>
      <c r="Q454" s="922"/>
      <c r="R454" s="922"/>
      <c r="S454" s="922"/>
      <c r="T454" s="979"/>
      <c r="U454" s="566" t="s">
        <v>7</v>
      </c>
      <c r="V454" s="921">
        <v>1</v>
      </c>
      <c r="W454" s="921">
        <v>0</v>
      </c>
      <c r="X454" s="1079">
        <v>0</v>
      </c>
      <c r="Y454" s="929"/>
      <c r="Z454" s="921"/>
      <c r="AA454" s="921"/>
      <c r="AB454" s="921"/>
      <c r="AC454" s="921"/>
      <c r="AD454" s="921" t="s">
        <v>692</v>
      </c>
      <c r="AE454" s="922" t="s">
        <v>1168</v>
      </c>
      <c r="AF454" s="1179"/>
    </row>
    <row r="455" spans="1:32" s="1058" customFormat="1" ht="16.5" customHeight="1" x14ac:dyDescent="0.25">
      <c r="A455" s="934"/>
      <c r="B455" s="926"/>
      <c r="C455" s="1169"/>
      <c r="D455" s="1099"/>
      <c r="E455" s="1568"/>
      <c r="F455" s="1607" t="s">
        <v>72</v>
      </c>
      <c r="G455" s="996"/>
      <c r="H455" s="925"/>
      <c r="I455" s="987"/>
      <c r="J455" s="992"/>
      <c r="K455" s="650"/>
      <c r="L455" s="1016"/>
      <c r="M455" s="987"/>
      <c r="N455" s="448"/>
      <c r="O455" s="566"/>
      <c r="P455" s="922"/>
      <c r="Q455" s="922"/>
      <c r="R455" s="922"/>
      <c r="S455" s="922"/>
      <c r="T455" s="979"/>
      <c r="U455" s="566" t="s">
        <v>7</v>
      </c>
      <c r="V455" s="921">
        <v>1</v>
      </c>
      <c r="W455" s="921">
        <v>0</v>
      </c>
      <c r="X455" s="1079">
        <v>0</v>
      </c>
      <c r="Y455" s="929"/>
      <c r="Z455" s="921"/>
      <c r="AA455" s="921"/>
      <c r="AB455" s="921"/>
      <c r="AC455" s="921"/>
      <c r="AD455" s="921" t="s">
        <v>1437</v>
      </c>
      <c r="AE455" s="922" t="s">
        <v>1531</v>
      </c>
      <c r="AF455" s="1179"/>
    </row>
    <row r="456" spans="1:32" s="1058" customFormat="1" ht="16.5" customHeight="1" x14ac:dyDescent="0.25">
      <c r="A456" s="934"/>
      <c r="B456" s="926"/>
      <c r="C456" s="1169"/>
      <c r="D456" s="1099"/>
      <c r="E456" s="390"/>
      <c r="F456" s="994" t="s">
        <v>637</v>
      </c>
      <c r="G456" s="996"/>
      <c r="H456" s="925"/>
      <c r="I456" s="987"/>
      <c r="J456" s="992"/>
      <c r="K456" s="650"/>
      <c r="L456" s="1016"/>
      <c r="M456" s="987"/>
      <c r="N456" s="448"/>
      <c r="O456" s="566"/>
      <c r="P456" s="922"/>
      <c r="Q456" s="922"/>
      <c r="R456" s="922"/>
      <c r="S456" s="922"/>
      <c r="T456" s="979"/>
      <c r="U456" s="566" t="s">
        <v>7</v>
      </c>
      <c r="V456" s="921">
        <v>1</v>
      </c>
      <c r="W456" s="921">
        <v>0</v>
      </c>
      <c r="X456" s="1079">
        <v>0</v>
      </c>
      <c r="Y456" s="929"/>
      <c r="Z456" s="921"/>
      <c r="AA456" s="921"/>
      <c r="AB456" s="921"/>
      <c r="AC456" s="921"/>
      <c r="AD456" s="921" t="s">
        <v>923</v>
      </c>
      <c r="AE456" s="922" t="s">
        <v>1170</v>
      </c>
      <c r="AF456" s="1179"/>
    </row>
    <row r="457" spans="1:32" s="1058" customFormat="1" ht="16.5" customHeight="1" x14ac:dyDescent="0.25">
      <c r="A457" s="934"/>
      <c r="B457" s="926"/>
      <c r="C457" s="1169"/>
      <c r="D457" s="1099"/>
      <c r="E457" s="390"/>
      <c r="F457" s="994" t="s">
        <v>278</v>
      </c>
      <c r="G457" s="996"/>
      <c r="H457" s="925"/>
      <c r="I457" s="987"/>
      <c r="J457" s="992"/>
      <c r="K457" s="650"/>
      <c r="L457" s="1016"/>
      <c r="M457" s="987"/>
      <c r="N457" s="448"/>
      <c r="O457" s="566"/>
      <c r="P457" s="922"/>
      <c r="Q457" s="922"/>
      <c r="R457" s="922"/>
      <c r="S457" s="922"/>
      <c r="T457" s="979"/>
      <c r="U457" s="566" t="s">
        <v>7</v>
      </c>
      <c r="V457" s="921">
        <v>1</v>
      </c>
      <c r="W457" s="921">
        <v>0</v>
      </c>
      <c r="X457" s="1079">
        <v>0</v>
      </c>
      <c r="Y457" s="929"/>
      <c r="Z457" s="921"/>
      <c r="AA457" s="921"/>
      <c r="AB457" s="921"/>
      <c r="AC457" s="921"/>
      <c r="AD457" s="921" t="s">
        <v>923</v>
      </c>
      <c r="AE457" s="922" t="s">
        <v>1167</v>
      </c>
      <c r="AF457" s="1179"/>
    </row>
    <row r="458" spans="1:32" s="1058" customFormat="1" ht="26.25" customHeight="1" x14ac:dyDescent="0.25">
      <c r="A458" s="934"/>
      <c r="B458" s="926"/>
      <c r="C458" s="1169"/>
      <c r="D458" s="1099"/>
      <c r="E458" s="390"/>
      <c r="F458" s="994" t="s">
        <v>16</v>
      </c>
      <c r="G458" s="996"/>
      <c r="H458" s="925"/>
      <c r="I458" s="987"/>
      <c r="J458" s="992"/>
      <c r="K458" s="650"/>
      <c r="L458" s="1016"/>
      <c r="M458" s="987"/>
      <c r="N458" s="448"/>
      <c r="O458" s="650"/>
      <c r="P458" s="957"/>
      <c r="Q458" s="933"/>
      <c r="R458" s="957"/>
      <c r="S458" s="957"/>
      <c r="T458" s="983"/>
      <c r="U458" s="987" t="s">
        <v>7</v>
      </c>
      <c r="V458" s="926">
        <v>1</v>
      </c>
      <c r="W458" s="926">
        <v>0</v>
      </c>
      <c r="X458" s="777">
        <v>0</v>
      </c>
      <c r="Y458" s="44"/>
      <c r="Z458" s="926"/>
      <c r="AA458" s="926"/>
      <c r="AB458" s="926"/>
      <c r="AC458" s="926"/>
      <c r="AD458" s="926" t="s">
        <v>1166</v>
      </c>
      <c r="AE458" s="922" t="s">
        <v>1165</v>
      </c>
      <c r="AF458" s="1179"/>
    </row>
    <row r="459" spans="1:32" ht="26.25" customHeight="1" thickBot="1" x14ac:dyDescent="0.3">
      <c r="A459" s="622"/>
      <c r="B459" s="615"/>
      <c r="C459" s="1170"/>
      <c r="D459" s="1304"/>
      <c r="E459" s="1256" t="s">
        <v>1533</v>
      </c>
      <c r="F459" s="565" t="s">
        <v>436</v>
      </c>
      <c r="G459" s="305"/>
      <c r="H459" s="290"/>
      <c r="I459" s="300"/>
      <c r="J459" s="153"/>
      <c r="K459" s="327"/>
      <c r="L459" s="293"/>
      <c r="M459" s="300"/>
      <c r="N459" s="827"/>
      <c r="O459" s="597"/>
      <c r="P459" s="938"/>
      <c r="Q459" s="1003"/>
      <c r="R459" s="938"/>
      <c r="S459" s="938"/>
      <c r="T459" s="982"/>
      <c r="U459" s="297" t="s">
        <v>7</v>
      </c>
      <c r="V459" s="935">
        <v>1</v>
      </c>
      <c r="W459" s="935">
        <v>0</v>
      </c>
      <c r="X459" s="1080">
        <v>0</v>
      </c>
      <c r="Y459" s="937">
        <v>0</v>
      </c>
      <c r="Z459" s="658" t="s">
        <v>94</v>
      </c>
      <c r="AA459" s="658"/>
      <c r="AB459" s="658"/>
      <c r="AC459" s="658"/>
      <c r="AD459" s="658" t="s">
        <v>435</v>
      </c>
      <c r="AE459" s="946" t="s">
        <v>641</v>
      </c>
      <c r="AF459" s="1180"/>
    </row>
    <row r="460" spans="1:32" ht="26.25" customHeight="1" x14ac:dyDescent="0.25">
      <c r="A460" s="781">
        <v>21</v>
      </c>
      <c r="B460" s="824">
        <v>61440</v>
      </c>
      <c r="C460" s="1579" t="s">
        <v>437</v>
      </c>
      <c r="D460" s="1115" t="s">
        <v>1171</v>
      </c>
      <c r="E460" s="1108"/>
      <c r="F460" s="1449" t="s">
        <v>17</v>
      </c>
      <c r="G460" s="304">
        <f>H460/$H$568</f>
        <v>1</v>
      </c>
      <c r="H460" s="9">
        <v>6</v>
      </c>
      <c r="I460" s="295">
        <v>3</v>
      </c>
      <c r="J460" s="152">
        <f>I460/$I$568</f>
        <v>1</v>
      </c>
      <c r="K460" s="9">
        <v>0</v>
      </c>
      <c r="L460" s="292">
        <f>K460/$K$568</f>
        <v>0</v>
      </c>
      <c r="M460" s="295">
        <v>3</v>
      </c>
      <c r="N460" s="334">
        <f>M460/H460</f>
        <v>0.5</v>
      </c>
      <c r="O460" s="164"/>
      <c r="P460" s="20"/>
      <c r="Q460" s="164"/>
      <c r="R460" s="20"/>
      <c r="S460" s="20"/>
      <c r="T460" s="130"/>
      <c r="U460" s="298" t="s">
        <v>7</v>
      </c>
      <c r="V460" s="927">
        <v>1</v>
      </c>
      <c r="W460" s="927">
        <v>0</v>
      </c>
      <c r="X460" s="1081">
        <v>0</v>
      </c>
      <c r="Y460" s="939"/>
      <c r="Z460" s="11"/>
      <c r="AA460" s="11"/>
      <c r="AB460" s="11"/>
      <c r="AC460" s="11"/>
      <c r="AD460" s="11" t="s">
        <v>349</v>
      </c>
      <c r="AE460" s="569" t="s">
        <v>640</v>
      </c>
      <c r="AF460" s="1320">
        <v>45824</v>
      </c>
    </row>
    <row r="461" spans="1:32" ht="27" customHeight="1" thickBot="1" x14ac:dyDescent="0.3">
      <c r="A461" s="611"/>
      <c r="B461" s="608"/>
      <c r="C461" s="1169"/>
      <c r="D461" s="82"/>
      <c r="E461" s="1109"/>
      <c r="F461" s="589" t="s">
        <v>276</v>
      </c>
      <c r="G461" s="304"/>
      <c r="H461" s="285"/>
      <c r="I461" s="295"/>
      <c r="J461" s="152"/>
      <c r="K461" s="9"/>
      <c r="L461" s="292"/>
      <c r="M461" s="295"/>
      <c r="N461" s="334"/>
      <c r="O461" s="161">
        <v>4</v>
      </c>
      <c r="P461" s="7">
        <v>0</v>
      </c>
      <c r="Q461" s="161">
        <v>3</v>
      </c>
      <c r="R461" s="7">
        <v>0</v>
      </c>
      <c r="S461" s="7">
        <v>118</v>
      </c>
      <c r="T461" s="130">
        <f>O461/S461</f>
        <v>3.3898305084745763E-2</v>
      </c>
      <c r="U461" s="566" t="s">
        <v>7</v>
      </c>
      <c r="V461" s="921">
        <v>1</v>
      </c>
      <c r="W461" s="921">
        <v>0</v>
      </c>
      <c r="X461" s="1079">
        <v>0</v>
      </c>
      <c r="Y461" s="929"/>
      <c r="Z461" s="5"/>
      <c r="AA461" s="5"/>
      <c r="AB461" s="5"/>
      <c r="AC461" s="5"/>
      <c r="AD461" s="921" t="s">
        <v>880</v>
      </c>
      <c r="AE461" s="921" t="s">
        <v>640</v>
      </c>
      <c r="AF461" s="1179"/>
    </row>
    <row r="462" spans="1:32" s="1058" customFormat="1" ht="16.5" customHeight="1" x14ac:dyDescent="0.25">
      <c r="A462" s="934"/>
      <c r="B462" s="926"/>
      <c r="C462" s="1169"/>
      <c r="D462" s="967"/>
      <c r="E462" s="1101" t="s">
        <v>1174</v>
      </c>
      <c r="F462" s="589" t="s">
        <v>16</v>
      </c>
      <c r="G462" s="996"/>
      <c r="H462" s="637"/>
      <c r="I462" s="987"/>
      <c r="J462" s="992"/>
      <c r="K462" s="925"/>
      <c r="L462" s="1016"/>
      <c r="M462" s="987"/>
      <c r="N462" s="1013"/>
      <c r="O462" s="1002"/>
      <c r="P462" s="922"/>
      <c r="Q462" s="1002"/>
      <c r="R462" s="922"/>
      <c r="S462" s="922"/>
      <c r="T462" s="984"/>
      <c r="U462" s="566" t="s">
        <v>7</v>
      </c>
      <c r="V462" s="921">
        <v>1</v>
      </c>
      <c r="W462" s="921">
        <v>0</v>
      </c>
      <c r="X462" s="1079">
        <v>0</v>
      </c>
      <c r="Y462" s="929"/>
      <c r="Z462" s="921"/>
      <c r="AA462" s="921"/>
      <c r="AB462" s="921"/>
      <c r="AC462" s="924"/>
      <c r="AD462" s="298" t="s">
        <v>983</v>
      </c>
      <c r="AE462" s="927" t="s">
        <v>1136</v>
      </c>
      <c r="AF462" s="1608"/>
    </row>
    <row r="463" spans="1:32" s="1058" customFormat="1" ht="40.5" customHeight="1" x14ac:dyDescent="0.25">
      <c r="A463" s="934"/>
      <c r="B463" s="926"/>
      <c r="C463" s="1169"/>
      <c r="D463" s="967"/>
      <c r="E463" s="1099" t="s">
        <v>1172</v>
      </c>
      <c r="F463" s="648" t="s">
        <v>881</v>
      </c>
      <c r="G463" s="996"/>
      <c r="H463" s="637"/>
      <c r="I463" s="987"/>
      <c r="J463" s="992"/>
      <c r="K463" s="925"/>
      <c r="L463" s="1016"/>
      <c r="M463" s="987"/>
      <c r="N463" s="1013"/>
      <c r="O463" s="1004"/>
      <c r="P463" s="951"/>
      <c r="Q463" s="1004"/>
      <c r="R463" s="951"/>
      <c r="S463" s="951"/>
      <c r="T463" s="980"/>
      <c r="U463" s="299" t="s">
        <v>29</v>
      </c>
      <c r="V463" s="931">
        <v>1</v>
      </c>
      <c r="W463" s="931">
        <v>1</v>
      </c>
      <c r="X463" s="1082">
        <v>0</v>
      </c>
      <c r="Y463" s="929"/>
      <c r="Z463" s="921"/>
      <c r="AA463" s="921"/>
      <c r="AB463" s="921"/>
      <c r="AC463" s="924"/>
      <c r="AD463" s="458" t="s">
        <v>883</v>
      </c>
      <c r="AE463" s="927" t="s">
        <v>882</v>
      </c>
      <c r="AF463" s="1179"/>
    </row>
    <row r="464" spans="1:32" s="1058" customFormat="1" ht="26.25" customHeight="1" x14ac:dyDescent="0.25">
      <c r="A464" s="934"/>
      <c r="B464" s="926"/>
      <c r="C464" s="1169"/>
      <c r="D464" s="967"/>
      <c r="E464" s="1099"/>
      <c r="F464" s="1905" t="s">
        <v>416</v>
      </c>
      <c r="G464" s="996"/>
      <c r="H464" s="637"/>
      <c r="I464" s="987"/>
      <c r="J464" s="992"/>
      <c r="K464" s="925"/>
      <c r="L464" s="1016"/>
      <c r="M464" s="987"/>
      <c r="N464" s="1013"/>
      <c r="O464" s="1004"/>
      <c r="P464" s="951"/>
      <c r="Q464" s="1004"/>
      <c r="R464" s="951"/>
      <c r="S464" s="951"/>
      <c r="T464" s="980"/>
      <c r="U464" s="299" t="s">
        <v>7</v>
      </c>
      <c r="V464" s="931">
        <v>1</v>
      </c>
      <c r="W464" s="931">
        <v>0</v>
      </c>
      <c r="X464" s="1082">
        <v>0</v>
      </c>
      <c r="Y464" s="929"/>
      <c r="Z464" s="921"/>
      <c r="AA464" s="921"/>
      <c r="AB464" s="921"/>
      <c r="AC464" s="924"/>
      <c r="AD464" s="596" t="s">
        <v>1325</v>
      </c>
      <c r="AE464" s="921" t="s">
        <v>1324</v>
      </c>
      <c r="AF464" s="1179"/>
    </row>
    <row r="465" spans="1:32" ht="26.25" customHeight="1" x14ac:dyDescent="0.25">
      <c r="A465" s="611"/>
      <c r="B465" s="608"/>
      <c r="C465" s="1169"/>
      <c r="D465" s="82"/>
      <c r="E465" s="1099" t="s">
        <v>1173</v>
      </c>
      <c r="F465" s="1906"/>
      <c r="G465" s="304"/>
      <c r="H465" s="285"/>
      <c r="I465" s="295"/>
      <c r="J465" s="152"/>
      <c r="K465" s="9"/>
      <c r="L465" s="292"/>
      <c r="M465" s="295"/>
      <c r="N465" s="334"/>
      <c r="O465" s="163"/>
      <c r="P465" s="34"/>
      <c r="Q465" s="163"/>
      <c r="R465" s="34"/>
      <c r="S465" s="34"/>
      <c r="T465" s="126"/>
      <c r="U465" s="299" t="s">
        <v>7</v>
      </c>
      <c r="V465" s="931">
        <v>1</v>
      </c>
      <c r="W465" s="931">
        <v>1</v>
      </c>
      <c r="X465" s="1082">
        <v>0</v>
      </c>
      <c r="Y465" s="929"/>
      <c r="Z465" s="5"/>
      <c r="AA465" s="5"/>
      <c r="AB465" s="5"/>
      <c r="AC465" s="924"/>
      <c r="AD465" s="1092" t="s">
        <v>1534</v>
      </c>
      <c r="AE465" s="1093" t="s">
        <v>1422</v>
      </c>
      <c r="AF465" s="1179"/>
    </row>
    <row r="466" spans="1:32" ht="16.5" customHeight="1" thickBot="1" x14ac:dyDescent="0.3">
      <c r="A466" s="622"/>
      <c r="B466" s="615"/>
      <c r="C466" s="1170"/>
      <c r="D466" s="100"/>
      <c r="E466" s="955"/>
      <c r="F466" s="654" t="s">
        <v>86</v>
      </c>
      <c r="G466" s="305"/>
      <c r="H466" s="290"/>
      <c r="I466" s="295"/>
      <c r="J466" s="152"/>
      <c r="K466" s="9"/>
      <c r="L466" s="292"/>
      <c r="M466" s="295"/>
      <c r="N466" s="334"/>
      <c r="O466" s="162"/>
      <c r="P466" s="19"/>
      <c r="Q466" s="162"/>
      <c r="R466" s="19"/>
      <c r="S466" s="19"/>
      <c r="T466" s="128"/>
      <c r="U466" s="297" t="s">
        <v>7</v>
      </c>
      <c r="V466" s="935">
        <v>1</v>
      </c>
      <c r="W466" s="935">
        <v>0</v>
      </c>
      <c r="X466" s="1080">
        <v>0</v>
      </c>
      <c r="Y466" s="937"/>
      <c r="Z466" s="17"/>
      <c r="AA466" s="17"/>
      <c r="AB466" s="17"/>
      <c r="AC466" s="936"/>
      <c r="AD466" s="297" t="s">
        <v>383</v>
      </c>
      <c r="AE466" s="936" t="s">
        <v>1175</v>
      </c>
      <c r="AF466" s="1180"/>
    </row>
    <row r="467" spans="1:32" ht="27" customHeight="1" x14ac:dyDescent="0.25">
      <c r="A467" s="1024">
        <v>22</v>
      </c>
      <c r="B467" s="1025">
        <v>61450</v>
      </c>
      <c r="C467" s="1577" t="s">
        <v>206</v>
      </c>
      <c r="D467" s="1911" t="s">
        <v>1176</v>
      </c>
      <c r="E467" s="1928"/>
      <c r="F467" s="1786" t="s">
        <v>17</v>
      </c>
      <c r="G467" s="998">
        <f>H467/$H$568</f>
        <v>0.83333333333333337</v>
      </c>
      <c r="H467" s="942">
        <v>5</v>
      </c>
      <c r="I467" s="988">
        <v>2</v>
      </c>
      <c r="J467" s="991">
        <f>I467/$I$568</f>
        <v>0.66666666666666663</v>
      </c>
      <c r="K467" s="319">
        <v>0</v>
      </c>
      <c r="L467" s="1017">
        <f>K467/$K$568</f>
        <v>0</v>
      </c>
      <c r="M467" s="988">
        <v>1</v>
      </c>
      <c r="N467" s="1014">
        <f>M467/H467</f>
        <v>0.2</v>
      </c>
      <c r="O467" s="1001">
        <v>0</v>
      </c>
      <c r="P467" s="945">
        <v>0</v>
      </c>
      <c r="Q467" s="1001">
        <v>0</v>
      </c>
      <c r="R467" s="945">
        <v>0</v>
      </c>
      <c r="S467" s="945">
        <v>104</v>
      </c>
      <c r="T467" s="978">
        <f>O467/S467</f>
        <v>0</v>
      </c>
      <c r="U467" s="296" t="s">
        <v>7</v>
      </c>
      <c r="V467" s="944">
        <v>1</v>
      </c>
      <c r="W467" s="944">
        <v>0</v>
      </c>
      <c r="X467" s="1078">
        <v>0</v>
      </c>
      <c r="Y467" s="943">
        <v>1</v>
      </c>
      <c r="Z467" s="944">
        <v>1</v>
      </c>
      <c r="AA467" s="944">
        <v>0</v>
      </c>
      <c r="AB467" s="944">
        <v>0</v>
      </c>
      <c r="AC467" s="944">
        <v>1</v>
      </c>
      <c r="AD467" s="944" t="s">
        <v>350</v>
      </c>
      <c r="AE467" s="972" t="s">
        <v>645</v>
      </c>
      <c r="AF467" s="1320">
        <v>45824</v>
      </c>
    </row>
    <row r="468" spans="1:32" ht="15" customHeight="1" x14ac:dyDescent="0.25">
      <c r="A468" s="781"/>
      <c r="B468" s="824"/>
      <c r="C468" s="1334"/>
      <c r="D468" s="1912"/>
      <c r="E468" s="1908"/>
      <c r="F468" s="1780" t="s">
        <v>16</v>
      </c>
      <c r="G468" s="996"/>
      <c r="H468" s="637"/>
      <c r="I468" s="987"/>
      <c r="J468" s="992"/>
      <c r="K468" s="650"/>
      <c r="L468" s="1016"/>
      <c r="M468" s="987"/>
      <c r="N468" s="1013"/>
      <c r="O468" s="1002"/>
      <c r="P468" s="922"/>
      <c r="Q468" s="1002"/>
      <c r="R468" s="922"/>
      <c r="S468" s="922"/>
      <c r="T468" s="979"/>
      <c r="U468" s="566" t="s">
        <v>7</v>
      </c>
      <c r="V468" s="921">
        <v>1</v>
      </c>
      <c r="W468" s="921">
        <v>0</v>
      </c>
      <c r="X468" s="1079">
        <v>0</v>
      </c>
      <c r="Y468" s="929">
        <v>0</v>
      </c>
      <c r="Z468" s="921">
        <v>0</v>
      </c>
      <c r="AA468" s="921">
        <v>0</v>
      </c>
      <c r="AB468" s="921">
        <v>0</v>
      </c>
      <c r="AC468" s="921">
        <v>0</v>
      </c>
      <c r="AD468" s="921" t="s">
        <v>346</v>
      </c>
      <c r="AE468" s="921" t="s">
        <v>567</v>
      </c>
      <c r="AF468" s="1179"/>
    </row>
    <row r="469" spans="1:32" s="1058" customFormat="1" ht="56.25" customHeight="1" x14ac:dyDescent="0.25">
      <c r="A469" s="934"/>
      <c r="B469" s="926"/>
      <c r="C469" s="1169"/>
      <c r="D469" s="967"/>
      <c r="E469" s="948" t="s">
        <v>1535</v>
      </c>
      <c r="F469" s="908" t="s">
        <v>416</v>
      </c>
      <c r="G469" s="996"/>
      <c r="H469" s="637"/>
      <c r="I469" s="987"/>
      <c r="J469" s="992"/>
      <c r="K469" s="650"/>
      <c r="L469" s="1016"/>
      <c r="M469" s="987"/>
      <c r="N469" s="1013"/>
      <c r="O469" s="1004"/>
      <c r="P469" s="951"/>
      <c r="Q469" s="1004"/>
      <c r="R469" s="951"/>
      <c r="S469" s="951"/>
      <c r="T469" s="980"/>
      <c r="U469" s="299" t="s">
        <v>7</v>
      </c>
      <c r="V469" s="931">
        <v>1</v>
      </c>
      <c r="W469" s="931">
        <v>0</v>
      </c>
      <c r="X469" s="1082">
        <v>0</v>
      </c>
      <c r="Y469" s="950"/>
      <c r="Z469" s="931"/>
      <c r="AA469" s="931"/>
      <c r="AB469" s="931"/>
      <c r="AC469" s="931"/>
      <c r="AD469" s="1611" t="s">
        <v>1536</v>
      </c>
      <c r="AE469" s="1610" t="s">
        <v>1422</v>
      </c>
      <c r="AF469" s="1179"/>
    </row>
    <row r="470" spans="1:32" ht="26.25" customHeight="1" x14ac:dyDescent="0.25">
      <c r="A470" s="934"/>
      <c r="B470" s="926"/>
      <c r="C470" s="1169"/>
      <c r="D470" s="967"/>
      <c r="E470" s="948"/>
      <c r="F470" s="1694" t="s">
        <v>568</v>
      </c>
      <c r="G470" s="996"/>
      <c r="H470" s="637"/>
      <c r="I470" s="987"/>
      <c r="J470" s="992"/>
      <c r="K470" s="650"/>
      <c r="L470" s="1016"/>
      <c r="M470" s="987"/>
      <c r="N470" s="1013"/>
      <c r="O470" s="1004"/>
      <c r="P470" s="951"/>
      <c r="Q470" s="1004"/>
      <c r="R470" s="951"/>
      <c r="S470" s="951"/>
      <c r="T470" s="980"/>
      <c r="U470" s="299" t="s">
        <v>46</v>
      </c>
      <c r="V470" s="931">
        <v>1</v>
      </c>
      <c r="W470" s="931">
        <v>0</v>
      </c>
      <c r="X470" s="1082">
        <v>0</v>
      </c>
      <c r="Y470" s="950"/>
      <c r="Z470" s="931"/>
      <c r="AA470" s="931"/>
      <c r="AB470" s="931"/>
      <c r="AC470" s="931"/>
      <c r="AD470" s="931" t="s">
        <v>1177</v>
      </c>
      <c r="AE470" s="921" t="s">
        <v>569</v>
      </c>
      <c r="AF470" s="1179"/>
    </row>
    <row r="471" spans="1:32" ht="24" customHeight="1" thickBot="1" x14ac:dyDescent="0.3">
      <c r="A471" s="960"/>
      <c r="B471" s="946"/>
      <c r="C471" s="1170"/>
      <c r="D471" s="971"/>
      <c r="E471" s="955"/>
      <c r="F471" s="1787" t="s">
        <v>21</v>
      </c>
      <c r="G471" s="997"/>
      <c r="H471" s="638"/>
      <c r="I471" s="986"/>
      <c r="J471" s="993"/>
      <c r="K471" s="327"/>
      <c r="L471" s="1018"/>
      <c r="M471" s="986"/>
      <c r="N471" s="1015"/>
      <c r="O471" s="1003"/>
      <c r="P471" s="938"/>
      <c r="Q471" s="1003"/>
      <c r="R471" s="938"/>
      <c r="S471" s="938"/>
      <c r="T471" s="982"/>
      <c r="U471" s="297" t="s">
        <v>7</v>
      </c>
      <c r="V471" s="935">
        <v>1</v>
      </c>
      <c r="W471" s="935">
        <v>0</v>
      </c>
      <c r="X471" s="1080">
        <v>0</v>
      </c>
      <c r="Y471" s="937"/>
      <c r="Z471" s="935"/>
      <c r="AA471" s="935"/>
      <c r="AB471" s="935"/>
      <c r="AC471" s="935"/>
      <c r="AD471" s="935" t="s">
        <v>884</v>
      </c>
      <c r="AE471" s="1034" t="s">
        <v>646</v>
      </c>
      <c r="AF471" s="1180"/>
    </row>
    <row r="472" spans="1:32" ht="16.5" customHeight="1" x14ac:dyDescent="0.25">
      <c r="A472" s="958">
        <v>23</v>
      </c>
      <c r="B472" s="941">
        <v>61470</v>
      </c>
      <c r="C472" s="1576" t="s">
        <v>912</v>
      </c>
      <c r="D472" s="1911" t="s">
        <v>1178</v>
      </c>
      <c r="E472" s="1928" t="s">
        <v>1180</v>
      </c>
      <c r="F472" s="1786" t="s">
        <v>1548</v>
      </c>
      <c r="G472" s="998">
        <f>H472/$H$568</f>
        <v>0.5</v>
      </c>
      <c r="H472" s="942">
        <v>3</v>
      </c>
      <c r="I472" s="988">
        <v>2</v>
      </c>
      <c r="J472" s="991">
        <f>I472/$I$568</f>
        <v>0.66666666666666663</v>
      </c>
      <c r="K472" s="942">
        <v>0</v>
      </c>
      <c r="L472" s="1017">
        <f>K472/$K$568</f>
        <v>0</v>
      </c>
      <c r="M472" s="988">
        <v>0</v>
      </c>
      <c r="N472" s="1014">
        <f>M472/H472</f>
        <v>0</v>
      </c>
      <c r="O472" s="1001">
        <v>0</v>
      </c>
      <c r="P472" s="945">
        <v>0</v>
      </c>
      <c r="Q472" s="1001">
        <v>0</v>
      </c>
      <c r="R472" s="945">
        <v>0</v>
      </c>
      <c r="S472" s="945">
        <v>85</v>
      </c>
      <c r="T472" s="978">
        <f>O472/S472</f>
        <v>0</v>
      </c>
      <c r="U472" s="296" t="s">
        <v>7</v>
      </c>
      <c r="V472" s="944">
        <v>1</v>
      </c>
      <c r="W472" s="944">
        <v>0</v>
      </c>
      <c r="X472" s="1078">
        <v>0</v>
      </c>
      <c r="Y472" s="943"/>
      <c r="Z472" s="944"/>
      <c r="AA472" s="944"/>
      <c r="AB472" s="944"/>
      <c r="AC472" s="944"/>
      <c r="AD472" s="944" t="s">
        <v>879</v>
      </c>
      <c r="AE472" s="965" t="s">
        <v>1549</v>
      </c>
      <c r="AF472" s="1320">
        <v>45824</v>
      </c>
    </row>
    <row r="473" spans="1:32" s="1058" customFormat="1" ht="27" customHeight="1" x14ac:dyDescent="0.25">
      <c r="A473" s="934"/>
      <c r="B473" s="926"/>
      <c r="C473" s="1169"/>
      <c r="D473" s="1912"/>
      <c r="E473" s="1908"/>
      <c r="F473" s="1791" t="s">
        <v>278</v>
      </c>
      <c r="G473" s="996"/>
      <c r="H473" s="925"/>
      <c r="I473" s="987"/>
      <c r="J473" s="992"/>
      <c r="K473" s="925"/>
      <c r="L473" s="1016"/>
      <c r="M473" s="987"/>
      <c r="N473" s="1013"/>
      <c r="O473" s="1005"/>
      <c r="P473" s="940"/>
      <c r="Q473" s="1005"/>
      <c r="R473" s="940"/>
      <c r="S473" s="940"/>
      <c r="T473" s="984"/>
      <c r="U473" s="298" t="s">
        <v>7</v>
      </c>
      <c r="V473" s="927">
        <v>1</v>
      </c>
      <c r="W473" s="927">
        <v>0</v>
      </c>
      <c r="X473" s="1081">
        <v>0</v>
      </c>
      <c r="Y473" s="939"/>
      <c r="Z473" s="927"/>
      <c r="AA473" s="927"/>
      <c r="AB473" s="927"/>
      <c r="AC473" s="927"/>
      <c r="AD473" s="927" t="s">
        <v>624</v>
      </c>
      <c r="AE473" s="928" t="s">
        <v>1181</v>
      </c>
      <c r="AF473" s="1235"/>
    </row>
    <row r="474" spans="1:32" ht="16.5" customHeight="1" x14ac:dyDescent="0.25">
      <c r="A474" s="934"/>
      <c r="B474" s="926"/>
      <c r="C474" s="1169"/>
      <c r="D474" s="1205"/>
      <c r="E474" s="1109"/>
      <c r="F474" s="1905" t="s">
        <v>416</v>
      </c>
      <c r="G474" s="996"/>
      <c r="H474" s="637"/>
      <c r="I474" s="987"/>
      <c r="J474" s="992"/>
      <c r="K474" s="925"/>
      <c r="L474" s="1016"/>
      <c r="M474" s="987"/>
      <c r="N474" s="1013"/>
      <c r="O474" s="636"/>
      <c r="P474" s="922"/>
      <c r="Q474" s="1002"/>
      <c r="R474" s="922"/>
      <c r="S474" s="922"/>
      <c r="T474" s="979"/>
      <c r="U474" s="566" t="s">
        <v>7</v>
      </c>
      <c r="V474" s="921">
        <v>1</v>
      </c>
      <c r="W474" s="921">
        <v>0</v>
      </c>
      <c r="X474" s="1079">
        <v>0</v>
      </c>
      <c r="Y474" s="929"/>
      <c r="Z474" s="921"/>
      <c r="AA474" s="921"/>
      <c r="AB474" s="921"/>
      <c r="AC474" s="921"/>
      <c r="AD474" s="921" t="s">
        <v>886</v>
      </c>
      <c r="AE474" s="921" t="s">
        <v>885</v>
      </c>
      <c r="AF474" s="1179"/>
    </row>
    <row r="475" spans="1:32" s="1058" customFormat="1" ht="60" customHeight="1" thickBot="1" x14ac:dyDescent="0.3">
      <c r="A475" s="960"/>
      <c r="B475" s="946"/>
      <c r="C475" s="1170"/>
      <c r="D475" s="1304"/>
      <c r="E475" s="1693" t="s">
        <v>1179</v>
      </c>
      <c r="F475" s="1916"/>
      <c r="G475" s="997"/>
      <c r="H475" s="638"/>
      <c r="I475" s="986"/>
      <c r="J475" s="993"/>
      <c r="K475" s="947"/>
      <c r="L475" s="1018"/>
      <c r="M475" s="986"/>
      <c r="N475" s="1015"/>
      <c r="O475" s="1003"/>
      <c r="P475" s="938"/>
      <c r="Q475" s="1003"/>
      <c r="R475" s="938"/>
      <c r="S475" s="938"/>
      <c r="T475" s="982"/>
      <c r="U475" s="297" t="s">
        <v>7</v>
      </c>
      <c r="V475" s="935">
        <v>1</v>
      </c>
      <c r="W475" s="935">
        <v>0</v>
      </c>
      <c r="X475" s="1080">
        <v>0</v>
      </c>
      <c r="Y475" s="937"/>
      <c r="Z475" s="935"/>
      <c r="AA475" s="935"/>
      <c r="AB475" s="935"/>
      <c r="AC475" s="935"/>
      <c r="AD475" s="1613" t="s">
        <v>1537</v>
      </c>
      <c r="AE475" s="1612" t="s">
        <v>1422</v>
      </c>
      <c r="AF475" s="1180"/>
    </row>
    <row r="476" spans="1:32" ht="28.5" customHeight="1" x14ac:dyDescent="0.25">
      <c r="A476" s="1024">
        <v>24</v>
      </c>
      <c r="B476" s="1025">
        <v>61490</v>
      </c>
      <c r="C476" s="1577" t="s">
        <v>207</v>
      </c>
      <c r="D476" s="1099" t="s">
        <v>1189</v>
      </c>
      <c r="E476" s="1231">
        <v>0</v>
      </c>
      <c r="F476" s="1852" t="s">
        <v>16</v>
      </c>
      <c r="G476" s="304">
        <f>H476/$H$568</f>
        <v>0.33333333333333331</v>
      </c>
      <c r="H476" s="9">
        <v>2</v>
      </c>
      <c r="I476" s="295">
        <v>1</v>
      </c>
      <c r="J476" s="152">
        <f>I476/$I$568</f>
        <v>0.33333333333333331</v>
      </c>
      <c r="K476" s="326">
        <v>0</v>
      </c>
      <c r="L476" s="292">
        <f>K476/$K$568</f>
        <v>0</v>
      </c>
      <c r="M476" s="295">
        <v>1</v>
      </c>
      <c r="N476" s="334">
        <f>M476/H476</f>
        <v>0.5</v>
      </c>
      <c r="O476" s="164">
        <v>0</v>
      </c>
      <c r="P476" s="20">
        <v>0</v>
      </c>
      <c r="Q476" s="164">
        <v>0</v>
      </c>
      <c r="R476" s="20">
        <v>0</v>
      </c>
      <c r="S476" s="20">
        <v>153</v>
      </c>
      <c r="T476" s="130">
        <f>O476/S476</f>
        <v>0</v>
      </c>
      <c r="U476" s="298" t="s">
        <v>7</v>
      </c>
      <c r="V476" s="927">
        <v>1</v>
      </c>
      <c r="W476" s="927">
        <v>0</v>
      </c>
      <c r="X476" s="1081">
        <v>0</v>
      </c>
      <c r="Y476" s="939"/>
      <c r="Z476" s="927"/>
      <c r="AA476" s="927"/>
      <c r="AB476" s="927"/>
      <c r="AC476" s="927"/>
      <c r="AD476" s="927" t="s">
        <v>647</v>
      </c>
      <c r="AE476" s="927" t="s">
        <v>438</v>
      </c>
      <c r="AF476" s="1320">
        <v>45824</v>
      </c>
    </row>
    <row r="477" spans="1:32" ht="15" customHeight="1" thickBot="1" x14ac:dyDescent="0.3">
      <c r="A477" s="960"/>
      <c r="B477" s="946"/>
      <c r="C477" s="1170"/>
      <c r="D477" s="971"/>
      <c r="E477" s="1328"/>
      <c r="F477" s="1787" t="s">
        <v>72</v>
      </c>
      <c r="G477" s="304"/>
      <c r="H477" s="285"/>
      <c r="I477" s="300"/>
      <c r="J477" s="153"/>
      <c r="K477" s="327"/>
      <c r="L477" s="293"/>
      <c r="M477" s="300"/>
      <c r="N477" s="373"/>
      <c r="O477" s="161"/>
      <c r="P477" s="7"/>
      <c r="Q477" s="161"/>
      <c r="R477" s="7"/>
      <c r="S477" s="7"/>
      <c r="T477" s="125"/>
      <c r="U477" s="297" t="s">
        <v>7</v>
      </c>
      <c r="V477" s="935">
        <v>1</v>
      </c>
      <c r="W477" s="935">
        <v>0</v>
      </c>
      <c r="X477" s="1080">
        <v>0</v>
      </c>
      <c r="Y477" s="937"/>
      <c r="Z477" s="17"/>
      <c r="AA477" s="17"/>
      <c r="AB477" s="17"/>
      <c r="AC477" s="17"/>
      <c r="AD477" s="17" t="s">
        <v>439</v>
      </c>
      <c r="AE477" s="602" t="s">
        <v>648</v>
      </c>
      <c r="AF477" s="1180"/>
    </row>
    <row r="478" spans="1:32" ht="16.5" customHeight="1" x14ac:dyDescent="0.25">
      <c r="A478" s="934">
        <v>25</v>
      </c>
      <c r="B478" s="926">
        <v>61500</v>
      </c>
      <c r="C478" s="1589" t="s">
        <v>208</v>
      </c>
      <c r="D478" s="1101" t="s">
        <v>1182</v>
      </c>
      <c r="E478" s="1908" t="s">
        <v>1184</v>
      </c>
      <c r="F478" s="1779" t="s">
        <v>72</v>
      </c>
      <c r="G478" s="484">
        <f>H478/$H$568</f>
        <v>1.6666666666666667</v>
      </c>
      <c r="H478" s="319">
        <v>10</v>
      </c>
      <c r="I478" s="295">
        <v>2</v>
      </c>
      <c r="J478" s="152">
        <f>I478/$I$568</f>
        <v>0.66666666666666663</v>
      </c>
      <c r="K478" s="9">
        <v>1</v>
      </c>
      <c r="L478" s="292">
        <f>K478/$K$568</f>
        <v>0.33333333333333331</v>
      </c>
      <c r="M478" s="295">
        <v>1</v>
      </c>
      <c r="N478" s="334">
        <f>M478/H478</f>
        <v>0.1</v>
      </c>
      <c r="O478" s="160">
        <v>0</v>
      </c>
      <c r="P478" s="23">
        <v>0</v>
      </c>
      <c r="Q478" s="160">
        <v>0</v>
      </c>
      <c r="R478" s="23">
        <v>0</v>
      </c>
      <c r="S478" s="23">
        <v>145</v>
      </c>
      <c r="T478" s="480">
        <f>O478/S478</f>
        <v>0</v>
      </c>
      <c r="U478" s="298" t="s">
        <v>7</v>
      </c>
      <c r="V478" s="927">
        <v>1</v>
      </c>
      <c r="W478" s="927">
        <v>0</v>
      </c>
      <c r="X478" s="1081">
        <v>0</v>
      </c>
      <c r="Y478" s="939"/>
      <c r="Z478" s="11"/>
      <c r="AA478" s="11"/>
      <c r="AB478" s="11"/>
      <c r="AC478" s="11"/>
      <c r="AD478" s="11" t="s">
        <v>1142</v>
      </c>
      <c r="AE478" s="12" t="s">
        <v>1186</v>
      </c>
      <c r="AF478" s="1320">
        <v>45824</v>
      </c>
    </row>
    <row r="479" spans="1:32" ht="16.5" customHeight="1" x14ac:dyDescent="0.25">
      <c r="A479" s="611"/>
      <c r="B479" s="608"/>
      <c r="C479" s="1169"/>
      <c r="D479" s="1101"/>
      <c r="E479" s="1908"/>
      <c r="F479" s="1851" t="s">
        <v>649</v>
      </c>
      <c r="G479" s="563"/>
      <c r="H479" s="514"/>
      <c r="I479" s="295"/>
      <c r="J479" s="152"/>
      <c r="K479" s="9"/>
      <c r="L479" s="292"/>
      <c r="M479" s="295"/>
      <c r="N479" s="334"/>
      <c r="O479" s="164"/>
      <c r="P479" s="20"/>
      <c r="Q479" s="164"/>
      <c r="R479" s="20"/>
      <c r="S479" s="20"/>
      <c r="T479" s="506"/>
      <c r="U479" s="298" t="s">
        <v>46</v>
      </c>
      <c r="V479" s="927">
        <v>1</v>
      </c>
      <c r="W479" s="927">
        <v>0</v>
      </c>
      <c r="X479" s="1081">
        <v>0</v>
      </c>
      <c r="Y479" s="939"/>
      <c r="Z479" s="11"/>
      <c r="AA479" s="11"/>
      <c r="AB479" s="11"/>
      <c r="AC479" s="11"/>
      <c r="AD479" s="11" t="s">
        <v>254</v>
      </c>
      <c r="AE479" s="483" t="s">
        <v>890</v>
      </c>
      <c r="AF479" s="1179"/>
    </row>
    <row r="480" spans="1:32" ht="16.5" customHeight="1" x14ac:dyDescent="0.25">
      <c r="A480" s="611"/>
      <c r="B480" s="608"/>
      <c r="C480" s="1169"/>
      <c r="D480" s="82"/>
      <c r="E480" s="1115" t="s">
        <v>1183</v>
      </c>
      <c r="F480" s="1780" t="s">
        <v>16</v>
      </c>
      <c r="G480" s="304"/>
      <c r="H480" s="514"/>
      <c r="I480" s="295"/>
      <c r="J480" s="152"/>
      <c r="K480" s="9"/>
      <c r="L480" s="292"/>
      <c r="M480" s="295"/>
      <c r="N480" s="334"/>
      <c r="O480" s="168"/>
      <c r="P480" s="7"/>
      <c r="Q480" s="161"/>
      <c r="R480" s="7"/>
      <c r="S480" s="7"/>
      <c r="T480" s="125"/>
      <c r="U480" s="566" t="s">
        <v>7</v>
      </c>
      <c r="V480" s="921">
        <v>1</v>
      </c>
      <c r="W480" s="921">
        <v>1</v>
      </c>
      <c r="X480" s="1079">
        <v>0</v>
      </c>
      <c r="Y480" s="929"/>
      <c r="Z480" s="5"/>
      <c r="AA480" s="5"/>
      <c r="AB480" s="5"/>
      <c r="AC480" s="5"/>
      <c r="AD480" s="921" t="s">
        <v>983</v>
      </c>
      <c r="AE480" s="924" t="s">
        <v>1136</v>
      </c>
      <c r="AF480" s="1179"/>
    </row>
    <row r="481" spans="1:32" s="1695" customFormat="1" ht="16.5" customHeight="1" x14ac:dyDescent="0.25">
      <c r="A481" s="1782"/>
      <c r="B481" s="1700"/>
      <c r="C481" s="1830"/>
      <c r="D481" s="1717"/>
      <c r="E481" s="1823"/>
      <c r="F481" s="1780" t="s">
        <v>276</v>
      </c>
      <c r="G481" s="1745"/>
      <c r="H481" s="1771"/>
      <c r="I481" s="1741"/>
      <c r="J481" s="1723"/>
      <c r="K481" s="1699"/>
      <c r="L481" s="1739"/>
      <c r="M481" s="1741"/>
      <c r="N481" s="1754"/>
      <c r="O481" s="1729"/>
      <c r="P481" s="1698"/>
      <c r="Q481" s="1726"/>
      <c r="R481" s="1698"/>
      <c r="S481" s="1698"/>
      <c r="T481" s="1721"/>
      <c r="U481" s="1761" t="s">
        <v>7</v>
      </c>
      <c r="V481" s="1704">
        <v>1</v>
      </c>
      <c r="W481" s="1704">
        <v>0</v>
      </c>
      <c r="X481" s="1853">
        <v>0</v>
      </c>
      <c r="Y481" s="1788"/>
      <c r="Z481" s="1697"/>
      <c r="AA481" s="1697"/>
      <c r="AB481" s="1697"/>
      <c r="AC481" s="1697"/>
      <c r="AD481" s="1697" t="s">
        <v>1563</v>
      </c>
      <c r="AE481" s="1702" t="s">
        <v>758</v>
      </c>
      <c r="AF481" s="1832"/>
    </row>
    <row r="482" spans="1:32" ht="15" customHeight="1" x14ac:dyDescent="0.25">
      <c r="A482" s="611"/>
      <c r="B482" s="608"/>
      <c r="C482" s="1169"/>
      <c r="D482" s="82"/>
      <c r="E482" s="30"/>
      <c r="F482" s="1780" t="s">
        <v>17</v>
      </c>
      <c r="G482" s="304"/>
      <c r="H482" s="514"/>
      <c r="I482" s="295"/>
      <c r="J482" s="152"/>
      <c r="K482" s="9"/>
      <c r="L482" s="292"/>
      <c r="M482" s="295"/>
      <c r="N482" s="334"/>
      <c r="O482" s="168"/>
      <c r="P482" s="7"/>
      <c r="Q482" s="161"/>
      <c r="R482" s="7"/>
      <c r="S482" s="7"/>
      <c r="T482" s="125"/>
      <c r="U482" s="566" t="s">
        <v>7</v>
      </c>
      <c r="V482" s="921">
        <v>1</v>
      </c>
      <c r="W482" s="921">
        <v>0</v>
      </c>
      <c r="X482" s="1079">
        <v>0</v>
      </c>
      <c r="Y482" s="929"/>
      <c r="Z482" s="5"/>
      <c r="AA482" s="5"/>
      <c r="AB482" s="5"/>
      <c r="AC482" s="5"/>
      <c r="AD482" s="5" t="s">
        <v>346</v>
      </c>
      <c r="AE482" s="609" t="s">
        <v>651</v>
      </c>
      <c r="AF482" s="1179"/>
    </row>
    <row r="483" spans="1:32" s="1695" customFormat="1" ht="27" customHeight="1" x14ac:dyDescent="0.25">
      <c r="A483" s="1782"/>
      <c r="B483" s="1700"/>
      <c r="C483" s="1830"/>
      <c r="D483" s="1717"/>
      <c r="E483" s="1710"/>
      <c r="F483" s="1905" t="s">
        <v>416</v>
      </c>
      <c r="G483" s="1745"/>
      <c r="H483" s="1771"/>
      <c r="I483" s="1741"/>
      <c r="J483" s="1723"/>
      <c r="K483" s="1699"/>
      <c r="L483" s="1739"/>
      <c r="M483" s="1741"/>
      <c r="N483" s="1754"/>
      <c r="O483" s="1729"/>
      <c r="P483" s="1698"/>
      <c r="Q483" s="1726"/>
      <c r="R483" s="1698"/>
      <c r="S483" s="1698"/>
      <c r="T483" s="1770"/>
      <c r="U483" s="1761" t="s">
        <v>7</v>
      </c>
      <c r="V483" s="1704">
        <v>1</v>
      </c>
      <c r="W483" s="1704">
        <v>0</v>
      </c>
      <c r="X483" s="1853">
        <v>0</v>
      </c>
      <c r="Y483" s="1788"/>
      <c r="Z483" s="1697"/>
      <c r="AA483" s="1697"/>
      <c r="AB483" s="1697"/>
      <c r="AC483" s="1697"/>
      <c r="AD483" s="1697" t="s">
        <v>1325</v>
      </c>
      <c r="AE483" s="1702" t="s">
        <v>1324</v>
      </c>
      <c r="AF483" s="1832"/>
    </row>
    <row r="484" spans="1:32" ht="72" customHeight="1" x14ac:dyDescent="0.25">
      <c r="A484" s="611"/>
      <c r="B484" s="608"/>
      <c r="C484" s="1169"/>
      <c r="D484" s="82"/>
      <c r="E484" s="1099" t="s">
        <v>1187</v>
      </c>
      <c r="F484" s="1906"/>
      <c r="G484" s="304"/>
      <c r="H484" s="514"/>
      <c r="I484" s="295"/>
      <c r="J484" s="152"/>
      <c r="K484" s="9"/>
      <c r="L484" s="292"/>
      <c r="M484" s="295"/>
      <c r="N484" s="334"/>
      <c r="O484" s="636"/>
      <c r="P484" s="606"/>
      <c r="Q484" s="632"/>
      <c r="R484" s="606"/>
      <c r="S484" s="606"/>
      <c r="T484" s="507"/>
      <c r="U484" s="566" t="s">
        <v>7</v>
      </c>
      <c r="V484" s="921">
        <v>1</v>
      </c>
      <c r="W484" s="921">
        <v>0</v>
      </c>
      <c r="X484" s="1079">
        <v>0</v>
      </c>
      <c r="Y484" s="929"/>
      <c r="Z484" s="655"/>
      <c r="AA484" s="655"/>
      <c r="AB484" s="655"/>
      <c r="AC484" s="655"/>
      <c r="AD484" s="1615" t="s">
        <v>1538</v>
      </c>
      <c r="AE484" s="1614" t="s">
        <v>1422</v>
      </c>
      <c r="AF484" s="1179"/>
    </row>
    <row r="485" spans="1:32" s="919" customFormat="1" ht="15" customHeight="1" x14ac:dyDescent="0.25">
      <c r="A485" s="934"/>
      <c r="B485" s="926"/>
      <c r="C485" s="1169"/>
      <c r="D485" s="967"/>
      <c r="E485" s="949"/>
      <c r="F485" s="1860" t="s">
        <v>440</v>
      </c>
      <c r="G485" s="996"/>
      <c r="H485" s="514"/>
      <c r="I485" s="987"/>
      <c r="J485" s="992"/>
      <c r="K485" s="925"/>
      <c r="L485" s="1016"/>
      <c r="M485" s="987"/>
      <c r="N485" s="1013"/>
      <c r="O485" s="1729"/>
      <c r="P485" s="1698"/>
      <c r="Q485" s="1726"/>
      <c r="R485" s="1698"/>
      <c r="S485" s="1698"/>
      <c r="T485" s="1721"/>
      <c r="U485" s="566" t="s">
        <v>7</v>
      </c>
      <c r="V485" s="921">
        <v>1</v>
      </c>
      <c r="W485" s="921">
        <v>0</v>
      </c>
      <c r="X485" s="1079">
        <v>0</v>
      </c>
      <c r="Y485" s="44"/>
      <c r="Z485" s="926"/>
      <c r="AA485" s="926"/>
      <c r="AB485" s="926"/>
      <c r="AC485" s="926"/>
      <c r="AD485" s="921" t="s">
        <v>394</v>
      </c>
      <c r="AE485" s="927" t="s">
        <v>758</v>
      </c>
      <c r="AF485" s="1179"/>
    </row>
    <row r="486" spans="1:32" s="1058" customFormat="1" ht="25.5" customHeight="1" x14ac:dyDescent="0.25">
      <c r="A486" s="934"/>
      <c r="B486" s="926"/>
      <c r="C486" s="1169"/>
      <c r="D486" s="967"/>
      <c r="E486" s="949"/>
      <c r="F486" s="1859" t="s">
        <v>887</v>
      </c>
      <c r="G486" s="996"/>
      <c r="H486" s="514"/>
      <c r="I486" s="987"/>
      <c r="J486" s="992"/>
      <c r="K486" s="925"/>
      <c r="L486" s="1016"/>
      <c r="M486" s="987"/>
      <c r="N486" s="1013"/>
      <c r="O486" s="933"/>
      <c r="P486" s="957"/>
      <c r="Q486" s="933"/>
      <c r="R486" s="957"/>
      <c r="S486" s="957"/>
      <c r="T486" s="481"/>
      <c r="U486" s="987" t="s">
        <v>29</v>
      </c>
      <c r="V486" s="921">
        <v>1</v>
      </c>
      <c r="W486" s="921">
        <v>0</v>
      </c>
      <c r="X486" s="1079">
        <v>0</v>
      </c>
      <c r="Y486" s="44"/>
      <c r="Z486" s="926"/>
      <c r="AA486" s="926"/>
      <c r="AB486" s="926"/>
      <c r="AC486" s="926"/>
      <c r="AD486" s="926" t="s">
        <v>888</v>
      </c>
      <c r="AE486" s="927" t="s">
        <v>889</v>
      </c>
      <c r="AF486" s="1179"/>
    </row>
    <row r="487" spans="1:32" ht="26.25" customHeight="1" x14ac:dyDescent="0.25">
      <c r="A487" s="611"/>
      <c r="B487" s="608"/>
      <c r="C487" s="1169"/>
      <c r="D487" s="82"/>
      <c r="E487" s="30"/>
      <c r="F487" s="1810" t="s">
        <v>12</v>
      </c>
      <c r="G487" s="304"/>
      <c r="H487" s="514"/>
      <c r="I487" s="295"/>
      <c r="J487" s="152"/>
      <c r="K487" s="9"/>
      <c r="L487" s="292"/>
      <c r="M487" s="295"/>
      <c r="N487" s="334"/>
      <c r="O487" s="168"/>
      <c r="P487" s="7"/>
      <c r="Q487" s="161"/>
      <c r="R487" s="7"/>
      <c r="S487" s="7"/>
      <c r="T487" s="507"/>
      <c r="U487" s="566" t="s">
        <v>7</v>
      </c>
      <c r="V487" s="921">
        <v>1</v>
      </c>
      <c r="W487" s="921">
        <v>0</v>
      </c>
      <c r="X487" s="1079">
        <v>0</v>
      </c>
      <c r="Y487" s="929"/>
      <c r="Z487" s="5"/>
      <c r="AA487" s="5"/>
      <c r="AB487" s="5"/>
      <c r="AC487" s="5"/>
      <c r="AD487" s="921" t="s">
        <v>729</v>
      </c>
      <c r="AE487" s="569" t="s">
        <v>650</v>
      </c>
      <c r="AF487" s="1179"/>
    </row>
    <row r="488" spans="1:32" ht="16.5" customHeight="1" thickBot="1" x14ac:dyDescent="0.3">
      <c r="A488" s="611"/>
      <c r="B488" s="608"/>
      <c r="C488" s="1169"/>
      <c r="D488" s="1824"/>
      <c r="E488" s="1758"/>
      <c r="F488" s="1810" t="s">
        <v>99</v>
      </c>
      <c r="G488" s="304"/>
      <c r="H488" s="514"/>
      <c r="I488" s="295"/>
      <c r="J488" s="152"/>
      <c r="K488" s="9"/>
      <c r="L488" s="292"/>
      <c r="M488" s="295"/>
      <c r="N488" s="334"/>
      <c r="O488" s="16"/>
      <c r="P488" s="40"/>
      <c r="Q488" s="16"/>
      <c r="R488" s="40"/>
      <c r="S488" s="40"/>
      <c r="T488" s="481"/>
      <c r="U488" s="987" t="s">
        <v>7</v>
      </c>
      <c r="V488" s="926">
        <v>1</v>
      </c>
      <c r="W488" s="926">
        <v>0</v>
      </c>
      <c r="X488" s="777">
        <v>0</v>
      </c>
      <c r="Y488" s="939"/>
      <c r="Z488" s="11"/>
      <c r="AA488" s="11"/>
      <c r="AB488" s="11"/>
      <c r="AC488" s="11"/>
      <c r="AD488" s="10" t="s">
        <v>729</v>
      </c>
      <c r="AE488" s="14" t="s">
        <v>1185</v>
      </c>
      <c r="AF488" s="1179"/>
    </row>
    <row r="489" spans="1:32" ht="15" customHeight="1" x14ac:dyDescent="0.25">
      <c r="A489" s="958">
        <v>26</v>
      </c>
      <c r="B489" s="941">
        <v>61510</v>
      </c>
      <c r="C489" s="1576" t="s">
        <v>190</v>
      </c>
      <c r="D489" s="1091" t="s">
        <v>1188</v>
      </c>
      <c r="E489" s="1841" t="s">
        <v>1190</v>
      </c>
      <c r="F489" s="1786" t="s">
        <v>16</v>
      </c>
      <c r="G489" s="306">
        <f>H489/$H$568</f>
        <v>0.66666666666666663</v>
      </c>
      <c r="H489" s="21">
        <v>4</v>
      </c>
      <c r="I489" s="302">
        <v>1</v>
      </c>
      <c r="J489" s="151">
        <f>I489/$I$568</f>
        <v>0.33333333333333331</v>
      </c>
      <c r="K489" s="319">
        <v>0</v>
      </c>
      <c r="L489" s="291">
        <f>K489/$K$568</f>
        <v>0</v>
      </c>
      <c r="M489" s="302">
        <v>1</v>
      </c>
      <c r="N489" s="372">
        <f>M489/H489</f>
        <v>0.25</v>
      </c>
      <c r="O489" s="160">
        <v>0</v>
      </c>
      <c r="P489" s="23">
        <v>0</v>
      </c>
      <c r="Q489" s="160">
        <v>0</v>
      </c>
      <c r="R489" s="23">
        <v>0</v>
      </c>
      <c r="S489" s="23">
        <v>103</v>
      </c>
      <c r="T489" s="124">
        <f>O489/S489</f>
        <v>0</v>
      </c>
      <c r="U489" s="296" t="s">
        <v>7</v>
      </c>
      <c r="V489" s="944">
        <v>1</v>
      </c>
      <c r="W489" s="944">
        <v>1</v>
      </c>
      <c r="X489" s="1078">
        <v>0</v>
      </c>
      <c r="Y489" s="943"/>
      <c r="Z489" s="22"/>
      <c r="AA489" s="22"/>
      <c r="AB489" s="22"/>
      <c r="AC489" s="22"/>
      <c r="AD489" s="86" t="s">
        <v>983</v>
      </c>
      <c r="AE489" s="101" t="s">
        <v>1136</v>
      </c>
      <c r="AF489" s="1320">
        <v>45460</v>
      </c>
    </row>
    <row r="490" spans="1:32" s="919" customFormat="1" ht="45" customHeight="1" x14ac:dyDescent="0.25">
      <c r="A490" s="934"/>
      <c r="B490" s="926"/>
      <c r="C490" s="1169"/>
      <c r="D490" s="1824"/>
      <c r="E490" s="1844"/>
      <c r="F490" s="1785" t="s">
        <v>760</v>
      </c>
      <c r="G490" s="996"/>
      <c r="H490" s="637"/>
      <c r="I490" s="987"/>
      <c r="J490" s="992"/>
      <c r="K490" s="650"/>
      <c r="L490" s="1016"/>
      <c r="M490" s="987"/>
      <c r="N490" s="1013"/>
      <c r="O490" s="1005"/>
      <c r="P490" s="940"/>
      <c r="Q490" s="1005"/>
      <c r="R490" s="940"/>
      <c r="S490" s="940"/>
      <c r="T490" s="984"/>
      <c r="U490" s="566" t="s">
        <v>7</v>
      </c>
      <c r="V490" s="921">
        <v>1</v>
      </c>
      <c r="W490" s="921">
        <v>0</v>
      </c>
      <c r="X490" s="1079">
        <v>0</v>
      </c>
      <c r="Y490" s="939"/>
      <c r="Z490" s="927"/>
      <c r="AA490" s="927"/>
      <c r="AB490" s="927"/>
      <c r="AC490" s="927"/>
      <c r="AD490" s="743" t="s">
        <v>762</v>
      </c>
      <c r="AE490" s="924" t="s">
        <v>761</v>
      </c>
      <c r="AF490" s="1179"/>
    </row>
    <row r="491" spans="1:32" ht="15" customHeight="1" x14ac:dyDescent="0.25">
      <c r="A491" s="934"/>
      <c r="B491" s="926"/>
      <c r="C491" s="1169"/>
      <c r="D491" s="967"/>
      <c r="E491" s="1036"/>
      <c r="F491" s="1785" t="s">
        <v>18</v>
      </c>
      <c r="G491" s="645"/>
      <c r="H491" s="637"/>
      <c r="I491" s="642"/>
      <c r="J491" s="629"/>
      <c r="K491" s="650"/>
      <c r="L491" s="640"/>
      <c r="M491" s="642"/>
      <c r="N491" s="334"/>
      <c r="O491" s="634"/>
      <c r="P491" s="619"/>
      <c r="Q491" s="634"/>
      <c r="R491" s="619"/>
      <c r="S491" s="619"/>
      <c r="T491" s="626"/>
      <c r="U491" s="566" t="s">
        <v>7</v>
      </c>
      <c r="V491" s="921">
        <v>1</v>
      </c>
      <c r="W491" s="921">
        <v>0</v>
      </c>
      <c r="X491" s="1079">
        <v>0</v>
      </c>
      <c r="Y491" s="929"/>
      <c r="Z491" s="655"/>
      <c r="AA491" s="655"/>
      <c r="AB491" s="655"/>
      <c r="AC491" s="655"/>
      <c r="AD491" s="610" t="s">
        <v>638</v>
      </c>
      <c r="AE491" s="609" t="s">
        <v>652</v>
      </c>
      <c r="AF491" s="1179"/>
    </row>
    <row r="492" spans="1:32" ht="41.25" customHeight="1" thickBot="1" x14ac:dyDescent="0.3">
      <c r="A492" s="960"/>
      <c r="B492" s="946"/>
      <c r="C492" s="1170"/>
      <c r="D492" s="971"/>
      <c r="E492" s="1111" t="s">
        <v>1191</v>
      </c>
      <c r="F492" s="1813" t="s">
        <v>416</v>
      </c>
      <c r="G492" s="305"/>
      <c r="H492" s="290"/>
      <c r="I492" s="300"/>
      <c r="J492" s="153"/>
      <c r="K492" s="327"/>
      <c r="L492" s="293"/>
      <c r="M492" s="300"/>
      <c r="N492" s="373"/>
      <c r="O492" s="162"/>
      <c r="P492" s="19"/>
      <c r="Q492" s="162"/>
      <c r="R492" s="19"/>
      <c r="S492" s="19"/>
      <c r="T492" s="128"/>
      <c r="U492" s="297" t="s">
        <v>7</v>
      </c>
      <c r="V492" s="935">
        <v>1</v>
      </c>
      <c r="W492" s="935">
        <v>1</v>
      </c>
      <c r="X492" s="1080">
        <v>0</v>
      </c>
      <c r="Y492" s="937"/>
      <c r="Z492" s="17"/>
      <c r="AA492" s="17"/>
      <c r="AB492" s="17"/>
      <c r="AC492" s="17"/>
      <c r="AD492" s="1617" t="s">
        <v>1539</v>
      </c>
      <c r="AE492" s="1616" t="s">
        <v>1422</v>
      </c>
      <c r="AF492" s="1180"/>
    </row>
    <row r="493" spans="1:32" ht="118.5" customHeight="1" x14ac:dyDescent="0.25">
      <c r="A493" s="781">
        <v>27</v>
      </c>
      <c r="B493" s="824">
        <v>61520</v>
      </c>
      <c r="C493" s="1579" t="s">
        <v>209</v>
      </c>
      <c r="D493" s="1115" t="s">
        <v>891</v>
      </c>
      <c r="E493" s="1118" t="s">
        <v>892</v>
      </c>
      <c r="F493" s="1619" t="s">
        <v>416</v>
      </c>
      <c r="G493" s="304">
        <f>H493/$H$568</f>
        <v>0.83333333333333337</v>
      </c>
      <c r="H493" s="61">
        <v>5</v>
      </c>
      <c r="I493" s="295">
        <v>2</v>
      </c>
      <c r="J493" s="152">
        <f>I493/$I$568</f>
        <v>0.66666666666666663</v>
      </c>
      <c r="K493" s="9">
        <v>1</v>
      </c>
      <c r="L493" s="292">
        <f>K493/$K$568</f>
        <v>0.33333333333333331</v>
      </c>
      <c r="M493" s="295">
        <v>1</v>
      </c>
      <c r="N493" s="448">
        <f>M493/H493</f>
        <v>0.2</v>
      </c>
      <c r="O493" s="635">
        <v>0</v>
      </c>
      <c r="P493" s="945">
        <v>0</v>
      </c>
      <c r="Q493" s="1001">
        <v>0</v>
      </c>
      <c r="R493" s="945">
        <v>0</v>
      </c>
      <c r="S493" s="945">
        <v>143</v>
      </c>
      <c r="T493" s="978">
        <f>O493/S493</f>
        <v>0</v>
      </c>
      <c r="U493" s="296" t="s">
        <v>7</v>
      </c>
      <c r="V493" s="944">
        <v>1</v>
      </c>
      <c r="W493" s="944">
        <v>1</v>
      </c>
      <c r="X493" s="1078">
        <v>1</v>
      </c>
      <c r="Y493" s="943"/>
      <c r="Z493" s="660"/>
      <c r="AA493" s="660"/>
      <c r="AB493" s="660"/>
      <c r="AC493" s="660"/>
      <c r="AD493" s="1621" t="s">
        <v>1540</v>
      </c>
      <c r="AE493" s="1618" t="s">
        <v>1422</v>
      </c>
      <c r="AF493" s="1320">
        <v>45460</v>
      </c>
    </row>
    <row r="494" spans="1:32" ht="17.25" customHeight="1" thickBot="1" x14ac:dyDescent="0.3">
      <c r="A494" s="611"/>
      <c r="B494" s="608"/>
      <c r="C494" s="1169"/>
      <c r="D494" s="1117"/>
      <c r="E494" s="1910" t="s">
        <v>1550</v>
      </c>
      <c r="F494" s="1780" t="s">
        <v>1192</v>
      </c>
      <c r="G494" s="304"/>
      <c r="H494" s="285"/>
      <c r="I494" s="295"/>
      <c r="J494" s="152"/>
      <c r="K494" s="9"/>
      <c r="L494" s="292"/>
      <c r="M494" s="295"/>
      <c r="N494" s="448"/>
      <c r="O494" s="458"/>
      <c r="P494" s="922"/>
      <c r="Q494" s="922"/>
      <c r="R494" s="922"/>
      <c r="S494" s="922"/>
      <c r="T494" s="979"/>
      <c r="U494" s="566" t="s">
        <v>7</v>
      </c>
      <c r="V494" s="921">
        <v>1</v>
      </c>
      <c r="W494" s="921">
        <v>0</v>
      </c>
      <c r="X494" s="1079">
        <v>0</v>
      </c>
      <c r="Y494" s="937"/>
      <c r="Z494" s="658"/>
      <c r="AA494" s="658"/>
      <c r="AB494" s="658"/>
      <c r="AC494" s="658"/>
      <c r="AD494" s="655" t="s">
        <v>1194</v>
      </c>
      <c r="AE494" s="656" t="s">
        <v>1193</v>
      </c>
      <c r="AF494" s="1179"/>
    </row>
    <row r="495" spans="1:32" ht="27" customHeight="1" x14ac:dyDescent="0.25">
      <c r="A495" s="611"/>
      <c r="B495" s="608"/>
      <c r="C495" s="1169"/>
      <c r="D495" s="1117"/>
      <c r="E495" s="1910"/>
      <c r="F495" s="1780" t="s">
        <v>95</v>
      </c>
      <c r="G495" s="304"/>
      <c r="H495" s="285"/>
      <c r="I495" s="487"/>
      <c r="J495" s="152"/>
      <c r="K495" s="9"/>
      <c r="L495" s="292"/>
      <c r="M495" s="295"/>
      <c r="N495" s="448"/>
      <c r="O495" s="458"/>
      <c r="P495" s="922"/>
      <c r="Q495" s="922"/>
      <c r="R495" s="922"/>
      <c r="S495" s="922"/>
      <c r="T495" s="979"/>
      <c r="U495" s="566" t="s">
        <v>7</v>
      </c>
      <c r="V495" s="921">
        <v>1</v>
      </c>
      <c r="W495" s="921">
        <v>0</v>
      </c>
      <c r="X495" s="1079">
        <v>0</v>
      </c>
      <c r="Y495" s="943">
        <v>0</v>
      </c>
      <c r="Z495" s="660">
        <v>0</v>
      </c>
      <c r="AA495" s="660">
        <v>0</v>
      </c>
      <c r="AB495" s="660">
        <v>0</v>
      </c>
      <c r="AC495" s="660">
        <v>0</v>
      </c>
      <c r="AD495" s="606" t="s">
        <v>655</v>
      </c>
      <c r="AE495" s="483" t="s">
        <v>441</v>
      </c>
      <c r="AF495" s="1179"/>
    </row>
    <row r="496" spans="1:32" ht="24" customHeight="1" x14ac:dyDescent="0.25">
      <c r="A496" s="611"/>
      <c r="B496" s="608"/>
      <c r="C496" s="1169"/>
      <c r="D496" s="1117"/>
      <c r="E496" s="1251"/>
      <c r="F496" s="1810" t="s">
        <v>654</v>
      </c>
      <c r="G496" s="304"/>
      <c r="H496" s="285"/>
      <c r="I496" s="295"/>
      <c r="J496" s="152"/>
      <c r="K496" s="9"/>
      <c r="L496" s="292"/>
      <c r="M496" s="295"/>
      <c r="N496" s="448"/>
      <c r="O496" s="458"/>
      <c r="P496" s="922"/>
      <c r="Q496" s="922"/>
      <c r="R496" s="922"/>
      <c r="S496" s="922"/>
      <c r="T496" s="979"/>
      <c r="U496" s="299" t="s">
        <v>7</v>
      </c>
      <c r="V496" s="931">
        <v>1</v>
      </c>
      <c r="W496" s="931">
        <v>0</v>
      </c>
      <c r="X496" s="1082">
        <v>0</v>
      </c>
      <c r="Y496" s="950"/>
      <c r="Z496" s="610"/>
      <c r="AA496" s="610"/>
      <c r="AB496" s="610"/>
      <c r="AC496" s="610"/>
      <c r="AD496" s="742" t="s">
        <v>351</v>
      </c>
      <c r="AE496" s="609" t="s">
        <v>763</v>
      </c>
      <c r="AF496" s="1179"/>
    </row>
    <row r="497" spans="1:32" ht="15" customHeight="1" thickBot="1" x14ac:dyDescent="0.3">
      <c r="A497" s="611"/>
      <c r="B497" s="608"/>
      <c r="C497" s="1169"/>
      <c r="D497" s="623"/>
      <c r="E497" s="1838"/>
      <c r="F497" s="1810" t="s">
        <v>61</v>
      </c>
      <c r="G497" s="645"/>
      <c r="H497" s="637"/>
      <c r="I497" s="642"/>
      <c r="J497" s="629"/>
      <c r="K497" s="607"/>
      <c r="L497" s="640"/>
      <c r="M497" s="642"/>
      <c r="N497" s="448"/>
      <c r="O497" s="449"/>
      <c r="P497" s="952"/>
      <c r="Q497" s="1006"/>
      <c r="R497" s="952"/>
      <c r="S497" s="952"/>
      <c r="T497" s="981"/>
      <c r="U497" s="987" t="s">
        <v>7</v>
      </c>
      <c r="V497" s="926">
        <v>1</v>
      </c>
      <c r="W497" s="926">
        <v>1</v>
      </c>
      <c r="X497" s="777">
        <v>0</v>
      </c>
      <c r="Y497" s="44"/>
      <c r="Z497" s="608"/>
      <c r="AA497" s="608"/>
      <c r="AB497" s="608"/>
      <c r="AC497" s="608"/>
      <c r="AD497" s="14" t="s">
        <v>656</v>
      </c>
      <c r="AE497" s="14" t="s">
        <v>657</v>
      </c>
      <c r="AF497" s="1179"/>
    </row>
    <row r="498" spans="1:32" ht="70.5" customHeight="1" x14ac:dyDescent="0.25">
      <c r="A498" s="1024">
        <v>28</v>
      </c>
      <c r="B498" s="1025">
        <v>61540</v>
      </c>
      <c r="C498" s="1577" t="s">
        <v>382</v>
      </c>
      <c r="D498" s="1246" t="s">
        <v>1220</v>
      </c>
      <c r="E498" s="1942" t="s">
        <v>1221</v>
      </c>
      <c r="F498" s="1619" t="s">
        <v>416</v>
      </c>
      <c r="G498" s="1207">
        <f>H498/$H$568</f>
        <v>0.66666666666666663</v>
      </c>
      <c r="H498" s="547">
        <v>4</v>
      </c>
      <c r="I498" s="43">
        <v>1</v>
      </c>
      <c r="J498" s="137">
        <f>I498/$I$568</f>
        <v>0.33333333333333331</v>
      </c>
      <c r="K498" s="988">
        <v>0</v>
      </c>
      <c r="L498" s="991">
        <f>K498/$K$568</f>
        <v>0</v>
      </c>
      <c r="M498" s="43">
        <v>1</v>
      </c>
      <c r="N498" s="452">
        <f>M498/H498</f>
        <v>0.25</v>
      </c>
      <c r="O498" s="635">
        <v>0</v>
      </c>
      <c r="P498" s="945">
        <v>0</v>
      </c>
      <c r="Q498" s="1001">
        <v>0</v>
      </c>
      <c r="R498" s="945">
        <v>0</v>
      </c>
      <c r="S498" s="945">
        <v>134</v>
      </c>
      <c r="T498" s="978">
        <v>0</v>
      </c>
      <c r="U498" s="296" t="s">
        <v>7</v>
      </c>
      <c r="V498" s="944">
        <v>1</v>
      </c>
      <c r="W498" s="944">
        <v>0</v>
      </c>
      <c r="X498" s="1078">
        <v>0</v>
      </c>
      <c r="Y498" s="943"/>
      <c r="Z498" s="944"/>
      <c r="AA498" s="944"/>
      <c r="AB498" s="944"/>
      <c r="AC498" s="944"/>
      <c r="AD498" s="1620" t="s">
        <v>1541</v>
      </c>
      <c r="AE498" s="1618" t="s">
        <v>1422</v>
      </c>
      <c r="AF498" s="1320">
        <v>45460</v>
      </c>
    </row>
    <row r="499" spans="1:32" s="1058" customFormat="1" ht="26.25" customHeight="1" x14ac:dyDescent="0.25">
      <c r="A499" s="781"/>
      <c r="B499" s="824"/>
      <c r="C499" s="1334"/>
      <c r="D499" s="1248"/>
      <c r="E499" s="1910"/>
      <c r="F499" s="1780" t="s">
        <v>868</v>
      </c>
      <c r="G499" s="1306"/>
      <c r="H499" s="535"/>
      <c r="I499" s="44"/>
      <c r="J499" s="138"/>
      <c r="K499" s="987"/>
      <c r="L499" s="992"/>
      <c r="M499" s="44"/>
      <c r="N499" s="448"/>
      <c r="O499" s="596"/>
      <c r="P499" s="940"/>
      <c r="Q499" s="1005"/>
      <c r="R499" s="940"/>
      <c r="S499" s="940"/>
      <c r="T499" s="187"/>
      <c r="U499" s="468" t="s">
        <v>29</v>
      </c>
      <c r="V499" s="927">
        <v>1</v>
      </c>
      <c r="W499" s="183">
        <v>0</v>
      </c>
      <c r="X499" s="1081">
        <v>0</v>
      </c>
      <c r="Y499" s="939"/>
      <c r="Z499" s="927"/>
      <c r="AA499" s="927"/>
      <c r="AB499" s="927"/>
      <c r="AC499" s="927"/>
      <c r="AD499" s="1344" t="s">
        <v>994</v>
      </c>
      <c r="AE499" s="922" t="s">
        <v>1222</v>
      </c>
      <c r="AF499" s="1235"/>
    </row>
    <row r="500" spans="1:32" s="1058" customFormat="1" ht="16.5" customHeight="1" x14ac:dyDescent="0.25">
      <c r="A500" s="781"/>
      <c r="B500" s="824"/>
      <c r="C500" s="1334"/>
      <c r="D500" s="1248"/>
      <c r="E500" s="1908" t="s">
        <v>1551</v>
      </c>
      <c r="F500" s="1785" t="s">
        <v>1161</v>
      </c>
      <c r="G500" s="1306"/>
      <c r="H500" s="535"/>
      <c r="I500" s="44"/>
      <c r="J500" s="138"/>
      <c r="K500" s="987"/>
      <c r="L500" s="992"/>
      <c r="M500" s="44"/>
      <c r="N500" s="448"/>
      <c r="O500" s="636"/>
      <c r="P500" s="922"/>
      <c r="Q500" s="1002"/>
      <c r="R500" s="922"/>
      <c r="S500" s="922"/>
      <c r="T500" s="1211"/>
      <c r="U500" s="595" t="s">
        <v>7</v>
      </c>
      <c r="V500" s="921">
        <v>1</v>
      </c>
      <c r="W500" s="1008">
        <v>0</v>
      </c>
      <c r="X500" s="1079">
        <v>0</v>
      </c>
      <c r="Y500" s="929"/>
      <c r="Z500" s="921"/>
      <c r="AA500" s="921"/>
      <c r="AB500" s="921"/>
      <c r="AC500" s="921"/>
      <c r="AD500" s="1008" t="s">
        <v>729</v>
      </c>
      <c r="AE500" s="922" t="s">
        <v>1223</v>
      </c>
      <c r="AF500" s="1235"/>
    </row>
    <row r="501" spans="1:32" s="919" customFormat="1" ht="16.5" customHeight="1" thickBot="1" x14ac:dyDescent="0.3">
      <c r="A501" s="539"/>
      <c r="B501" s="785"/>
      <c r="C501" s="1171"/>
      <c r="D501" s="1027"/>
      <c r="E501" s="1909"/>
      <c r="F501" s="1813" t="s">
        <v>1552</v>
      </c>
      <c r="G501" s="797"/>
      <c r="H501" s="1028"/>
      <c r="I501" s="890"/>
      <c r="J501" s="1033"/>
      <c r="K501" s="788"/>
      <c r="L501" s="789"/>
      <c r="M501" s="890"/>
      <c r="N501" s="1031"/>
      <c r="O501" s="1032"/>
      <c r="P501" s="793"/>
      <c r="Q501" s="794"/>
      <c r="R501" s="793"/>
      <c r="S501" s="793"/>
      <c r="T501" s="1029"/>
      <c r="U501" s="327" t="s">
        <v>7</v>
      </c>
      <c r="V501" s="946">
        <v>1</v>
      </c>
      <c r="W501" s="947">
        <v>0</v>
      </c>
      <c r="X501" s="1083">
        <v>0</v>
      </c>
      <c r="Y501" s="961"/>
      <c r="Z501" s="946"/>
      <c r="AA501" s="946"/>
      <c r="AB501" s="946"/>
      <c r="AC501" s="946"/>
      <c r="AD501" s="1030" t="s">
        <v>254</v>
      </c>
      <c r="AE501" s="973" t="s">
        <v>756</v>
      </c>
      <c r="AF501" s="1201"/>
    </row>
    <row r="502" spans="1:32" ht="148.5" customHeight="1" x14ac:dyDescent="0.25">
      <c r="A502" s="1024">
        <v>29</v>
      </c>
      <c r="B502" s="1025">
        <v>61560</v>
      </c>
      <c r="C502" s="1577" t="s">
        <v>423</v>
      </c>
      <c r="D502" s="1115" t="s">
        <v>1203</v>
      </c>
      <c r="E502" s="1825" t="s">
        <v>1554</v>
      </c>
      <c r="F502" s="1907" t="s">
        <v>416</v>
      </c>
      <c r="G502" s="647">
        <f>H502/$H$568</f>
        <v>1.8333333333333333</v>
      </c>
      <c r="H502" s="547">
        <v>11</v>
      </c>
      <c r="I502" s="644">
        <v>6</v>
      </c>
      <c r="J502" s="628">
        <f>I502/$I$568</f>
        <v>2</v>
      </c>
      <c r="K502" s="319">
        <v>0</v>
      </c>
      <c r="L502" s="504">
        <f>K502/$K$568</f>
        <v>0</v>
      </c>
      <c r="M502" s="644">
        <v>1</v>
      </c>
      <c r="N502" s="372">
        <f>M502/H502</f>
        <v>9.0909090909090912E-2</v>
      </c>
      <c r="O502" s="635">
        <v>0</v>
      </c>
      <c r="P502" s="945">
        <v>0</v>
      </c>
      <c r="Q502" s="1001">
        <v>0</v>
      </c>
      <c r="R502" s="945">
        <v>0</v>
      </c>
      <c r="S502" s="945">
        <v>188</v>
      </c>
      <c r="T502" s="185">
        <v>0</v>
      </c>
      <c r="U502" s="467" t="s">
        <v>7</v>
      </c>
      <c r="V502" s="944">
        <v>1</v>
      </c>
      <c r="W502" s="181">
        <v>0</v>
      </c>
      <c r="X502" s="1078">
        <v>0</v>
      </c>
      <c r="Y502" s="943"/>
      <c r="Z502" s="944"/>
      <c r="AA502" s="944"/>
      <c r="AB502" s="944"/>
      <c r="AC502" s="944"/>
      <c r="AD502" s="1623" t="s">
        <v>1542</v>
      </c>
      <c r="AE502" s="1622" t="s">
        <v>1422</v>
      </c>
      <c r="AF502" s="1320">
        <v>45460</v>
      </c>
    </row>
    <row r="503" spans="1:32" s="1695" customFormat="1" ht="27" customHeight="1" x14ac:dyDescent="0.25">
      <c r="A503" s="1803"/>
      <c r="B503" s="1804"/>
      <c r="C503" s="1845"/>
      <c r="D503" s="1823"/>
      <c r="E503" s="1827"/>
      <c r="F503" s="1906"/>
      <c r="G503" s="1745"/>
      <c r="H503" s="1773"/>
      <c r="I503" s="1741"/>
      <c r="J503" s="1723"/>
      <c r="K503" s="1752"/>
      <c r="L503" s="1769"/>
      <c r="M503" s="1741"/>
      <c r="N503" s="1754"/>
      <c r="O503" s="1729"/>
      <c r="P503" s="1698"/>
      <c r="Q503" s="1726"/>
      <c r="R503" s="1698"/>
      <c r="S503" s="1698"/>
      <c r="T503" s="1836"/>
      <c r="U503" s="1761" t="s">
        <v>7</v>
      </c>
      <c r="V503" s="1704">
        <v>1</v>
      </c>
      <c r="W503" s="1704">
        <v>0</v>
      </c>
      <c r="X503" s="1853">
        <v>0</v>
      </c>
      <c r="Y503" s="1788"/>
      <c r="Z503" s="1697"/>
      <c r="AA503" s="1697"/>
      <c r="AB503" s="1697"/>
      <c r="AC503" s="1697"/>
      <c r="AD503" s="1698" t="s">
        <v>1325</v>
      </c>
      <c r="AE503" s="1704" t="s">
        <v>1324</v>
      </c>
      <c r="AF503" s="1837"/>
    </row>
    <row r="504" spans="1:32" s="1058" customFormat="1" ht="16.5" customHeight="1" x14ac:dyDescent="0.25">
      <c r="A504" s="781"/>
      <c r="B504" s="824"/>
      <c r="C504" s="1334"/>
      <c r="D504" s="1335"/>
      <c r="E504" s="1908" t="s">
        <v>1204</v>
      </c>
      <c r="F504" s="1748" t="s">
        <v>72</v>
      </c>
      <c r="G504" s="996"/>
      <c r="H504" s="535"/>
      <c r="I504" s="987"/>
      <c r="J504" s="992"/>
      <c r="K504" s="650"/>
      <c r="L504" s="505"/>
      <c r="M504" s="987"/>
      <c r="N504" s="1013"/>
      <c r="O504" s="1729"/>
      <c r="P504" s="1698"/>
      <c r="Q504" s="1726"/>
      <c r="R504" s="1698"/>
      <c r="S504" s="1698"/>
      <c r="T504" s="1836"/>
      <c r="U504" s="1777" t="s">
        <v>7</v>
      </c>
      <c r="V504" s="1697">
        <v>1</v>
      </c>
      <c r="W504" s="1814">
        <v>0</v>
      </c>
      <c r="X504" s="1819">
        <v>0</v>
      </c>
      <c r="Y504" s="1788"/>
      <c r="Z504" s="1697"/>
      <c r="AA504" s="1697"/>
      <c r="AB504" s="1697"/>
      <c r="AC504" s="1697"/>
      <c r="AD504" s="1843" t="s">
        <v>1202</v>
      </c>
      <c r="AE504" s="1698" t="s">
        <v>1201</v>
      </c>
      <c r="AF504" s="1179"/>
    </row>
    <row r="505" spans="1:32" s="1058" customFormat="1" ht="16.5" customHeight="1" x14ac:dyDescent="0.25">
      <c r="A505" s="781"/>
      <c r="B505" s="824"/>
      <c r="C505" s="1334"/>
      <c r="D505" s="1335"/>
      <c r="E505" s="1908"/>
      <c r="F505" s="1748" t="s">
        <v>1112</v>
      </c>
      <c r="G505" s="996"/>
      <c r="H505" s="535"/>
      <c r="I505" s="987"/>
      <c r="J505" s="992"/>
      <c r="K505" s="650"/>
      <c r="L505" s="505"/>
      <c r="M505" s="987"/>
      <c r="N505" s="1013"/>
      <c r="O505" s="933"/>
      <c r="P505" s="957"/>
      <c r="Q505" s="933"/>
      <c r="R505" s="957"/>
      <c r="S505" s="957"/>
      <c r="T505" s="764"/>
      <c r="U505" s="650" t="s">
        <v>7</v>
      </c>
      <c r="V505" s="926">
        <v>1</v>
      </c>
      <c r="W505" s="925">
        <v>0</v>
      </c>
      <c r="X505" s="777">
        <v>0</v>
      </c>
      <c r="Y505" s="44"/>
      <c r="Z505" s="926"/>
      <c r="AA505" s="926"/>
      <c r="AB505" s="926"/>
      <c r="AC505" s="926"/>
      <c r="AD505" s="1336" t="s">
        <v>411</v>
      </c>
      <c r="AE505" s="767" t="s">
        <v>1206</v>
      </c>
      <c r="AF505" s="1179"/>
    </row>
    <row r="506" spans="1:32" s="1058" customFormat="1" ht="16.5" customHeight="1" x14ac:dyDescent="0.25">
      <c r="A506" s="781"/>
      <c r="B506" s="824"/>
      <c r="C506" s="1334"/>
      <c r="D506" s="1335"/>
      <c r="E506" s="1908"/>
      <c r="F506" s="1748" t="s">
        <v>1207</v>
      </c>
      <c r="G506" s="996"/>
      <c r="H506" s="535"/>
      <c r="I506" s="987"/>
      <c r="J506" s="992"/>
      <c r="K506" s="650"/>
      <c r="L506" s="505"/>
      <c r="M506" s="987"/>
      <c r="N506" s="1013"/>
      <c r="O506" s="652"/>
      <c r="P506" s="951"/>
      <c r="Q506" s="1004"/>
      <c r="R506" s="951"/>
      <c r="S506" s="951"/>
      <c r="T506" s="1342"/>
      <c r="U506" s="598" t="s">
        <v>7</v>
      </c>
      <c r="V506" s="931">
        <v>1</v>
      </c>
      <c r="W506" s="1345">
        <v>0</v>
      </c>
      <c r="X506" s="1082">
        <v>0</v>
      </c>
      <c r="Y506" s="950"/>
      <c r="Z506" s="931"/>
      <c r="AA506" s="931"/>
      <c r="AB506" s="931"/>
      <c r="AC506" s="931"/>
      <c r="AD506" s="1343" t="s">
        <v>1119</v>
      </c>
      <c r="AE506" s="951" t="s">
        <v>1208</v>
      </c>
      <c r="AF506" s="1179"/>
    </row>
    <row r="507" spans="1:32" s="1058" customFormat="1" ht="16.5" customHeight="1" x14ac:dyDescent="0.25">
      <c r="A507" s="781"/>
      <c r="B507" s="824"/>
      <c r="C507" s="1334"/>
      <c r="D507" s="1335"/>
      <c r="E507" s="1839"/>
      <c r="F507" s="1748" t="s">
        <v>1214</v>
      </c>
      <c r="G507" s="996"/>
      <c r="H507" s="535"/>
      <c r="I507" s="987"/>
      <c r="J507" s="992"/>
      <c r="K507" s="650"/>
      <c r="L507" s="505"/>
      <c r="M507" s="987"/>
      <c r="N507" s="1013"/>
      <c r="O507" s="652"/>
      <c r="P507" s="951"/>
      <c r="Q507" s="1004"/>
      <c r="R507" s="951"/>
      <c r="S507" s="951"/>
      <c r="T507" s="1342"/>
      <c r="U507" s="598" t="s">
        <v>7</v>
      </c>
      <c r="V507" s="931">
        <v>1</v>
      </c>
      <c r="W507" s="1345">
        <v>0</v>
      </c>
      <c r="X507" s="1082">
        <v>0</v>
      </c>
      <c r="Y507" s="950"/>
      <c r="Z507" s="931"/>
      <c r="AA507" s="931"/>
      <c r="AB507" s="931"/>
      <c r="AC507" s="931"/>
      <c r="AD507" s="1343" t="s">
        <v>1215</v>
      </c>
      <c r="AE507" s="951" t="s">
        <v>1216</v>
      </c>
      <c r="AF507" s="1179"/>
    </row>
    <row r="508" spans="1:32" s="1058" customFormat="1" ht="26.25" customHeight="1" x14ac:dyDescent="0.25">
      <c r="A508" s="781"/>
      <c r="B508" s="824"/>
      <c r="C508" s="1334"/>
      <c r="D508" s="1335"/>
      <c r="E508" s="1277"/>
      <c r="F508" s="1847" t="s">
        <v>1218</v>
      </c>
      <c r="G508" s="996"/>
      <c r="H508" s="535"/>
      <c r="I508" s="987"/>
      <c r="J508" s="992"/>
      <c r="K508" s="650"/>
      <c r="L508" s="505"/>
      <c r="M508" s="987"/>
      <c r="N508" s="1013"/>
      <c r="O508" s="636"/>
      <c r="P508" s="922"/>
      <c r="Q508" s="1002"/>
      <c r="R508" s="922"/>
      <c r="S508" s="922"/>
      <c r="T508" s="1211"/>
      <c r="U508" s="595" t="s">
        <v>7</v>
      </c>
      <c r="V508" s="921">
        <v>1</v>
      </c>
      <c r="W508" s="1008">
        <v>0</v>
      </c>
      <c r="X508" s="1079">
        <v>0</v>
      </c>
      <c r="Y508" s="929"/>
      <c r="Z508" s="921"/>
      <c r="AA508" s="921"/>
      <c r="AB508" s="921"/>
      <c r="AC508" s="921"/>
      <c r="AD508" s="1008" t="s">
        <v>346</v>
      </c>
      <c r="AE508" s="922" t="s">
        <v>1219</v>
      </c>
      <c r="AF508" s="1179"/>
    </row>
    <row r="509" spans="1:32" s="1058" customFormat="1" ht="16.5" customHeight="1" x14ac:dyDescent="0.25">
      <c r="A509" s="781"/>
      <c r="B509" s="824"/>
      <c r="C509" s="1334"/>
      <c r="D509" s="1335"/>
      <c r="E509" s="1277"/>
      <c r="F509" s="1791" t="s">
        <v>278</v>
      </c>
      <c r="G509" s="996"/>
      <c r="H509" s="535"/>
      <c r="I509" s="987"/>
      <c r="J509" s="992"/>
      <c r="K509" s="650"/>
      <c r="L509" s="505"/>
      <c r="M509" s="987"/>
      <c r="N509" s="1013"/>
      <c r="O509" s="636"/>
      <c r="P509" s="922"/>
      <c r="Q509" s="1002"/>
      <c r="R509" s="922"/>
      <c r="S509" s="922"/>
      <c r="T509" s="1211"/>
      <c r="U509" s="595" t="s">
        <v>7</v>
      </c>
      <c r="V509" s="921">
        <v>1</v>
      </c>
      <c r="W509" s="1008">
        <v>0</v>
      </c>
      <c r="X509" s="1079">
        <v>0</v>
      </c>
      <c r="Y509" s="929"/>
      <c r="Z509" s="921"/>
      <c r="AA509" s="921"/>
      <c r="AB509" s="921"/>
      <c r="AC509" s="921"/>
      <c r="AD509" s="1307" t="s">
        <v>346</v>
      </c>
      <c r="AE509" s="922" t="s">
        <v>1210</v>
      </c>
      <c r="AF509" s="1179"/>
    </row>
    <row r="510" spans="1:32" s="1058" customFormat="1" ht="16.5" customHeight="1" x14ac:dyDescent="0.25">
      <c r="A510" s="781"/>
      <c r="B510" s="824"/>
      <c r="C510" s="1334"/>
      <c r="D510" s="1335"/>
      <c r="E510" s="1277"/>
      <c r="F510" s="1791" t="s">
        <v>251</v>
      </c>
      <c r="G510" s="996"/>
      <c r="H510" s="535"/>
      <c r="I510" s="987"/>
      <c r="J510" s="992"/>
      <c r="K510" s="650"/>
      <c r="L510" s="505"/>
      <c r="M510" s="987"/>
      <c r="N510" s="1013"/>
      <c r="O510" s="596"/>
      <c r="P510" s="940"/>
      <c r="Q510" s="1005"/>
      <c r="R510" s="940"/>
      <c r="S510" s="940"/>
      <c r="T510" s="187"/>
      <c r="U510" s="468" t="s">
        <v>7</v>
      </c>
      <c r="V510" s="927">
        <v>1</v>
      </c>
      <c r="W510" s="183">
        <v>0</v>
      </c>
      <c r="X510" s="1081">
        <v>0</v>
      </c>
      <c r="Y510" s="939"/>
      <c r="Z510" s="927"/>
      <c r="AA510" s="927"/>
      <c r="AB510" s="927"/>
      <c r="AC510" s="927"/>
      <c r="AD510" s="1344" t="s">
        <v>346</v>
      </c>
      <c r="AE510" s="940" t="s">
        <v>1209</v>
      </c>
      <c r="AF510" s="1179"/>
    </row>
    <row r="511" spans="1:32" s="1058" customFormat="1" ht="16.5" customHeight="1" x14ac:dyDescent="0.25">
      <c r="A511" s="781"/>
      <c r="B511" s="824"/>
      <c r="C511" s="1334"/>
      <c r="D511" s="1335"/>
      <c r="E511" s="1277"/>
      <c r="F511" s="1791" t="s">
        <v>17</v>
      </c>
      <c r="G511" s="996"/>
      <c r="H511" s="535"/>
      <c r="I511" s="987"/>
      <c r="J511" s="992"/>
      <c r="K511" s="650"/>
      <c r="L511" s="505"/>
      <c r="M511" s="987"/>
      <c r="N511" s="1013"/>
      <c r="O511" s="636"/>
      <c r="P511" s="922"/>
      <c r="Q511" s="1002"/>
      <c r="R511" s="922"/>
      <c r="S511" s="922"/>
      <c r="T511" s="1211"/>
      <c r="U511" s="595" t="s">
        <v>7</v>
      </c>
      <c r="V511" s="921">
        <v>1</v>
      </c>
      <c r="W511" s="1008">
        <v>0</v>
      </c>
      <c r="X511" s="1079">
        <v>0</v>
      </c>
      <c r="Y511" s="929"/>
      <c r="Z511" s="921"/>
      <c r="AA511" s="921"/>
      <c r="AB511" s="921"/>
      <c r="AC511" s="921"/>
      <c r="AD511" s="1307" t="s">
        <v>1212</v>
      </c>
      <c r="AE511" s="922" t="s">
        <v>1213</v>
      </c>
      <c r="AF511" s="1179"/>
    </row>
    <row r="512" spans="1:32" ht="26.25" customHeight="1" x14ac:dyDescent="0.25">
      <c r="A512" s="611"/>
      <c r="B512" s="608"/>
      <c r="C512" s="1169"/>
      <c r="D512" s="1340"/>
      <c r="E512" s="1827" t="s">
        <v>1555</v>
      </c>
      <c r="F512" s="1780" t="s">
        <v>16</v>
      </c>
      <c r="G512" s="645"/>
      <c r="H512" s="535"/>
      <c r="I512" s="642"/>
      <c r="J512" s="629"/>
      <c r="K512" s="650"/>
      <c r="L512" s="505"/>
      <c r="M512" s="642"/>
      <c r="N512" s="334"/>
      <c r="O512" s="16"/>
      <c r="P512" s="40"/>
      <c r="Q512" s="16"/>
      <c r="R512" s="40"/>
      <c r="S512" s="40"/>
      <c r="T512" s="764"/>
      <c r="U512" s="1337" t="s">
        <v>7</v>
      </c>
      <c r="V512" s="1338">
        <v>1</v>
      </c>
      <c r="W512" s="1338">
        <v>0</v>
      </c>
      <c r="X512" s="1339">
        <v>0</v>
      </c>
      <c r="Y512" s="44"/>
      <c r="Z512" s="608"/>
      <c r="AA512" s="608"/>
      <c r="AB512" s="608"/>
      <c r="AC512" s="608"/>
      <c r="AD512" s="607" t="s">
        <v>983</v>
      </c>
      <c r="AE512" s="14" t="s">
        <v>1205</v>
      </c>
      <c r="AF512" s="1179"/>
    </row>
    <row r="513" spans="1:32" ht="16.5" customHeight="1" thickBot="1" x14ac:dyDescent="0.3">
      <c r="A513" s="622"/>
      <c r="B513" s="615"/>
      <c r="C513" s="1170"/>
      <c r="D513" s="1341"/>
      <c r="E513" s="1119"/>
      <c r="F513" s="1791" t="s">
        <v>276</v>
      </c>
      <c r="G513" s="646"/>
      <c r="H513" s="536"/>
      <c r="I513" s="643"/>
      <c r="J513" s="630"/>
      <c r="K513" s="643"/>
      <c r="L513" s="630"/>
      <c r="M513" s="643"/>
      <c r="N513" s="651"/>
      <c r="O513" s="653"/>
      <c r="P513" s="612"/>
      <c r="Q513" s="633"/>
      <c r="R513" s="612"/>
      <c r="S513" s="612"/>
      <c r="T513" s="186"/>
      <c r="U513" s="1076" t="s">
        <v>7</v>
      </c>
      <c r="V513" s="173">
        <v>1</v>
      </c>
      <c r="W513" s="173">
        <v>0</v>
      </c>
      <c r="X513" s="1077">
        <v>0</v>
      </c>
      <c r="Y513" s="937"/>
      <c r="Z513" s="658"/>
      <c r="AA513" s="658"/>
      <c r="AB513" s="658"/>
      <c r="AC513" s="658"/>
      <c r="AD513" s="602" t="s">
        <v>346</v>
      </c>
      <c r="AE513" s="658" t="s">
        <v>1211</v>
      </c>
      <c r="AF513" s="1180"/>
    </row>
    <row r="514" spans="1:32" ht="132" customHeight="1" x14ac:dyDescent="0.25">
      <c r="A514" s="1815">
        <v>30</v>
      </c>
      <c r="B514" s="1816">
        <v>61570</v>
      </c>
      <c r="C514" s="1863" t="s">
        <v>636</v>
      </c>
      <c r="D514" s="1840" t="s">
        <v>893</v>
      </c>
      <c r="E514" s="1574" t="s">
        <v>1229</v>
      </c>
      <c r="F514" s="1907" t="s">
        <v>416</v>
      </c>
      <c r="G514" s="1747">
        <f>H514/$H$568</f>
        <v>0.5</v>
      </c>
      <c r="H514" s="1775">
        <v>3</v>
      </c>
      <c r="I514" s="1744">
        <v>1</v>
      </c>
      <c r="J514" s="1722">
        <f>I514/$I$568</f>
        <v>0.33333333333333331</v>
      </c>
      <c r="K514" s="1749">
        <v>1</v>
      </c>
      <c r="L514" s="1768">
        <f>K514/$K$568</f>
        <v>0.33333333333333331</v>
      </c>
      <c r="M514" s="1744">
        <v>1</v>
      </c>
      <c r="N514" s="1756">
        <f>M514/H514</f>
        <v>0.33333333333333331</v>
      </c>
      <c r="O514" s="1760">
        <v>0</v>
      </c>
      <c r="P514" s="1718">
        <v>0</v>
      </c>
      <c r="Q514" s="1728">
        <v>0</v>
      </c>
      <c r="R514" s="1718">
        <v>0</v>
      </c>
      <c r="S514" s="1718">
        <v>140</v>
      </c>
      <c r="T514" s="1808">
        <v>0</v>
      </c>
      <c r="U514" s="1763" t="s">
        <v>7</v>
      </c>
      <c r="V514" s="1707">
        <v>1</v>
      </c>
      <c r="W514" s="1732">
        <v>1</v>
      </c>
      <c r="X514" s="1818">
        <v>0</v>
      </c>
      <c r="Y514" s="1812"/>
      <c r="Z514" s="1707"/>
      <c r="AA514" s="1707"/>
      <c r="AB514" s="1707"/>
      <c r="AC514" s="1707"/>
      <c r="AD514" s="1732" t="s">
        <v>1543</v>
      </c>
      <c r="AE514" s="1708" t="s">
        <v>1422</v>
      </c>
      <c r="AF514" s="1848">
        <v>45460</v>
      </c>
    </row>
    <row r="515" spans="1:32" s="1058" customFormat="1" ht="15" customHeight="1" x14ac:dyDescent="0.25">
      <c r="A515" s="1782"/>
      <c r="B515" s="1700"/>
      <c r="C515" s="1831"/>
      <c r="D515" s="1850"/>
      <c r="E515" s="1807"/>
      <c r="F515" s="1906"/>
      <c r="G515" s="1745"/>
      <c r="H515" s="1773"/>
      <c r="I515" s="1741"/>
      <c r="J515" s="1723"/>
      <c r="K515" s="1752"/>
      <c r="L515" s="1769"/>
      <c r="M515" s="1741"/>
      <c r="N515" s="1754"/>
      <c r="O515" s="1730"/>
      <c r="P515" s="1712"/>
      <c r="Q515" s="1705"/>
      <c r="R515" s="1712"/>
      <c r="S515" s="1712"/>
      <c r="T515" s="1802"/>
      <c r="U515" s="1764" t="s">
        <v>7</v>
      </c>
      <c r="V515" s="1701">
        <v>1</v>
      </c>
      <c r="W515" s="1734">
        <v>0</v>
      </c>
      <c r="X515" s="1821">
        <v>0</v>
      </c>
      <c r="Y515" s="1811"/>
      <c r="Z515" s="1701"/>
      <c r="AA515" s="1701"/>
      <c r="AB515" s="1701"/>
      <c r="AC515" s="1701"/>
      <c r="AD515" s="1716" t="s">
        <v>886</v>
      </c>
      <c r="AE515" s="1698" t="s">
        <v>885</v>
      </c>
      <c r="AF515" s="1833"/>
    </row>
    <row r="516" spans="1:32" s="1058" customFormat="1" ht="27" customHeight="1" x14ac:dyDescent="0.25">
      <c r="A516" s="1782"/>
      <c r="B516" s="1700"/>
      <c r="C516" s="1831"/>
      <c r="D516" s="1850"/>
      <c r="E516" s="1842" t="s">
        <v>1226</v>
      </c>
      <c r="F516" s="1861" t="s">
        <v>1224</v>
      </c>
      <c r="G516" s="1745"/>
      <c r="H516" s="1773"/>
      <c r="I516" s="1741"/>
      <c r="J516" s="1723"/>
      <c r="K516" s="1752"/>
      <c r="L516" s="1769"/>
      <c r="M516" s="1741"/>
      <c r="N516" s="1754"/>
      <c r="O516" s="1730"/>
      <c r="P516" s="1712"/>
      <c r="Q516" s="1705"/>
      <c r="R516" s="1712"/>
      <c r="S516" s="1712"/>
      <c r="T516" s="1802"/>
      <c r="U516" s="1764" t="s">
        <v>87</v>
      </c>
      <c r="V516" s="1701">
        <v>1</v>
      </c>
      <c r="W516" s="1734">
        <v>1</v>
      </c>
      <c r="X516" s="1821">
        <v>0</v>
      </c>
      <c r="Y516" s="1811"/>
      <c r="Z516" s="1701"/>
      <c r="AA516" s="1701"/>
      <c r="AB516" s="1701"/>
      <c r="AC516" s="1701"/>
      <c r="AD516" s="1849" t="s">
        <v>1230</v>
      </c>
      <c r="AE516" s="1698" t="s">
        <v>1225</v>
      </c>
      <c r="AF516" s="1833"/>
    </row>
    <row r="517" spans="1:32" s="919" customFormat="1" ht="27" customHeight="1" thickBot="1" x14ac:dyDescent="0.3">
      <c r="A517" s="1784"/>
      <c r="B517" s="1709"/>
      <c r="C517" s="1862"/>
      <c r="D517" s="1805"/>
      <c r="E517" s="1822" t="s">
        <v>1227</v>
      </c>
      <c r="F517" s="1776" t="s">
        <v>16</v>
      </c>
      <c r="G517" s="1746"/>
      <c r="H517" s="1774"/>
      <c r="I517" s="1743"/>
      <c r="J517" s="1724"/>
      <c r="K517" s="1753"/>
      <c r="L517" s="1765"/>
      <c r="M517" s="1743"/>
      <c r="N517" s="1757"/>
      <c r="O517" s="1759"/>
      <c r="P517" s="1711"/>
      <c r="Q517" s="1727"/>
      <c r="R517" s="1711"/>
      <c r="S517" s="1711"/>
      <c r="T517" s="1806"/>
      <c r="U517" s="1762" t="s">
        <v>7</v>
      </c>
      <c r="V517" s="1706">
        <v>1</v>
      </c>
      <c r="W517" s="1733">
        <v>0</v>
      </c>
      <c r="X517" s="1820">
        <v>0</v>
      </c>
      <c r="Y517" s="1781"/>
      <c r="Z517" s="1706"/>
      <c r="AA517" s="1706"/>
      <c r="AB517" s="1706"/>
      <c r="AC517" s="1706"/>
      <c r="AD517" s="1733" t="s">
        <v>983</v>
      </c>
      <c r="AE517" s="1706" t="s">
        <v>1228</v>
      </c>
      <c r="AF517" s="1834"/>
    </row>
    <row r="518" spans="1:32" s="1624" customFormat="1" ht="43.5" customHeight="1" x14ac:dyDescent="0.25">
      <c r="A518" s="1815">
        <v>31</v>
      </c>
      <c r="B518" s="1816">
        <v>61600</v>
      </c>
      <c r="C518" s="1577" t="s">
        <v>1544</v>
      </c>
      <c r="D518" s="1856" t="s">
        <v>1545</v>
      </c>
      <c r="E518" s="1677"/>
      <c r="F518" s="1686" t="s">
        <v>416</v>
      </c>
      <c r="G518" s="1656">
        <f>H518/$H$568</f>
        <v>1.6666666666666667</v>
      </c>
      <c r="H518" s="1687">
        <v>10</v>
      </c>
      <c r="I518" s="1653">
        <v>5</v>
      </c>
      <c r="J518" s="1640">
        <f>I518/$I$568</f>
        <v>1.6666666666666667</v>
      </c>
      <c r="K518" s="1657">
        <v>0</v>
      </c>
      <c r="L518" s="1647">
        <f>K518/$K$568</f>
        <v>0</v>
      </c>
      <c r="M518" s="1653">
        <v>1</v>
      </c>
      <c r="N518" s="1661">
        <f>M518/H518</f>
        <v>0.1</v>
      </c>
      <c r="O518" s="1664">
        <v>0</v>
      </c>
      <c r="P518" s="1639">
        <v>0</v>
      </c>
      <c r="Q518" s="1644">
        <v>0</v>
      </c>
      <c r="R518" s="1639">
        <v>0</v>
      </c>
      <c r="S518" s="1639">
        <v>45</v>
      </c>
      <c r="T518" s="1673">
        <v>0</v>
      </c>
      <c r="U518" s="1657" t="s">
        <v>7</v>
      </c>
      <c r="V518" s="1638">
        <v>1</v>
      </c>
      <c r="W518" s="1667">
        <v>0</v>
      </c>
      <c r="X518" s="1674">
        <v>0</v>
      </c>
      <c r="Y518" s="1636" t="s">
        <v>1546</v>
      </c>
      <c r="Z518" s="1667" t="s">
        <v>1422</v>
      </c>
      <c r="AA518" s="1667"/>
      <c r="AB518" s="1667"/>
      <c r="AC518" s="1667"/>
      <c r="AD518" s="1732" t="s">
        <v>1546</v>
      </c>
      <c r="AE518" s="1707" t="s">
        <v>1422</v>
      </c>
      <c r="AF518" s="1685">
        <v>45460</v>
      </c>
    </row>
    <row r="519" spans="1:32" s="1624" customFormat="1" ht="15" customHeight="1" x14ac:dyDescent="0.25">
      <c r="A519" s="1666"/>
      <c r="B519" s="1627"/>
      <c r="C519" s="1679"/>
      <c r="D519" s="1609"/>
      <c r="E519" s="1910" t="s">
        <v>1547</v>
      </c>
      <c r="F519" s="1665" t="s">
        <v>276</v>
      </c>
      <c r="G519" s="1654"/>
      <c r="H519" s="1690"/>
      <c r="I519" s="1650"/>
      <c r="J519" s="1641"/>
      <c r="K519" s="1658"/>
      <c r="L519" s="1648"/>
      <c r="M519" s="1650"/>
      <c r="N519" s="1660"/>
      <c r="O519" s="1645"/>
      <c r="P519" s="1635"/>
      <c r="Q519" s="1631"/>
      <c r="R519" s="1635"/>
      <c r="S519" s="1635"/>
      <c r="T519" s="1671"/>
      <c r="U519" s="1651" t="s">
        <v>7</v>
      </c>
      <c r="V519" s="1629">
        <v>1</v>
      </c>
      <c r="W519" s="1630">
        <v>0</v>
      </c>
      <c r="X519" s="1691">
        <v>0</v>
      </c>
      <c r="Y519" s="1668"/>
      <c r="Z519" s="1630"/>
      <c r="AA519" s="1630"/>
      <c r="AB519" s="1630"/>
      <c r="AC519" s="1630"/>
      <c r="AD519" s="1684" t="s">
        <v>1563</v>
      </c>
      <c r="AE519" s="1630" t="s">
        <v>1561</v>
      </c>
      <c r="AF519" s="1681"/>
    </row>
    <row r="520" spans="1:32" s="1624" customFormat="1" ht="15" customHeight="1" x14ac:dyDescent="0.25">
      <c r="A520" s="1666"/>
      <c r="B520" s="1627"/>
      <c r="C520" s="1679"/>
      <c r="D520" s="1609"/>
      <c r="E520" s="1910"/>
      <c r="F520" s="1665" t="s">
        <v>16</v>
      </c>
      <c r="G520" s="1654"/>
      <c r="H520" s="1690"/>
      <c r="I520" s="1650"/>
      <c r="J520" s="1641"/>
      <c r="K520" s="1658"/>
      <c r="L520" s="1648"/>
      <c r="M520" s="1650"/>
      <c r="N520" s="1660"/>
      <c r="O520" s="1645"/>
      <c r="P520" s="1635"/>
      <c r="Q520" s="1631"/>
      <c r="R520" s="1635"/>
      <c r="S520" s="1635"/>
      <c r="T520" s="1671"/>
      <c r="U520" s="1651" t="s">
        <v>7</v>
      </c>
      <c r="V520" s="1629">
        <v>1</v>
      </c>
      <c r="W520" s="1630">
        <v>0</v>
      </c>
      <c r="X520" s="1691">
        <v>0</v>
      </c>
      <c r="Y520" s="1668"/>
      <c r="Z520" s="1630"/>
      <c r="AA520" s="1630"/>
      <c r="AB520" s="1630"/>
      <c r="AC520" s="1630"/>
      <c r="AD520" s="1684" t="s">
        <v>983</v>
      </c>
      <c r="AE520" s="1630" t="s">
        <v>1559</v>
      </c>
      <c r="AF520" s="1681"/>
    </row>
    <row r="521" spans="1:32" s="1695" customFormat="1" ht="15" customHeight="1" x14ac:dyDescent="0.25">
      <c r="A521" s="1782"/>
      <c r="B521" s="1700"/>
      <c r="C521" s="1830"/>
      <c r="D521" s="1609"/>
      <c r="E521" s="1835"/>
      <c r="F521" s="1772" t="s">
        <v>1560</v>
      </c>
      <c r="G521" s="1745"/>
      <c r="H521" s="1857"/>
      <c r="I521" s="1741"/>
      <c r="J521" s="1723"/>
      <c r="K521" s="1752"/>
      <c r="L521" s="1739"/>
      <c r="M521" s="1741"/>
      <c r="N521" s="1754"/>
      <c r="O521" s="1730"/>
      <c r="P521" s="1712"/>
      <c r="Q521" s="1705"/>
      <c r="R521" s="1712"/>
      <c r="S521" s="1712"/>
      <c r="T521" s="1802"/>
      <c r="U521" s="1742" t="s">
        <v>7</v>
      </c>
      <c r="V521" s="1846">
        <v>1</v>
      </c>
      <c r="W521" s="1783">
        <v>0</v>
      </c>
      <c r="X521" s="1858">
        <v>0</v>
      </c>
      <c r="Y521" s="1783"/>
      <c r="Z521" s="1703"/>
      <c r="AA521" s="1703"/>
      <c r="AB521" s="1703"/>
      <c r="AC521" s="1703"/>
      <c r="AD521" s="1846" t="s">
        <v>1562</v>
      </c>
      <c r="AE521" s="1703" t="s">
        <v>1561</v>
      </c>
      <c r="AF521" s="1833"/>
    </row>
    <row r="522" spans="1:32" s="1624" customFormat="1" ht="15" customHeight="1" x14ac:dyDescent="0.25">
      <c r="A522" s="1666"/>
      <c r="B522" s="1627"/>
      <c r="C522" s="1679"/>
      <c r="D522" s="1609"/>
      <c r="E522" s="1683"/>
      <c r="F522" s="1780" t="s">
        <v>278</v>
      </c>
      <c r="G522" s="1654"/>
      <c r="H522" s="1690"/>
      <c r="I522" s="1650"/>
      <c r="J522" s="1641"/>
      <c r="K522" s="1658"/>
      <c r="L522" s="1648"/>
      <c r="M522" s="1650"/>
      <c r="N522" s="1660"/>
      <c r="O522" s="1645"/>
      <c r="P522" s="1635"/>
      <c r="Q522" s="1631"/>
      <c r="R522" s="1635"/>
      <c r="S522" s="1635"/>
      <c r="T522" s="1671"/>
      <c r="U522" s="1761" t="s">
        <v>7</v>
      </c>
      <c r="V522" s="1704">
        <v>1</v>
      </c>
      <c r="W522" s="1704">
        <v>0</v>
      </c>
      <c r="X522" s="1853">
        <v>0</v>
      </c>
      <c r="Y522" s="1670"/>
      <c r="Z522" s="1626"/>
      <c r="AA522" s="1626"/>
      <c r="AB522" s="1626"/>
      <c r="AC522" s="1626"/>
      <c r="AD522" s="1676" t="s">
        <v>346</v>
      </c>
      <c r="AE522" s="1626" t="s">
        <v>1567</v>
      </c>
      <c r="AF522" s="1681"/>
    </row>
    <row r="523" spans="1:32" s="1624" customFormat="1" ht="15" customHeight="1" x14ac:dyDescent="0.25">
      <c r="A523" s="1666"/>
      <c r="B523" s="1627"/>
      <c r="C523" s="1679"/>
      <c r="D523" s="1609"/>
      <c r="E523" s="1683"/>
      <c r="F523" s="1852" t="s">
        <v>1568</v>
      </c>
      <c r="G523" s="1654"/>
      <c r="H523" s="1690"/>
      <c r="I523" s="1650"/>
      <c r="J523" s="1641"/>
      <c r="K523" s="1658"/>
      <c r="L523" s="1648"/>
      <c r="M523" s="1650"/>
      <c r="N523" s="1660"/>
      <c r="O523" s="1645"/>
      <c r="P523" s="1635"/>
      <c r="Q523" s="1631"/>
      <c r="R523" s="1635"/>
      <c r="S523" s="1635"/>
      <c r="T523" s="1671"/>
      <c r="U523" s="1761" t="s">
        <v>7</v>
      </c>
      <c r="V523" s="1704">
        <v>1</v>
      </c>
      <c r="W523" s="1704">
        <v>0</v>
      </c>
      <c r="X523" s="1853">
        <v>0</v>
      </c>
      <c r="Y523" s="1675"/>
      <c r="Z523" s="1628"/>
      <c r="AA523" s="1628"/>
      <c r="AB523" s="1628"/>
      <c r="AC523" s="1628"/>
      <c r="AD523" s="1646" t="s">
        <v>1570</v>
      </c>
      <c r="AE523" s="1628" t="s">
        <v>1569</v>
      </c>
      <c r="AF523" s="1681"/>
    </row>
    <row r="524" spans="1:32" s="1695" customFormat="1" ht="15" customHeight="1" x14ac:dyDescent="0.25">
      <c r="A524" s="1782"/>
      <c r="B524" s="1700"/>
      <c r="C524" s="1830"/>
      <c r="D524" s="1609"/>
      <c r="E524" s="1835"/>
      <c r="F524" s="1748" t="s">
        <v>388</v>
      </c>
      <c r="G524" s="1745"/>
      <c r="H524" s="1857"/>
      <c r="I524" s="1741"/>
      <c r="J524" s="1723"/>
      <c r="K524" s="1752"/>
      <c r="L524" s="1739"/>
      <c r="M524" s="1741"/>
      <c r="N524" s="1754"/>
      <c r="O524" s="1730"/>
      <c r="P524" s="1712"/>
      <c r="Q524" s="1705"/>
      <c r="R524" s="1712"/>
      <c r="S524" s="1712"/>
      <c r="T524" s="1802"/>
      <c r="U524" s="1761" t="s">
        <v>7</v>
      </c>
      <c r="V524" s="1704">
        <v>1</v>
      </c>
      <c r="W524" s="1704">
        <v>0</v>
      </c>
      <c r="X524" s="1853">
        <v>0</v>
      </c>
      <c r="Y524" s="1811"/>
      <c r="Z524" s="1701"/>
      <c r="AA524" s="1701"/>
      <c r="AB524" s="1701"/>
      <c r="AC524" s="1701"/>
      <c r="AD524" s="1734" t="s">
        <v>346</v>
      </c>
      <c r="AE524" s="1701" t="s">
        <v>1556</v>
      </c>
      <c r="AF524" s="1833"/>
    </row>
    <row r="525" spans="1:32" s="1695" customFormat="1" ht="15" customHeight="1" x14ac:dyDescent="0.25">
      <c r="A525" s="1782"/>
      <c r="B525" s="1700"/>
      <c r="C525" s="1830"/>
      <c r="D525" s="1609"/>
      <c r="E525" s="1835"/>
      <c r="F525" s="1748" t="s">
        <v>36</v>
      </c>
      <c r="G525" s="1745"/>
      <c r="H525" s="1857"/>
      <c r="I525" s="1741"/>
      <c r="J525" s="1723"/>
      <c r="K525" s="1752"/>
      <c r="L525" s="1739"/>
      <c r="M525" s="1741"/>
      <c r="N525" s="1754"/>
      <c r="O525" s="1730"/>
      <c r="P525" s="1712"/>
      <c r="Q525" s="1705"/>
      <c r="R525" s="1712"/>
      <c r="S525" s="1712"/>
      <c r="T525" s="1802"/>
      <c r="U525" s="1761" t="s">
        <v>7</v>
      </c>
      <c r="V525" s="1704">
        <v>1</v>
      </c>
      <c r="W525" s="1704">
        <v>0</v>
      </c>
      <c r="X525" s="1853">
        <v>0</v>
      </c>
      <c r="Y525" s="1811"/>
      <c r="Z525" s="1701"/>
      <c r="AA525" s="1701"/>
      <c r="AB525" s="1701"/>
      <c r="AC525" s="1701"/>
      <c r="AD525" s="1734" t="s">
        <v>1558</v>
      </c>
      <c r="AE525" s="1701" t="s">
        <v>1557</v>
      </c>
      <c r="AF525" s="1833"/>
    </row>
    <row r="526" spans="1:32" s="1624" customFormat="1" ht="15" customHeight="1" x14ac:dyDescent="0.25">
      <c r="A526" s="1666"/>
      <c r="B526" s="1627"/>
      <c r="C526" s="1679"/>
      <c r="D526" s="1609"/>
      <c r="E526" s="1683"/>
      <c r="F526" s="1748" t="s">
        <v>1565</v>
      </c>
      <c r="G526" s="1654"/>
      <c r="H526" s="1690"/>
      <c r="I526" s="1650"/>
      <c r="J526" s="1641"/>
      <c r="K526" s="1658"/>
      <c r="L526" s="1648"/>
      <c r="M526" s="1650"/>
      <c r="N526" s="1660"/>
      <c r="O526" s="1645"/>
      <c r="P526" s="1635"/>
      <c r="Q526" s="1631"/>
      <c r="R526" s="1635"/>
      <c r="S526" s="1635"/>
      <c r="T526" s="1671"/>
      <c r="U526" s="1761" t="s">
        <v>7</v>
      </c>
      <c r="V526" s="1704">
        <v>1</v>
      </c>
      <c r="W526" s="1704">
        <v>0</v>
      </c>
      <c r="X526" s="1853">
        <v>0</v>
      </c>
      <c r="Y526" s="1675"/>
      <c r="Z526" s="1628"/>
      <c r="AA526" s="1628"/>
      <c r="AB526" s="1628"/>
      <c r="AC526" s="1628"/>
      <c r="AD526" s="1646" t="s">
        <v>1562</v>
      </c>
      <c r="AE526" s="1628" t="s">
        <v>1566</v>
      </c>
      <c r="AF526" s="1681"/>
    </row>
    <row r="527" spans="1:32" s="1624" customFormat="1" ht="15" customHeight="1" thickBot="1" x14ac:dyDescent="0.3">
      <c r="A527" s="1669"/>
      <c r="B527" s="1632"/>
      <c r="C527" s="1680"/>
      <c r="D527" s="1689"/>
      <c r="E527" s="1678"/>
      <c r="F527" s="1813" t="s">
        <v>380</v>
      </c>
      <c r="G527" s="1655"/>
      <c r="H527" s="1688"/>
      <c r="I527" s="1652"/>
      <c r="J527" s="1642"/>
      <c r="K527" s="1659"/>
      <c r="L527" s="1649"/>
      <c r="M527" s="1652"/>
      <c r="N527" s="1662"/>
      <c r="O527" s="1663"/>
      <c r="P527" s="1634"/>
      <c r="Q527" s="1643"/>
      <c r="R527" s="1634"/>
      <c r="S527" s="1634"/>
      <c r="T527" s="1672"/>
      <c r="U527" s="1761" t="s">
        <v>7</v>
      </c>
      <c r="V527" s="1704">
        <v>1</v>
      </c>
      <c r="W527" s="1704">
        <v>0</v>
      </c>
      <c r="X527" s="1853">
        <v>0</v>
      </c>
      <c r="Y527" s="1637"/>
      <c r="Z527" s="1632"/>
      <c r="AA527" s="1632"/>
      <c r="AB527" s="1632"/>
      <c r="AC527" s="1632"/>
      <c r="AD527" s="1633" t="s">
        <v>879</v>
      </c>
      <c r="AE527" s="1632" t="s">
        <v>1564</v>
      </c>
      <c r="AF527" s="1682"/>
    </row>
    <row r="528" spans="1:32" s="1058" customFormat="1" ht="27" customHeight="1" thickBot="1" x14ac:dyDescent="0.3">
      <c r="A528" s="1854">
        <v>32</v>
      </c>
      <c r="B528" s="1855">
        <v>61610</v>
      </c>
      <c r="C528" s="1584" t="s">
        <v>1252</v>
      </c>
      <c r="D528" s="1865" t="s">
        <v>1571</v>
      </c>
      <c r="E528" s="1867">
        <v>0</v>
      </c>
      <c r="F528" s="1625"/>
      <c r="G528" s="312">
        <f>H528/$H$568</f>
        <v>0</v>
      </c>
      <c r="H528" s="560">
        <v>0</v>
      </c>
      <c r="I528" s="301">
        <v>0</v>
      </c>
      <c r="J528" s="170">
        <f>I528/$I$568</f>
        <v>0</v>
      </c>
      <c r="K528" s="395">
        <v>0</v>
      </c>
      <c r="L528" s="363">
        <f>K528/$K$568</f>
        <v>0</v>
      </c>
      <c r="M528" s="301">
        <v>0</v>
      </c>
      <c r="N528" s="376">
        <v>0</v>
      </c>
      <c r="O528" s="1310">
        <v>0</v>
      </c>
      <c r="P528" s="1311">
        <v>0</v>
      </c>
      <c r="Q528" s="1312">
        <v>0</v>
      </c>
      <c r="R528" s="1311">
        <v>0</v>
      </c>
      <c r="S528" s="1311">
        <v>22</v>
      </c>
      <c r="T528" s="1383">
        <v>0</v>
      </c>
      <c r="U528" s="395"/>
      <c r="V528" s="79"/>
      <c r="W528" s="956"/>
      <c r="X528" s="1385"/>
      <c r="Y528" s="1084"/>
      <c r="Z528" s="956"/>
      <c r="AA528" s="956"/>
      <c r="AB528" s="956"/>
      <c r="AC528" s="956"/>
      <c r="AD528" s="1384"/>
      <c r="AE528" s="956"/>
      <c r="AF528" s="1692">
        <v>45460</v>
      </c>
    </row>
    <row r="529" spans="1:32" ht="15" customHeight="1" thickBot="1" x14ac:dyDescent="0.3">
      <c r="A529" s="1983" t="s">
        <v>200</v>
      </c>
      <c r="B529" s="1984"/>
      <c r="C529" s="1984"/>
      <c r="D529" s="201"/>
      <c r="E529" s="1866"/>
      <c r="F529" s="510"/>
      <c r="G529" s="311">
        <f t="shared" ref="G529:N529" si="6">AVERAGE(G530:G563)</f>
        <v>0.62962962962962954</v>
      </c>
      <c r="H529" s="485">
        <f t="shared" si="6"/>
        <v>3.7777777777777777</v>
      </c>
      <c r="I529" s="303">
        <f t="shared" si="6"/>
        <v>1.2222222222222223</v>
      </c>
      <c r="J529" s="399">
        <f t="shared" si="6"/>
        <v>0.40740740740740738</v>
      </c>
      <c r="K529" s="204">
        <f t="shared" si="6"/>
        <v>0.33333333333333331</v>
      </c>
      <c r="L529" s="400">
        <f t="shared" si="6"/>
        <v>0.1111111111111111</v>
      </c>
      <c r="M529" s="834">
        <f t="shared" si="6"/>
        <v>0.77777777777777779</v>
      </c>
      <c r="N529" s="401">
        <f t="shared" si="6"/>
        <v>0.1648148148148148</v>
      </c>
      <c r="O529" s="204">
        <f>SUM(O530:O563)</f>
        <v>7</v>
      </c>
      <c r="P529" s="203">
        <f>SUM(P530:P563)</f>
        <v>1</v>
      </c>
      <c r="Q529" s="202">
        <f>SUM(Q530:Q563)</f>
        <v>2</v>
      </c>
      <c r="R529" s="203">
        <f>SUM(R530:R563)</f>
        <v>2</v>
      </c>
      <c r="S529" s="203">
        <f>SUM(S530:S563)</f>
        <v>797</v>
      </c>
      <c r="T529" s="412">
        <f>AVERAGE(T530:T563)</f>
        <v>1.1608623548922056E-2</v>
      </c>
      <c r="U529" s="201"/>
      <c r="V529" s="201"/>
      <c r="W529" s="201"/>
      <c r="X529" s="201"/>
      <c r="Y529" s="22"/>
      <c r="Z529" s="22"/>
      <c r="AA529" s="22"/>
      <c r="AB529" s="22"/>
      <c r="AC529" s="22"/>
      <c r="AD529" s="201"/>
      <c r="AE529" s="201"/>
      <c r="AF529" s="1181"/>
    </row>
    <row r="530" spans="1:32" ht="26.25" customHeight="1" x14ac:dyDescent="0.25">
      <c r="A530" s="1352">
        <v>1</v>
      </c>
      <c r="B530" s="1106">
        <v>70020</v>
      </c>
      <c r="C530" s="1106" t="s">
        <v>191</v>
      </c>
      <c r="D530" s="1353" t="s">
        <v>1232</v>
      </c>
      <c r="E530" s="1942" t="s">
        <v>1233</v>
      </c>
      <c r="F530" s="1564" t="s">
        <v>416</v>
      </c>
      <c r="G530" s="306">
        <f>H530/$H$568</f>
        <v>0.83333333333333337</v>
      </c>
      <c r="H530" s="523">
        <v>5</v>
      </c>
      <c r="I530" s="365">
        <v>3</v>
      </c>
      <c r="J530" s="151">
        <f>I530/$I$568</f>
        <v>1</v>
      </c>
      <c r="K530" s="86">
        <v>0</v>
      </c>
      <c r="L530" s="291">
        <f>K530/$K$568</f>
        <v>0</v>
      </c>
      <c r="M530" s="365">
        <v>1</v>
      </c>
      <c r="N530" s="372">
        <f>M530/H530</f>
        <v>0.2</v>
      </c>
      <c r="O530" s="473">
        <v>0</v>
      </c>
      <c r="P530" s="189">
        <v>0</v>
      </c>
      <c r="Q530" s="189">
        <v>0</v>
      </c>
      <c r="R530" s="189">
        <v>0</v>
      </c>
      <c r="S530" s="189">
        <v>65</v>
      </c>
      <c r="T530" s="191">
        <v>0</v>
      </c>
      <c r="U530" s="1035" t="s">
        <v>7</v>
      </c>
      <c r="V530" s="106">
        <v>1</v>
      </c>
      <c r="W530" s="106">
        <v>0</v>
      </c>
      <c r="X530" s="1073">
        <v>0</v>
      </c>
      <c r="Y530" s="929"/>
      <c r="Z530" s="921"/>
      <c r="AA530" s="921"/>
      <c r="AB530" s="921"/>
      <c r="AC530" s="921"/>
      <c r="AD530" s="1095" t="s">
        <v>1472</v>
      </c>
      <c r="AE530" s="945" t="s">
        <v>1422</v>
      </c>
      <c r="AF530" s="1320">
        <v>45798</v>
      </c>
    </row>
    <row r="531" spans="1:32" ht="15" customHeight="1" x14ac:dyDescent="0.25">
      <c r="A531" s="894"/>
      <c r="B531" s="885"/>
      <c r="C531" s="1165"/>
      <c r="D531" s="178"/>
      <c r="E531" s="1910"/>
      <c r="F531" s="589" t="s">
        <v>17</v>
      </c>
      <c r="G531" s="304"/>
      <c r="H531" s="286"/>
      <c r="I531" s="367"/>
      <c r="J531" s="152"/>
      <c r="K531" s="54"/>
      <c r="L531" s="292"/>
      <c r="M531" s="367"/>
      <c r="N531" s="334"/>
      <c r="O531" s="474"/>
      <c r="P531" s="188"/>
      <c r="Q531" s="188"/>
      <c r="R531" s="188"/>
      <c r="S531" s="188"/>
      <c r="T531" s="192"/>
      <c r="U531" s="1074" t="s">
        <v>7</v>
      </c>
      <c r="V531" s="1007">
        <v>1</v>
      </c>
      <c r="W531" s="1007">
        <v>0</v>
      </c>
      <c r="X531" s="1075">
        <v>0</v>
      </c>
      <c r="Y531" s="929"/>
      <c r="Z531" s="5"/>
      <c r="AA531" s="5"/>
      <c r="AB531" s="5"/>
      <c r="AC531" s="5"/>
      <c r="AD531" s="5" t="s">
        <v>398</v>
      </c>
      <c r="AE531" s="927" t="s">
        <v>747</v>
      </c>
      <c r="AF531" s="1350"/>
    </row>
    <row r="532" spans="1:32" ht="27" customHeight="1" x14ac:dyDescent="0.25">
      <c r="A532" s="894"/>
      <c r="B532" s="885"/>
      <c r="C532" s="1165"/>
      <c r="D532" s="1101"/>
      <c r="E532" s="1123"/>
      <c r="F532" s="589" t="s">
        <v>276</v>
      </c>
      <c r="G532" s="304"/>
      <c r="H532" s="286"/>
      <c r="I532" s="367"/>
      <c r="J532" s="152"/>
      <c r="K532" s="54"/>
      <c r="L532" s="292"/>
      <c r="M532" s="367"/>
      <c r="N532" s="334"/>
      <c r="O532" s="474"/>
      <c r="P532" s="188"/>
      <c r="Q532" s="188"/>
      <c r="R532" s="188"/>
      <c r="S532" s="188"/>
      <c r="T532" s="192"/>
      <c r="U532" s="1074" t="s">
        <v>7</v>
      </c>
      <c r="V532" s="1007">
        <v>1</v>
      </c>
      <c r="W532" s="1007">
        <v>0</v>
      </c>
      <c r="X532" s="1075">
        <v>0</v>
      </c>
      <c r="Y532" s="929"/>
      <c r="Z532" s="5"/>
      <c r="AA532" s="5"/>
      <c r="AB532" s="5"/>
      <c r="AC532" s="5"/>
      <c r="AD532" s="5" t="s">
        <v>397</v>
      </c>
      <c r="AE532" s="655" t="s">
        <v>866</v>
      </c>
      <c r="AF532" s="1350"/>
    </row>
    <row r="533" spans="1:32" s="919" customFormat="1" ht="27.75" customHeight="1" x14ac:dyDescent="0.25">
      <c r="A533" s="894"/>
      <c r="B533" s="885"/>
      <c r="C533" s="1165"/>
      <c r="D533" s="178"/>
      <c r="E533" s="1022"/>
      <c r="F533" s="589" t="s">
        <v>744</v>
      </c>
      <c r="G533" s="996"/>
      <c r="H533" s="286"/>
      <c r="I533" s="1010"/>
      <c r="J533" s="992"/>
      <c r="K533" s="962"/>
      <c r="L533" s="1016"/>
      <c r="M533" s="1010"/>
      <c r="N533" s="1013"/>
      <c r="O533" s="474"/>
      <c r="P533" s="188"/>
      <c r="Q533" s="188"/>
      <c r="R533" s="188"/>
      <c r="S533" s="188"/>
      <c r="T533" s="192"/>
      <c r="U533" s="1074" t="s">
        <v>87</v>
      </c>
      <c r="V533" s="1007">
        <v>1</v>
      </c>
      <c r="W533" s="1007">
        <v>0</v>
      </c>
      <c r="X533" s="1075">
        <v>0</v>
      </c>
      <c r="Y533" s="929"/>
      <c r="Z533" s="921"/>
      <c r="AA533" s="921"/>
      <c r="AB533" s="921"/>
      <c r="AC533" s="921"/>
      <c r="AD533" s="921" t="s">
        <v>746</v>
      </c>
      <c r="AE533" s="921" t="s">
        <v>745</v>
      </c>
      <c r="AF533" s="1350"/>
    </row>
    <row r="534" spans="1:32" ht="16.5" customHeight="1" thickBot="1" x14ac:dyDescent="0.3">
      <c r="A534" s="895"/>
      <c r="B534" s="888"/>
      <c r="C534" s="1166"/>
      <c r="D534" s="179"/>
      <c r="E534" s="87"/>
      <c r="F534" s="654" t="s">
        <v>281</v>
      </c>
      <c r="G534" s="305"/>
      <c r="H534" s="516"/>
      <c r="I534" s="447"/>
      <c r="J534" s="153"/>
      <c r="K534" s="446"/>
      <c r="L534" s="293"/>
      <c r="M534" s="447"/>
      <c r="N534" s="651"/>
      <c r="O534" s="475"/>
      <c r="P534" s="190"/>
      <c r="Q534" s="190"/>
      <c r="R534" s="190"/>
      <c r="S534" s="190"/>
      <c r="T534" s="193"/>
      <c r="U534" s="1076" t="s">
        <v>7</v>
      </c>
      <c r="V534" s="173">
        <v>1</v>
      </c>
      <c r="W534" s="173">
        <v>0</v>
      </c>
      <c r="X534" s="1077">
        <v>0</v>
      </c>
      <c r="Y534" s="929"/>
      <c r="Z534" s="5"/>
      <c r="AA534" s="5"/>
      <c r="AB534" s="5"/>
      <c r="AC534" s="5"/>
      <c r="AD534" s="17">
        <v>0</v>
      </c>
      <c r="AE534" s="655" t="s">
        <v>743</v>
      </c>
      <c r="AF534" s="1351"/>
    </row>
    <row r="535" spans="1:32" ht="27" customHeight="1" thickBot="1" x14ac:dyDescent="0.3">
      <c r="A535" s="1565">
        <v>2</v>
      </c>
      <c r="B535" s="824">
        <v>70110</v>
      </c>
      <c r="C535" s="824" t="s">
        <v>80</v>
      </c>
      <c r="D535" s="1569" t="s">
        <v>1234</v>
      </c>
      <c r="E535" s="869"/>
      <c r="F535" s="318" t="s">
        <v>20</v>
      </c>
      <c r="G535" s="304">
        <f>H535/$H$568</f>
        <v>0.66666666666666663</v>
      </c>
      <c r="H535" s="524">
        <v>4</v>
      </c>
      <c r="I535" s="295">
        <v>1</v>
      </c>
      <c r="J535" s="152">
        <f>I535/$I$568</f>
        <v>0.33333333333333331</v>
      </c>
      <c r="K535" s="61">
        <v>1</v>
      </c>
      <c r="L535" s="292">
        <f>K535/$K$568</f>
        <v>0.33333333333333331</v>
      </c>
      <c r="M535" s="295">
        <v>1</v>
      </c>
      <c r="N535" s="334">
        <f>M535/H535</f>
        <v>0.25</v>
      </c>
      <c r="O535" s="466">
        <v>0</v>
      </c>
      <c r="P535" s="20">
        <v>0</v>
      </c>
      <c r="Q535" s="164">
        <v>0</v>
      </c>
      <c r="R535" s="20">
        <v>0</v>
      </c>
      <c r="S535" s="20">
        <v>68</v>
      </c>
      <c r="T535" s="171">
        <f>O535/S535</f>
        <v>0</v>
      </c>
      <c r="U535" s="296" t="s">
        <v>7</v>
      </c>
      <c r="V535" s="944">
        <v>1</v>
      </c>
      <c r="W535" s="944">
        <v>0</v>
      </c>
      <c r="X535" s="1078">
        <v>0</v>
      </c>
      <c r="Y535" s="937"/>
      <c r="Z535" s="17"/>
      <c r="AA535" s="17"/>
      <c r="AB535" s="17"/>
      <c r="AC535" s="17"/>
      <c r="AD535" s="11" t="s">
        <v>394</v>
      </c>
      <c r="AE535" s="77" t="s">
        <v>748</v>
      </c>
      <c r="AF535" s="1320">
        <v>45798</v>
      </c>
    </row>
    <row r="536" spans="1:32" s="1058" customFormat="1" ht="30" customHeight="1" x14ac:dyDescent="0.25">
      <c r="A536" s="337"/>
      <c r="B536" s="926"/>
      <c r="C536" s="1162"/>
      <c r="D536" s="1101"/>
      <c r="E536" s="771" t="s">
        <v>1478</v>
      </c>
      <c r="F536" s="1570" t="s">
        <v>572</v>
      </c>
      <c r="G536" s="996"/>
      <c r="H536" s="584"/>
      <c r="I536" s="987"/>
      <c r="J536" s="992"/>
      <c r="K536" s="925"/>
      <c r="L536" s="1016"/>
      <c r="M536" s="987"/>
      <c r="N536" s="1013"/>
      <c r="O536" s="652"/>
      <c r="P536" s="951"/>
      <c r="Q536" s="1004"/>
      <c r="R536" s="951"/>
      <c r="S536" s="951"/>
      <c r="T536" s="314"/>
      <c r="U536" s="458" t="s">
        <v>7</v>
      </c>
      <c r="V536" s="15">
        <v>1</v>
      </c>
      <c r="W536" s="15">
        <v>0</v>
      </c>
      <c r="X536" s="1456">
        <v>0</v>
      </c>
      <c r="Y536" s="44"/>
      <c r="Z536" s="926"/>
      <c r="AA536" s="926"/>
      <c r="AB536" s="926"/>
      <c r="AC536" s="926"/>
      <c r="AD536" s="931" t="s">
        <v>1480</v>
      </c>
      <c r="AE536" s="930" t="s">
        <v>1479</v>
      </c>
      <c r="AF536" s="1179"/>
    </row>
    <row r="537" spans="1:32" s="1058" customFormat="1" ht="18" customHeight="1" x14ac:dyDescent="0.25">
      <c r="A537" s="337"/>
      <c r="B537" s="926"/>
      <c r="C537" s="1162"/>
      <c r="D537" s="1101"/>
      <c r="E537" s="771" t="s">
        <v>1475</v>
      </c>
      <c r="F537" s="1571" t="s">
        <v>1474</v>
      </c>
      <c r="G537" s="996"/>
      <c r="H537" s="584"/>
      <c r="I537" s="987"/>
      <c r="J537" s="992"/>
      <c r="K537" s="925"/>
      <c r="L537" s="1016"/>
      <c r="M537" s="987"/>
      <c r="N537" s="1013"/>
      <c r="O537" s="652"/>
      <c r="P537" s="951"/>
      <c r="Q537" s="1004"/>
      <c r="R537" s="951"/>
      <c r="S537" s="951"/>
      <c r="T537" s="314"/>
      <c r="U537" s="299" t="s">
        <v>7</v>
      </c>
      <c r="V537" s="931">
        <v>1</v>
      </c>
      <c r="W537" s="931">
        <v>0</v>
      </c>
      <c r="X537" s="1082">
        <v>0</v>
      </c>
      <c r="Y537" s="44"/>
      <c r="Z537" s="926"/>
      <c r="AA537" s="926"/>
      <c r="AB537" s="926"/>
      <c r="AC537" s="926"/>
      <c r="AD537" s="931" t="s">
        <v>1476</v>
      </c>
      <c r="AE537" s="930" t="s">
        <v>1477</v>
      </c>
      <c r="AF537" s="1179"/>
    </row>
    <row r="538" spans="1:32" ht="15" customHeight="1" thickBot="1" x14ac:dyDescent="0.3">
      <c r="A538" s="337"/>
      <c r="B538" s="926"/>
      <c r="C538" s="1162"/>
      <c r="D538" s="503"/>
      <c r="E538" s="519"/>
      <c r="F538" s="1572" t="s">
        <v>82</v>
      </c>
      <c r="G538" s="996"/>
      <c r="H538" s="584"/>
      <c r="I538" s="295"/>
      <c r="J538" s="152"/>
      <c r="K538" s="9"/>
      <c r="L538" s="292"/>
      <c r="M538" s="295"/>
      <c r="N538" s="334"/>
      <c r="O538" s="652"/>
      <c r="P538" s="951"/>
      <c r="Q538" s="1004"/>
      <c r="R538" s="951"/>
      <c r="S538" s="951"/>
      <c r="T538" s="314"/>
      <c r="U538" s="299" t="s">
        <v>7</v>
      </c>
      <c r="V538" s="931">
        <v>1</v>
      </c>
      <c r="W538" s="931">
        <v>0</v>
      </c>
      <c r="X538" s="1082">
        <v>0</v>
      </c>
      <c r="Y538" s="950"/>
      <c r="Z538" s="931"/>
      <c r="AA538" s="931"/>
      <c r="AB538" s="931"/>
      <c r="AC538" s="931"/>
      <c r="AD538" s="931" t="s">
        <v>306</v>
      </c>
      <c r="AE538" s="930" t="s">
        <v>81</v>
      </c>
      <c r="AF538" s="1179"/>
    </row>
    <row r="539" spans="1:32" ht="15" customHeight="1" thickBot="1" x14ac:dyDescent="0.3">
      <c r="A539" s="336">
        <v>3</v>
      </c>
      <c r="B539" s="941">
        <v>70021</v>
      </c>
      <c r="C539" s="941" t="s">
        <v>82</v>
      </c>
      <c r="D539" s="1091" t="s">
        <v>1235</v>
      </c>
      <c r="E539" s="1942" t="s">
        <v>1237</v>
      </c>
      <c r="F539" s="1365" t="s">
        <v>80</v>
      </c>
      <c r="G539" s="998">
        <f>H539/$H$568</f>
        <v>0.33333333333333331</v>
      </c>
      <c r="H539" s="605">
        <v>2</v>
      </c>
      <c r="I539" s="988">
        <v>0</v>
      </c>
      <c r="J539" s="991">
        <f>I539/$I$568</f>
        <v>0</v>
      </c>
      <c r="K539" s="319">
        <v>1</v>
      </c>
      <c r="L539" s="1017">
        <f>K539/$K$568</f>
        <v>0.33333333333333331</v>
      </c>
      <c r="M539" s="988">
        <v>0</v>
      </c>
      <c r="N539" s="1014">
        <f>M539/H539</f>
        <v>0</v>
      </c>
      <c r="O539" s="467">
        <v>0</v>
      </c>
      <c r="P539" s="945">
        <v>0</v>
      </c>
      <c r="Q539" s="1001">
        <v>0</v>
      </c>
      <c r="R539" s="945">
        <v>0</v>
      </c>
      <c r="S539" s="945">
        <v>50</v>
      </c>
      <c r="T539" s="121">
        <f>O539/S539</f>
        <v>0</v>
      </c>
      <c r="U539" s="296" t="s">
        <v>7</v>
      </c>
      <c r="V539" s="944">
        <v>1</v>
      </c>
      <c r="W539" s="944">
        <v>0</v>
      </c>
      <c r="X539" s="1078">
        <v>0</v>
      </c>
      <c r="Y539" s="943"/>
      <c r="Z539" s="944"/>
      <c r="AA539" s="944"/>
      <c r="AB539" s="944"/>
      <c r="AC539" s="944"/>
      <c r="AD539" s="944" t="s">
        <v>306</v>
      </c>
      <c r="AE539" s="965" t="s">
        <v>81</v>
      </c>
      <c r="AF539" s="1320">
        <v>45798</v>
      </c>
    </row>
    <row r="540" spans="1:32" ht="25.5" customHeight="1" thickBot="1" x14ac:dyDescent="0.3">
      <c r="A540" s="338"/>
      <c r="B540" s="946"/>
      <c r="C540" s="1163"/>
      <c r="D540" s="1354"/>
      <c r="E540" s="1947"/>
      <c r="F540" s="654" t="s">
        <v>560</v>
      </c>
      <c r="G540" s="997"/>
      <c r="H540" s="585"/>
      <c r="I540" s="986"/>
      <c r="J540" s="993"/>
      <c r="K540" s="327"/>
      <c r="L540" s="1018"/>
      <c r="M540" s="986"/>
      <c r="N540" s="1015"/>
      <c r="O540" s="597"/>
      <c r="P540" s="938"/>
      <c r="Q540" s="1003"/>
      <c r="R540" s="938"/>
      <c r="S540" s="938"/>
      <c r="T540" s="136"/>
      <c r="U540" s="297" t="s">
        <v>7</v>
      </c>
      <c r="V540" s="935">
        <v>1</v>
      </c>
      <c r="W540" s="935">
        <v>0</v>
      </c>
      <c r="X540" s="1080">
        <v>0</v>
      </c>
      <c r="Y540" s="1084"/>
      <c r="Z540" s="956"/>
      <c r="AA540" s="956"/>
      <c r="AB540" s="956"/>
      <c r="AC540" s="956"/>
      <c r="AD540" s="935" t="s">
        <v>1236</v>
      </c>
      <c r="AE540" s="1034" t="s">
        <v>765</v>
      </c>
      <c r="AF540" s="1187"/>
    </row>
    <row r="541" spans="1:32" ht="26.25" customHeight="1" x14ac:dyDescent="0.25">
      <c r="A541" s="1566">
        <v>4</v>
      </c>
      <c r="B541" s="1025">
        <v>70040</v>
      </c>
      <c r="C541" s="1025" t="s">
        <v>192</v>
      </c>
      <c r="D541" s="1329" t="s">
        <v>1238</v>
      </c>
      <c r="E541" s="1573"/>
      <c r="F541" s="588" t="s">
        <v>416</v>
      </c>
      <c r="G541" s="998">
        <f>H541/$H$568</f>
        <v>0.66666666666666663</v>
      </c>
      <c r="H541" s="534">
        <v>4</v>
      </c>
      <c r="I541" s="988">
        <v>0</v>
      </c>
      <c r="J541" s="991">
        <f>I541/$I$568</f>
        <v>0</v>
      </c>
      <c r="K541" s="942">
        <v>0</v>
      </c>
      <c r="L541" s="1017">
        <f>K541/$K$568</f>
        <v>0</v>
      </c>
      <c r="M541" s="988">
        <v>1</v>
      </c>
      <c r="N541" s="1014">
        <f>M541/H541</f>
        <v>0.25</v>
      </c>
      <c r="O541" s="635">
        <v>0</v>
      </c>
      <c r="P541" s="945">
        <v>0</v>
      </c>
      <c r="Q541" s="1001">
        <v>0</v>
      </c>
      <c r="R541" s="945">
        <v>0</v>
      </c>
      <c r="S541" s="945">
        <v>54</v>
      </c>
      <c r="T541" s="121">
        <f>O541/S541</f>
        <v>0</v>
      </c>
      <c r="U541" s="296" t="s">
        <v>7</v>
      </c>
      <c r="V541" s="944">
        <v>1</v>
      </c>
      <c r="W541" s="944">
        <v>1</v>
      </c>
      <c r="X541" s="1078">
        <v>0</v>
      </c>
      <c r="Y541" s="943"/>
      <c r="Z541" s="944"/>
      <c r="AA541" s="944"/>
      <c r="AB541" s="944"/>
      <c r="AC541" s="944"/>
      <c r="AD541" s="944" t="s">
        <v>1325</v>
      </c>
      <c r="AE541" s="965" t="s">
        <v>1324</v>
      </c>
      <c r="AF541" s="1320">
        <v>45799</v>
      </c>
    </row>
    <row r="542" spans="1:32" s="1058" customFormat="1" ht="16.5" customHeight="1" thickBot="1" x14ac:dyDescent="0.3">
      <c r="A542" s="339"/>
      <c r="B542" s="926"/>
      <c r="C542" s="1162"/>
      <c r="D542" s="503"/>
      <c r="E542" s="1908" t="s">
        <v>1239</v>
      </c>
      <c r="F542" s="318" t="s">
        <v>105</v>
      </c>
      <c r="G542" s="996"/>
      <c r="H542" s="518"/>
      <c r="I542" s="987"/>
      <c r="J542" s="992"/>
      <c r="K542" s="987"/>
      <c r="L542" s="138"/>
      <c r="M542" s="987"/>
      <c r="N542" s="1013"/>
      <c r="O542" s="596"/>
      <c r="P542" s="940"/>
      <c r="Q542" s="1005"/>
      <c r="R542" s="940"/>
      <c r="S542" s="940"/>
      <c r="T542" s="171"/>
      <c r="U542" s="1092" t="s">
        <v>7</v>
      </c>
      <c r="V542" s="1093">
        <v>1</v>
      </c>
      <c r="W542" s="1093">
        <v>0</v>
      </c>
      <c r="X542" s="1094">
        <v>0</v>
      </c>
      <c r="Y542" s="939"/>
      <c r="Z542" s="927"/>
      <c r="AA542" s="927"/>
      <c r="AB542" s="927"/>
      <c r="AC542" s="927"/>
      <c r="AD542" s="940" t="s">
        <v>729</v>
      </c>
      <c r="AE542" s="922" t="s">
        <v>867</v>
      </c>
      <c r="AF542" s="1179"/>
    </row>
    <row r="543" spans="1:32" ht="15" customHeight="1" x14ac:dyDescent="0.25">
      <c r="A543" s="339"/>
      <c r="B543" s="926"/>
      <c r="C543" s="1162"/>
      <c r="D543" s="503"/>
      <c r="E543" s="1908"/>
      <c r="F543" s="318" t="s">
        <v>305</v>
      </c>
      <c r="G543" s="996"/>
      <c r="H543" s="518"/>
      <c r="I543" s="987"/>
      <c r="J543" s="992"/>
      <c r="K543" s="925"/>
      <c r="L543" s="1016"/>
      <c r="M543" s="987"/>
      <c r="N543" s="1013"/>
      <c r="O543" s="596"/>
      <c r="P543" s="940"/>
      <c r="Q543" s="1005"/>
      <c r="R543" s="940"/>
      <c r="S543" s="940"/>
      <c r="T543" s="171"/>
      <c r="U543" s="298" t="s">
        <v>7</v>
      </c>
      <c r="V543" s="927">
        <v>1</v>
      </c>
      <c r="W543" s="927">
        <v>0</v>
      </c>
      <c r="X543" s="1081">
        <v>0</v>
      </c>
      <c r="Y543" s="943"/>
      <c r="Z543" s="944"/>
      <c r="AA543" s="944"/>
      <c r="AB543" s="944"/>
      <c r="AC543" s="944"/>
      <c r="AD543" s="927" t="s">
        <v>614</v>
      </c>
      <c r="AE543" s="921" t="s">
        <v>574</v>
      </c>
      <c r="AF543" s="1179"/>
    </row>
    <row r="544" spans="1:32" ht="15" customHeight="1" thickBot="1" x14ac:dyDescent="0.3">
      <c r="A544" s="1037"/>
      <c r="B544" s="946"/>
      <c r="C544" s="1163"/>
      <c r="D544" s="520"/>
      <c r="E544" s="1331"/>
      <c r="F544" s="654" t="s">
        <v>440</v>
      </c>
      <c r="G544" s="997"/>
      <c r="H544" s="517"/>
      <c r="I544" s="986"/>
      <c r="J544" s="993"/>
      <c r="K544" s="947"/>
      <c r="L544" s="1018"/>
      <c r="M544" s="986"/>
      <c r="N544" s="1015"/>
      <c r="O544" s="449"/>
      <c r="P544" s="952"/>
      <c r="Q544" s="1006"/>
      <c r="R544" s="952"/>
      <c r="S544" s="952"/>
      <c r="T544" s="450"/>
      <c r="U544" s="986" t="s">
        <v>7</v>
      </c>
      <c r="V544" s="946">
        <v>1</v>
      </c>
      <c r="W544" s="946">
        <v>0</v>
      </c>
      <c r="X544" s="1083">
        <v>0</v>
      </c>
      <c r="Y544" s="937"/>
      <c r="Z544" s="935"/>
      <c r="AA544" s="935"/>
      <c r="AB544" s="935"/>
      <c r="AC544" s="935"/>
      <c r="AD544" s="946" t="s">
        <v>375</v>
      </c>
      <c r="AE544" s="935" t="s">
        <v>658</v>
      </c>
      <c r="AF544" s="1180"/>
    </row>
    <row r="545" spans="1:32" ht="16.5" customHeight="1" x14ac:dyDescent="0.25">
      <c r="A545" s="340">
        <v>5</v>
      </c>
      <c r="B545" s="926">
        <v>70100</v>
      </c>
      <c r="C545" s="926" t="s">
        <v>913</v>
      </c>
      <c r="D545" s="1356" t="s">
        <v>1240</v>
      </c>
      <c r="E545" s="1574" t="s">
        <v>1482</v>
      </c>
      <c r="F545" s="318" t="s">
        <v>1481</v>
      </c>
      <c r="G545" s="996">
        <f>H545/$H$568</f>
        <v>0.66666666666666663</v>
      </c>
      <c r="H545" s="1355">
        <v>4</v>
      </c>
      <c r="I545" s="987">
        <v>2</v>
      </c>
      <c r="J545" s="992">
        <f>I545/$I$568</f>
        <v>0.66666666666666663</v>
      </c>
      <c r="K545" s="987">
        <v>0</v>
      </c>
      <c r="L545" s="138">
        <f>K545/$K$568</f>
        <v>0</v>
      </c>
      <c r="M545" s="987">
        <v>1</v>
      </c>
      <c r="N545" s="1013">
        <f>M545/H545</f>
        <v>0.25</v>
      </c>
      <c r="O545" s="596"/>
      <c r="P545" s="940"/>
      <c r="Q545" s="1005"/>
      <c r="R545" s="940"/>
      <c r="S545" s="940">
        <v>67</v>
      </c>
      <c r="T545" s="171"/>
      <c r="U545" s="298" t="s">
        <v>46</v>
      </c>
      <c r="V545" s="927">
        <v>1</v>
      </c>
      <c r="W545" s="927">
        <v>0</v>
      </c>
      <c r="X545" s="1081">
        <v>0</v>
      </c>
      <c r="Y545" s="939"/>
      <c r="Z545" s="927"/>
      <c r="AA545" s="927"/>
      <c r="AB545" s="927"/>
      <c r="AC545" s="927"/>
      <c r="AD545" s="968" t="s">
        <v>1483</v>
      </c>
      <c r="AE545" s="927" t="s">
        <v>1485</v>
      </c>
      <c r="AF545" s="1235">
        <v>45799</v>
      </c>
    </row>
    <row r="546" spans="1:32" s="1058" customFormat="1" ht="70.5" customHeight="1" x14ac:dyDescent="0.25">
      <c r="A546" s="340"/>
      <c r="B546" s="926"/>
      <c r="C546" s="1162"/>
      <c r="D546" s="1356"/>
      <c r="E546" s="1242" t="s">
        <v>1484</v>
      </c>
      <c r="F546" s="1452" t="s">
        <v>416</v>
      </c>
      <c r="G546" s="996"/>
      <c r="H546" s="1355"/>
      <c r="I546" s="987"/>
      <c r="J546" s="992"/>
      <c r="K546" s="987"/>
      <c r="L546" s="138"/>
      <c r="M546" s="987"/>
      <c r="N546" s="1013"/>
      <c r="O546" s="596"/>
      <c r="P546" s="940"/>
      <c r="Q546" s="1005"/>
      <c r="R546" s="940"/>
      <c r="S546" s="940"/>
      <c r="T546" s="171"/>
      <c r="U546" s="458" t="s">
        <v>7</v>
      </c>
      <c r="V546" s="15">
        <v>1</v>
      </c>
      <c r="W546" s="15">
        <v>0</v>
      </c>
      <c r="X546" s="1456">
        <v>0</v>
      </c>
      <c r="Y546" s="939"/>
      <c r="Z546" s="927"/>
      <c r="AA546" s="927"/>
      <c r="AB546" s="927"/>
      <c r="AC546" s="927"/>
      <c r="AD546" s="922" t="s">
        <v>1473</v>
      </c>
      <c r="AE546" s="922" t="s">
        <v>1422</v>
      </c>
      <c r="AF546" s="1235"/>
    </row>
    <row r="547" spans="1:32" ht="15" customHeight="1" x14ac:dyDescent="0.25">
      <c r="A547" s="340"/>
      <c r="B547" s="926"/>
      <c r="C547" s="1162"/>
      <c r="D547" s="1101"/>
      <c r="E547" s="1910"/>
      <c r="F547" s="589" t="s">
        <v>68</v>
      </c>
      <c r="G547" s="996"/>
      <c r="H547" s="584"/>
      <c r="I547" s="987"/>
      <c r="J547" s="992"/>
      <c r="K547" s="987"/>
      <c r="L547" s="138"/>
      <c r="M547" s="987"/>
      <c r="N547" s="1013"/>
      <c r="O547" s="636">
        <v>7</v>
      </c>
      <c r="P547" s="922">
        <v>1</v>
      </c>
      <c r="Q547" s="76">
        <v>2</v>
      </c>
      <c r="R547" s="922">
        <v>2</v>
      </c>
      <c r="S547" s="922"/>
      <c r="T547" s="985">
        <f>O547/S545</f>
        <v>0.1044776119402985</v>
      </c>
      <c r="U547" s="566" t="s">
        <v>7</v>
      </c>
      <c r="V547" s="921">
        <v>1</v>
      </c>
      <c r="W547" s="921">
        <v>0</v>
      </c>
      <c r="X547" s="1079">
        <v>0</v>
      </c>
      <c r="Y547" s="929"/>
      <c r="Z547" s="921"/>
      <c r="AA547" s="921"/>
      <c r="AB547" s="921"/>
      <c r="AC547" s="921"/>
      <c r="AD547" s="921" t="s">
        <v>670</v>
      </c>
      <c r="AE547" s="921" t="s">
        <v>669</v>
      </c>
      <c r="AF547" s="1179"/>
    </row>
    <row r="548" spans="1:32" ht="27" customHeight="1" thickBot="1" x14ac:dyDescent="0.3">
      <c r="A548" s="340"/>
      <c r="B548" s="926"/>
      <c r="C548" s="1162"/>
      <c r="D548" s="1356"/>
      <c r="E548" s="1947"/>
      <c r="F548" s="589" t="s">
        <v>17</v>
      </c>
      <c r="G548" s="996"/>
      <c r="H548" s="584"/>
      <c r="I548" s="987"/>
      <c r="J548" s="992"/>
      <c r="K548" s="987"/>
      <c r="L548" s="138"/>
      <c r="M548" s="987"/>
      <c r="N548" s="1013"/>
      <c r="O548" s="636"/>
      <c r="P548" s="922"/>
      <c r="Q548" s="1002"/>
      <c r="R548" s="922"/>
      <c r="S548" s="922"/>
      <c r="T548" s="985"/>
      <c r="U548" s="566" t="s">
        <v>7</v>
      </c>
      <c r="V548" s="921">
        <v>1</v>
      </c>
      <c r="W548" s="921">
        <v>0</v>
      </c>
      <c r="X548" s="1079">
        <v>0</v>
      </c>
      <c r="Y548" s="44"/>
      <c r="Z548" s="926"/>
      <c r="AA548" s="926"/>
      <c r="AB548" s="926"/>
      <c r="AC548" s="926"/>
      <c r="AD548" s="921" t="s">
        <v>766</v>
      </c>
      <c r="AE548" s="918" t="s">
        <v>767</v>
      </c>
      <c r="AF548" s="1179"/>
    </row>
    <row r="549" spans="1:32" ht="15" customHeight="1" x14ac:dyDescent="0.25">
      <c r="A549" s="342">
        <v>6</v>
      </c>
      <c r="B549" s="941">
        <v>70270</v>
      </c>
      <c r="C549" s="941" t="s">
        <v>914</v>
      </c>
      <c r="D549" s="1931" t="s">
        <v>1102</v>
      </c>
      <c r="E549" s="1298">
        <v>0</v>
      </c>
      <c r="F549" s="588" t="s">
        <v>20</v>
      </c>
      <c r="G549" s="140">
        <f>H549/$H$568</f>
        <v>0.83333333333333337</v>
      </c>
      <c r="H549" s="534">
        <v>5</v>
      </c>
      <c r="I549" s="988">
        <v>3</v>
      </c>
      <c r="J549" s="137">
        <f>I549/$I$568</f>
        <v>1</v>
      </c>
      <c r="K549" s="988">
        <v>0</v>
      </c>
      <c r="L549" s="991">
        <f>K549/$K$568</f>
        <v>0</v>
      </c>
      <c r="M549" s="988">
        <v>1</v>
      </c>
      <c r="N549" s="1014">
        <f>M549/H549</f>
        <v>0.2</v>
      </c>
      <c r="O549" s="635">
        <v>0</v>
      </c>
      <c r="P549" s="945">
        <v>0</v>
      </c>
      <c r="Q549" s="1001">
        <v>0</v>
      </c>
      <c r="R549" s="945">
        <v>0</v>
      </c>
      <c r="S549" s="945">
        <v>55</v>
      </c>
      <c r="T549" s="121">
        <f>O549/S549</f>
        <v>0</v>
      </c>
      <c r="U549" s="296" t="s">
        <v>7</v>
      </c>
      <c r="V549" s="944">
        <v>1</v>
      </c>
      <c r="W549" s="944">
        <v>0</v>
      </c>
      <c r="X549" s="1078">
        <v>0</v>
      </c>
      <c r="Y549" s="943"/>
      <c r="Z549" s="944"/>
      <c r="AA549" s="944"/>
      <c r="AB549" s="944"/>
      <c r="AC549" s="944"/>
      <c r="AD549" s="944" t="s">
        <v>375</v>
      </c>
      <c r="AE549" s="944" t="s">
        <v>91</v>
      </c>
      <c r="AF549" s="1320">
        <v>45799</v>
      </c>
    </row>
    <row r="550" spans="1:32" ht="25.5" customHeight="1" x14ac:dyDescent="0.25">
      <c r="A550" s="340"/>
      <c r="B550" s="926"/>
      <c r="C550" s="1162"/>
      <c r="D550" s="1932"/>
      <c r="E550" s="1303"/>
      <c r="F550" s="648" t="s">
        <v>416</v>
      </c>
      <c r="G550" s="294"/>
      <c r="H550" s="518"/>
      <c r="I550" s="44"/>
      <c r="J550" s="138"/>
      <c r="K550" s="987"/>
      <c r="L550" s="992"/>
      <c r="M550" s="987"/>
      <c r="N550" s="1013"/>
      <c r="O550" s="636"/>
      <c r="P550" s="922"/>
      <c r="Q550" s="1002"/>
      <c r="R550" s="922"/>
      <c r="S550" s="922"/>
      <c r="T550" s="985"/>
      <c r="U550" s="566" t="s">
        <v>7</v>
      </c>
      <c r="V550" s="921">
        <v>1</v>
      </c>
      <c r="W550" s="921">
        <v>0</v>
      </c>
      <c r="X550" s="1079">
        <v>0</v>
      </c>
      <c r="Y550" s="929"/>
      <c r="Z550" s="921"/>
      <c r="AA550" s="921"/>
      <c r="AB550" s="921"/>
      <c r="AC550" s="921"/>
      <c r="AD550" s="940" t="s">
        <v>1471</v>
      </c>
      <c r="AE550" s="922" t="s">
        <v>1422</v>
      </c>
      <c r="AF550" s="1194"/>
    </row>
    <row r="551" spans="1:32" s="1058" customFormat="1" ht="26.25" customHeight="1" x14ac:dyDescent="0.25">
      <c r="A551" s="340"/>
      <c r="B551" s="926"/>
      <c r="C551" s="1162"/>
      <c r="D551" s="1552"/>
      <c r="E551" s="1303" t="s">
        <v>1488</v>
      </c>
      <c r="F551" s="765" t="s">
        <v>249</v>
      </c>
      <c r="G551" s="294"/>
      <c r="H551" s="518"/>
      <c r="I551" s="44"/>
      <c r="J551" s="138"/>
      <c r="K551" s="987"/>
      <c r="L551" s="992"/>
      <c r="M551" s="987"/>
      <c r="N551" s="1013"/>
      <c r="O551" s="652"/>
      <c r="P551" s="951"/>
      <c r="Q551" s="1004"/>
      <c r="R551" s="951"/>
      <c r="S551" s="951"/>
      <c r="T551" s="314"/>
      <c r="U551" s="458" t="s">
        <v>7</v>
      </c>
      <c r="V551" s="15">
        <v>1</v>
      </c>
      <c r="W551" s="15">
        <v>0</v>
      </c>
      <c r="X551" s="1456">
        <v>0</v>
      </c>
      <c r="Y551" s="950"/>
      <c r="Z551" s="931"/>
      <c r="AA551" s="931"/>
      <c r="AB551" s="931"/>
      <c r="AC551" s="931"/>
      <c r="AD551" s="940" t="s">
        <v>1487</v>
      </c>
      <c r="AE551" s="922" t="s">
        <v>1486</v>
      </c>
      <c r="AF551" s="1194"/>
    </row>
    <row r="552" spans="1:32" s="1058" customFormat="1" ht="16.5" customHeight="1" x14ac:dyDescent="0.25">
      <c r="A552" s="340"/>
      <c r="B552" s="926"/>
      <c r="C552" s="1162"/>
      <c r="D552" s="1099"/>
      <c r="E552" s="1908" t="s">
        <v>1103</v>
      </c>
      <c r="F552" s="765" t="s">
        <v>16</v>
      </c>
      <c r="G552" s="294"/>
      <c r="H552" s="518"/>
      <c r="I552" s="44"/>
      <c r="J552" s="138"/>
      <c r="K552" s="987"/>
      <c r="L552" s="992"/>
      <c r="M552" s="987"/>
      <c r="N552" s="1013"/>
      <c r="O552" s="652"/>
      <c r="P552" s="951"/>
      <c r="Q552" s="1004"/>
      <c r="R552" s="951"/>
      <c r="S552" s="951"/>
      <c r="T552" s="314"/>
      <c r="U552" s="299" t="s">
        <v>7</v>
      </c>
      <c r="V552" s="931">
        <v>1</v>
      </c>
      <c r="W552" s="931">
        <v>0</v>
      </c>
      <c r="X552" s="1082">
        <v>0</v>
      </c>
      <c r="Y552" s="950"/>
      <c r="Z552" s="931"/>
      <c r="AA552" s="931"/>
      <c r="AB552" s="931"/>
      <c r="AC552" s="931"/>
      <c r="AD552" s="922" t="s">
        <v>983</v>
      </c>
      <c r="AE552" s="957" t="s">
        <v>1231</v>
      </c>
      <c r="AF552" s="1194"/>
    </row>
    <row r="553" spans="1:32" ht="17.25" customHeight="1" thickBot="1" x14ac:dyDescent="0.3">
      <c r="A553" s="341"/>
      <c r="B553" s="946"/>
      <c r="C553" s="1163"/>
      <c r="D553" s="320"/>
      <c r="E553" s="1909"/>
      <c r="F553" s="1453" t="s">
        <v>660</v>
      </c>
      <c r="G553" s="141"/>
      <c r="H553" s="517"/>
      <c r="I553" s="961"/>
      <c r="J553" s="139"/>
      <c r="K553" s="986"/>
      <c r="L553" s="993"/>
      <c r="M553" s="986"/>
      <c r="N553" s="1015"/>
      <c r="O553" s="653"/>
      <c r="P553" s="938"/>
      <c r="Q553" s="1003"/>
      <c r="R553" s="938"/>
      <c r="S553" s="938"/>
      <c r="T553" s="136"/>
      <c r="U553" s="297" t="s">
        <v>7</v>
      </c>
      <c r="V553" s="935">
        <v>1</v>
      </c>
      <c r="W553" s="935">
        <v>0</v>
      </c>
      <c r="X553" s="1080">
        <v>0</v>
      </c>
      <c r="Y553" s="937"/>
      <c r="Z553" s="935"/>
      <c r="AA553" s="935"/>
      <c r="AB553" s="935"/>
      <c r="AC553" s="935"/>
      <c r="AD553" s="182" t="s">
        <v>769</v>
      </c>
      <c r="AE553" s="935" t="s">
        <v>770</v>
      </c>
      <c r="AF553" s="1195"/>
    </row>
    <row r="554" spans="1:32" ht="16.5" customHeight="1" x14ac:dyDescent="0.25">
      <c r="A554" s="342">
        <v>7</v>
      </c>
      <c r="B554" s="941">
        <v>70510</v>
      </c>
      <c r="C554" s="941" t="s">
        <v>195</v>
      </c>
      <c r="D554" s="1931" t="s">
        <v>1101</v>
      </c>
      <c r="E554" s="1118">
        <v>0</v>
      </c>
      <c r="F554" s="1575" t="s">
        <v>104</v>
      </c>
      <c r="G554" s="455">
        <f>H554/$H$568</f>
        <v>0.33333333333333331</v>
      </c>
      <c r="H554" s="534">
        <v>2</v>
      </c>
      <c r="I554" s="988">
        <v>0</v>
      </c>
      <c r="J554" s="137">
        <f>I554/$I$568</f>
        <v>0</v>
      </c>
      <c r="K554" s="988">
        <v>0</v>
      </c>
      <c r="L554" s="991">
        <f>K554/$K$568</f>
        <v>0</v>
      </c>
      <c r="M554" s="43">
        <v>0</v>
      </c>
      <c r="N554" s="452">
        <f>M554/H554</f>
        <v>0</v>
      </c>
      <c r="O554" s="635">
        <v>0</v>
      </c>
      <c r="P554" s="945">
        <v>0</v>
      </c>
      <c r="Q554" s="1001">
        <v>0</v>
      </c>
      <c r="R554" s="945">
        <v>0</v>
      </c>
      <c r="S554" s="945">
        <v>30</v>
      </c>
      <c r="T554" s="476">
        <f>O554/S554</f>
        <v>0</v>
      </c>
      <c r="U554" s="296" t="s">
        <v>7</v>
      </c>
      <c r="V554" s="944">
        <v>1</v>
      </c>
      <c r="W554" s="944">
        <v>0</v>
      </c>
      <c r="X554" s="1078">
        <v>0</v>
      </c>
      <c r="Y554" s="43">
        <v>1</v>
      </c>
      <c r="Z554" s="941">
        <v>1</v>
      </c>
      <c r="AA554" s="941">
        <v>1</v>
      </c>
      <c r="AB554" s="941">
        <v>0</v>
      </c>
      <c r="AC554" s="941">
        <v>1</v>
      </c>
      <c r="AD554" s="944">
        <v>0</v>
      </c>
      <c r="AE554" s="944" t="s">
        <v>90</v>
      </c>
      <c r="AF554" s="1320">
        <v>45799</v>
      </c>
    </row>
    <row r="555" spans="1:32" s="1058" customFormat="1" ht="27" customHeight="1" thickBot="1" x14ac:dyDescent="0.3">
      <c r="A555" s="341"/>
      <c r="B555" s="946"/>
      <c r="C555" s="1163"/>
      <c r="D555" s="1940"/>
      <c r="E555" s="1300"/>
      <c r="F555" s="1567" t="s">
        <v>416</v>
      </c>
      <c r="G555" s="456"/>
      <c r="H555" s="1301"/>
      <c r="I555" s="986"/>
      <c r="J555" s="139"/>
      <c r="K555" s="986"/>
      <c r="L555" s="993"/>
      <c r="M555" s="961"/>
      <c r="N555" s="827"/>
      <c r="O555" s="449"/>
      <c r="P555" s="952"/>
      <c r="Q555" s="1006"/>
      <c r="R555" s="952"/>
      <c r="S555" s="952"/>
      <c r="T555" s="1302"/>
      <c r="U555" s="327" t="s">
        <v>7</v>
      </c>
      <c r="V555" s="946">
        <v>1</v>
      </c>
      <c r="W555" s="947">
        <v>0</v>
      </c>
      <c r="X555" s="1083">
        <v>0</v>
      </c>
      <c r="Y555" s="947"/>
      <c r="Z555" s="947"/>
      <c r="AA555" s="947"/>
      <c r="AB555" s="947"/>
      <c r="AC555" s="947"/>
      <c r="AD555" s="938" t="s">
        <v>1471</v>
      </c>
      <c r="AE555" s="938" t="s">
        <v>1422</v>
      </c>
      <c r="AF555" s="1195"/>
    </row>
    <row r="556" spans="1:32" ht="27.75" customHeight="1" x14ac:dyDescent="0.25">
      <c r="A556" s="621">
        <v>8</v>
      </c>
      <c r="B556" s="613">
        <v>10880</v>
      </c>
      <c r="C556" s="1025" t="s">
        <v>565</v>
      </c>
      <c r="D556" s="1925" t="s">
        <v>1094</v>
      </c>
      <c r="E556" s="1928" t="s">
        <v>1100</v>
      </c>
      <c r="F556" s="588" t="s">
        <v>836</v>
      </c>
      <c r="G556" s="455">
        <f>H556/$H$568</f>
        <v>1</v>
      </c>
      <c r="H556" s="537">
        <v>6</v>
      </c>
      <c r="I556" s="644">
        <v>2</v>
      </c>
      <c r="J556" s="137">
        <f>I556/$I$568</f>
        <v>0.66666666666666663</v>
      </c>
      <c r="K556" s="644">
        <v>1</v>
      </c>
      <c r="L556" s="628">
        <f>K556/$K$568</f>
        <v>0.33333333333333331</v>
      </c>
      <c r="M556" s="644">
        <v>2</v>
      </c>
      <c r="N556" s="372">
        <f>M556/H556</f>
        <v>0.33333333333333331</v>
      </c>
      <c r="O556" s="635">
        <v>0</v>
      </c>
      <c r="P556" s="614">
        <v>0</v>
      </c>
      <c r="Q556" s="614">
        <v>0</v>
      </c>
      <c r="R556" s="631">
        <v>0</v>
      </c>
      <c r="S556" s="614">
        <v>278</v>
      </c>
      <c r="T556" s="185">
        <f>O556/S556</f>
        <v>0</v>
      </c>
      <c r="U556" s="296" t="s">
        <v>46</v>
      </c>
      <c r="V556" s="944">
        <v>1</v>
      </c>
      <c r="W556" s="944">
        <v>0</v>
      </c>
      <c r="X556" s="1078">
        <v>0</v>
      </c>
      <c r="Y556" s="943"/>
      <c r="Z556" s="660"/>
      <c r="AA556" s="660"/>
      <c r="AB556" s="660"/>
      <c r="AC556" s="660"/>
      <c r="AD556" s="660" t="s">
        <v>1459</v>
      </c>
      <c r="AE556" s="660" t="s">
        <v>1456</v>
      </c>
      <c r="AF556" s="1320">
        <v>45799</v>
      </c>
    </row>
    <row r="557" spans="1:32" s="1058" customFormat="1" ht="15.75" customHeight="1" x14ac:dyDescent="0.25">
      <c r="A557" s="934"/>
      <c r="B557" s="926"/>
      <c r="C557" s="824"/>
      <c r="D557" s="1926"/>
      <c r="E557" s="1908"/>
      <c r="F557" s="1905" t="s">
        <v>416</v>
      </c>
      <c r="G557" s="454"/>
      <c r="H557" s="830"/>
      <c r="I557" s="44"/>
      <c r="J557" s="138"/>
      <c r="K557" s="987"/>
      <c r="L557" s="992"/>
      <c r="M557" s="44"/>
      <c r="N557" s="1013"/>
      <c r="O557" s="636"/>
      <c r="P557" s="922"/>
      <c r="Q557" s="922"/>
      <c r="R557" s="1002"/>
      <c r="S557" s="922"/>
      <c r="T557" s="1211"/>
      <c r="U557" s="298" t="s">
        <v>7</v>
      </c>
      <c r="V557" s="927">
        <v>1</v>
      </c>
      <c r="W557" s="927">
        <v>0</v>
      </c>
      <c r="X557" s="1081">
        <v>0</v>
      </c>
      <c r="Y557" s="44"/>
      <c r="Z557" s="926"/>
      <c r="AA557" s="926"/>
      <c r="AB557" s="926"/>
      <c r="AC557" s="926"/>
      <c r="AD557" s="922" t="s">
        <v>886</v>
      </c>
      <c r="AE557" s="15" t="s">
        <v>885</v>
      </c>
      <c r="AF557" s="1194"/>
    </row>
    <row r="558" spans="1:32" s="1058" customFormat="1" ht="26.25" customHeight="1" x14ac:dyDescent="0.25">
      <c r="A558" s="934"/>
      <c r="B558" s="926"/>
      <c r="C558" s="1543"/>
      <c r="D558" s="1542"/>
      <c r="E558" s="1908"/>
      <c r="F558" s="1906"/>
      <c r="G558" s="454"/>
      <c r="H558" s="830"/>
      <c r="I558" s="44"/>
      <c r="J558" s="138"/>
      <c r="K558" s="987"/>
      <c r="L558" s="992"/>
      <c r="M558" s="44"/>
      <c r="N558" s="1013"/>
      <c r="O558" s="933"/>
      <c r="P558" s="957"/>
      <c r="Q558" s="957"/>
      <c r="R558" s="933"/>
      <c r="S558" s="957"/>
      <c r="T558" s="764"/>
      <c r="U558" s="458" t="s">
        <v>7</v>
      </c>
      <c r="V558" s="15">
        <v>1</v>
      </c>
      <c r="W558" s="15">
        <v>0</v>
      </c>
      <c r="X558" s="1456">
        <v>0</v>
      </c>
      <c r="Y558" s="925"/>
      <c r="Z558" s="925"/>
      <c r="AA558" s="925"/>
      <c r="AB558" s="925"/>
      <c r="AC558" s="925"/>
      <c r="AD558" s="922" t="s">
        <v>1325</v>
      </c>
      <c r="AE558" s="15" t="s">
        <v>1324</v>
      </c>
      <c r="AF558" s="1194"/>
    </row>
    <row r="559" spans="1:32" ht="16.5" customHeight="1" x14ac:dyDescent="0.25">
      <c r="A559" s="611"/>
      <c r="B559" s="608"/>
      <c r="C559" s="1162"/>
      <c r="D559" s="503"/>
      <c r="E559" s="1908"/>
      <c r="F559" s="648" t="s">
        <v>388</v>
      </c>
      <c r="G559" s="454"/>
      <c r="H559" s="535"/>
      <c r="I559" s="44"/>
      <c r="J559" s="138"/>
      <c r="K559" s="642"/>
      <c r="L559" s="629"/>
      <c r="M559" s="44"/>
      <c r="N559" s="334"/>
      <c r="O559" s="15"/>
      <c r="P559" s="606"/>
      <c r="Q559" s="606"/>
      <c r="R559" s="606"/>
      <c r="S559" s="606"/>
      <c r="T559" s="625"/>
      <c r="U559" s="566" t="s">
        <v>7</v>
      </c>
      <c r="V559" s="931">
        <v>1</v>
      </c>
      <c r="W559" s="931">
        <v>0</v>
      </c>
      <c r="X559" s="1082">
        <v>0</v>
      </c>
      <c r="Y559" s="607"/>
      <c r="Z559" s="607"/>
      <c r="AA559" s="607"/>
      <c r="AB559" s="607"/>
      <c r="AC559" s="607"/>
      <c r="AD559" s="618" t="s">
        <v>869</v>
      </c>
      <c r="AE559" s="655" t="s">
        <v>870</v>
      </c>
      <c r="AF559" s="1194"/>
    </row>
    <row r="560" spans="1:32" ht="25.5" customHeight="1" x14ac:dyDescent="0.25">
      <c r="A560" s="611"/>
      <c r="B560" s="608"/>
      <c r="C560" s="1162"/>
      <c r="D560" s="503"/>
      <c r="E560" s="29"/>
      <c r="F560" s="1366" t="s">
        <v>663</v>
      </c>
      <c r="G560" s="454"/>
      <c r="H560" s="535"/>
      <c r="I560" s="44"/>
      <c r="J560" s="138"/>
      <c r="K560" s="642"/>
      <c r="L560" s="629"/>
      <c r="M560" s="44"/>
      <c r="N560" s="334"/>
      <c r="O560" s="15"/>
      <c r="P560" s="606"/>
      <c r="Q560" s="606"/>
      <c r="R560" s="606"/>
      <c r="S560" s="606"/>
      <c r="T560" s="625"/>
      <c r="U560" s="566" t="s">
        <v>87</v>
      </c>
      <c r="V560" s="931">
        <v>1</v>
      </c>
      <c r="W560" s="931">
        <v>0</v>
      </c>
      <c r="X560" s="1082">
        <v>0</v>
      </c>
      <c r="Y560" s="607"/>
      <c r="Z560" s="607"/>
      <c r="AA560" s="607"/>
      <c r="AB560" s="607"/>
      <c r="AC560" s="607"/>
      <c r="AD560" s="618" t="s">
        <v>662</v>
      </c>
      <c r="AE560" s="655" t="s">
        <v>661</v>
      </c>
      <c r="AF560" s="1194"/>
    </row>
    <row r="561" spans="1:32" s="1058" customFormat="1" ht="17.25" customHeight="1" x14ac:dyDescent="0.25">
      <c r="A561" s="934"/>
      <c r="B561" s="926"/>
      <c r="C561" s="1162"/>
      <c r="D561" s="31"/>
      <c r="E561" s="1277" t="s">
        <v>1095</v>
      </c>
      <c r="F561" s="521" t="s">
        <v>262</v>
      </c>
      <c r="G561" s="454"/>
      <c r="H561" s="535"/>
      <c r="I561" s="44"/>
      <c r="J561" s="138"/>
      <c r="K561" s="987"/>
      <c r="L561" s="992"/>
      <c r="M561" s="44"/>
      <c r="N561" s="1013"/>
      <c r="O561" s="1299"/>
      <c r="P561" s="951"/>
      <c r="Q561" s="951"/>
      <c r="R561" s="951"/>
      <c r="S561" s="951"/>
      <c r="T561" s="980"/>
      <c r="U561" s="299" t="s">
        <v>7</v>
      </c>
      <c r="V561" s="931">
        <v>1</v>
      </c>
      <c r="W561" s="931">
        <v>0</v>
      </c>
      <c r="X561" s="1082">
        <v>0</v>
      </c>
      <c r="Y561" s="925"/>
      <c r="Z561" s="925"/>
      <c r="AA561" s="925"/>
      <c r="AB561" s="925"/>
      <c r="AC561" s="925"/>
      <c r="AD561" s="44" t="s">
        <v>1096</v>
      </c>
      <c r="AE561" s="931" t="s">
        <v>1097</v>
      </c>
      <c r="AF561" s="1194"/>
    </row>
    <row r="562" spans="1:32" ht="25.5" customHeight="1" thickBot="1" x14ac:dyDescent="0.3">
      <c r="A562" s="622"/>
      <c r="B562" s="615"/>
      <c r="C562" s="1163"/>
      <c r="D562" s="320"/>
      <c r="E562" s="1119" t="s">
        <v>1099</v>
      </c>
      <c r="F562" s="565" t="s">
        <v>16</v>
      </c>
      <c r="G562" s="456"/>
      <c r="H562" s="536"/>
      <c r="I562" s="45"/>
      <c r="J562" s="139"/>
      <c r="K562" s="643"/>
      <c r="L562" s="630"/>
      <c r="M562" s="45"/>
      <c r="N562" s="651"/>
      <c r="O562" s="33"/>
      <c r="P562" s="612"/>
      <c r="Q562" s="612"/>
      <c r="R562" s="612"/>
      <c r="S562" s="612"/>
      <c r="T562" s="627"/>
      <c r="U562" s="297" t="s">
        <v>7</v>
      </c>
      <c r="V562" s="935">
        <v>1</v>
      </c>
      <c r="W562" s="935">
        <v>0</v>
      </c>
      <c r="X562" s="1080">
        <v>0</v>
      </c>
      <c r="Y562" s="616"/>
      <c r="Z562" s="616"/>
      <c r="AA562" s="616"/>
      <c r="AB562" s="616"/>
      <c r="AC562" s="616"/>
      <c r="AD562" s="603" t="s">
        <v>983</v>
      </c>
      <c r="AE562" s="658" t="s">
        <v>1098</v>
      </c>
      <c r="AF562" s="1195"/>
    </row>
    <row r="563" spans="1:32" ht="26.25" customHeight="1" x14ac:dyDescent="0.25">
      <c r="A563" s="896">
        <v>9</v>
      </c>
      <c r="B563" s="897">
        <v>10890</v>
      </c>
      <c r="C563" s="897" t="s">
        <v>899</v>
      </c>
      <c r="D563" s="1279" t="s">
        <v>1093</v>
      </c>
      <c r="E563" s="1928" t="s">
        <v>1092</v>
      </c>
      <c r="F563" s="1907" t="s">
        <v>416</v>
      </c>
      <c r="G563" s="998">
        <f>H563/$H$568</f>
        <v>0.33333333333333331</v>
      </c>
      <c r="H563" s="605">
        <v>2</v>
      </c>
      <c r="I563" s="988">
        <v>0</v>
      </c>
      <c r="J563" s="991">
        <f>I563/$I$568</f>
        <v>0</v>
      </c>
      <c r="K563" s="988">
        <v>0</v>
      </c>
      <c r="L563" s="841">
        <f>K563/$K$568</f>
        <v>0</v>
      </c>
      <c r="M563" s="988">
        <v>0</v>
      </c>
      <c r="N563" s="137">
        <f>M563/H563</f>
        <v>0</v>
      </c>
      <c r="O563" s="635">
        <v>0</v>
      </c>
      <c r="P563" s="945">
        <v>0</v>
      </c>
      <c r="Q563" s="1001">
        <v>0</v>
      </c>
      <c r="R563" s="945">
        <v>0</v>
      </c>
      <c r="S563" s="945">
        <v>130</v>
      </c>
      <c r="T563" s="978">
        <f>O563/S563</f>
        <v>0</v>
      </c>
      <c r="U563" s="296" t="s">
        <v>7</v>
      </c>
      <c r="V563" s="944">
        <v>1</v>
      </c>
      <c r="W563" s="944">
        <v>0</v>
      </c>
      <c r="X563" s="1078">
        <v>0</v>
      </c>
      <c r="Y563" s="943"/>
      <c r="Z563" s="944"/>
      <c r="AA563" s="944"/>
      <c r="AB563" s="944"/>
      <c r="AC563" s="944"/>
      <c r="AD563" s="1026" t="s">
        <v>1471</v>
      </c>
      <c r="AE563" s="2036" t="s">
        <v>1422</v>
      </c>
      <c r="AF563" s="1320">
        <v>45799</v>
      </c>
    </row>
    <row r="564" spans="1:32" s="1058" customFormat="1" ht="41.25" customHeight="1" x14ac:dyDescent="0.25">
      <c r="A564" s="898"/>
      <c r="B564" s="899"/>
      <c r="C564" s="1172"/>
      <c r="D564" s="1279"/>
      <c r="E564" s="1908"/>
      <c r="F564" s="1933"/>
      <c r="G564" s="996"/>
      <c r="H564" s="599"/>
      <c r="I564" s="987"/>
      <c r="J564" s="992"/>
      <c r="K564" s="987"/>
      <c r="L564" s="925"/>
      <c r="M564" s="987"/>
      <c r="N564" s="138"/>
      <c r="O564" s="169"/>
      <c r="P564" s="957"/>
      <c r="Q564" s="933"/>
      <c r="R564" s="957"/>
      <c r="S564" s="957"/>
      <c r="T564" s="983"/>
      <c r="U564" s="458" t="s">
        <v>7</v>
      </c>
      <c r="V564" s="15">
        <v>1</v>
      </c>
      <c r="W564" s="15">
        <v>0</v>
      </c>
      <c r="X564" s="1456">
        <v>0</v>
      </c>
      <c r="Y564" s="44"/>
      <c r="Z564" s="926"/>
      <c r="AA564" s="926"/>
      <c r="AB564" s="925"/>
      <c r="AC564" s="925"/>
      <c r="AD564" s="801" t="s">
        <v>1428</v>
      </c>
      <c r="AE564" s="2037"/>
      <c r="AF564" s="1562"/>
    </row>
    <row r="565" spans="1:32" s="919" customFormat="1" ht="55.5" customHeight="1" x14ac:dyDescent="0.25">
      <c r="A565" s="898"/>
      <c r="B565" s="899"/>
      <c r="C565" s="1172"/>
      <c r="D565" s="316"/>
      <c r="E565" s="1908"/>
      <c r="F565" s="1906"/>
      <c r="G565" s="996"/>
      <c r="H565" s="599"/>
      <c r="I565" s="987"/>
      <c r="J565" s="992"/>
      <c r="K565" s="987"/>
      <c r="L565" s="925"/>
      <c r="M565" s="987"/>
      <c r="N565" s="138"/>
      <c r="O565" s="1729"/>
      <c r="P565" s="1698"/>
      <c r="Q565" s="1726"/>
      <c r="R565" s="1698"/>
      <c r="S565" s="1698"/>
      <c r="T565" s="1721"/>
      <c r="U565" s="298" t="s">
        <v>7</v>
      </c>
      <c r="V565" s="927">
        <v>1</v>
      </c>
      <c r="W565" s="927">
        <v>0</v>
      </c>
      <c r="X565" s="1081">
        <v>0</v>
      </c>
      <c r="Y565" s="44"/>
      <c r="Z565" s="926"/>
      <c r="AA565" s="926"/>
      <c r="AB565" s="925"/>
      <c r="AC565" s="925"/>
      <c r="AD565" s="1095" t="s">
        <v>1470</v>
      </c>
      <c r="AE565" s="2038"/>
      <c r="AF565" s="959"/>
    </row>
    <row r="566" spans="1:32" ht="15" customHeight="1" thickBot="1" x14ac:dyDescent="0.3">
      <c r="A566" s="900"/>
      <c r="B566" s="901"/>
      <c r="C566" s="1173"/>
      <c r="D566" s="839"/>
      <c r="E566" s="840"/>
      <c r="F566" s="1563" t="s">
        <v>369</v>
      </c>
      <c r="G566" s="832"/>
      <c r="H566" s="947"/>
      <c r="I566" s="986"/>
      <c r="J566" s="993"/>
      <c r="K566" s="986"/>
      <c r="L566" s="139"/>
      <c r="M566" s="986"/>
      <c r="N566" s="827"/>
      <c r="O566" s="449"/>
      <c r="P566" s="952"/>
      <c r="Q566" s="1006"/>
      <c r="R566" s="952"/>
      <c r="S566" s="952"/>
      <c r="T566" s="981"/>
      <c r="U566" s="297" t="s">
        <v>7</v>
      </c>
      <c r="V566" s="935">
        <v>1</v>
      </c>
      <c r="W566" s="935">
        <v>0</v>
      </c>
      <c r="X566" s="1080">
        <v>0</v>
      </c>
      <c r="Y566" s="961"/>
      <c r="Z566" s="946"/>
      <c r="AA566" s="946"/>
      <c r="AB566" s="947"/>
      <c r="AC566" s="1006"/>
      <c r="AD566" s="1021" t="s">
        <v>614</v>
      </c>
      <c r="AE566" s="935" t="s">
        <v>764</v>
      </c>
      <c r="AF566" s="552"/>
    </row>
    <row r="567" spans="1:32" ht="18" customHeight="1" thickBot="1" x14ac:dyDescent="0.3">
      <c r="A567" s="1071">
        <f>A49+A114+A193+A284+A369+A514+A563</f>
        <v>111</v>
      </c>
      <c r="B567" s="1072"/>
      <c r="C567" s="843" t="s">
        <v>210</v>
      </c>
      <c r="D567" s="1068"/>
      <c r="E567" s="1069"/>
      <c r="F567" s="843"/>
      <c r="G567" s="844">
        <f>AVERAGE(G7:G52,G54:G115,G117:G196,G198:G287,G289:G369,G372:G514,G530:G563)</f>
        <v>0.78528528528528518</v>
      </c>
      <c r="H567" s="377">
        <f>AVERAGE(H7:H52,H54:H115,H117:H196,H198:H287,H289:H369,H372:H528,H530:H563)</f>
        <v>4.716814159292035</v>
      </c>
      <c r="I567" s="776"/>
      <c r="J567" s="775">
        <f>AVERAGE(J7:J52,J54:J115,J117:J196,J198:J287,J289:J369,J372:J514,J530:J563)</f>
        <v>0.50150150150150163</v>
      </c>
      <c r="K567" s="774"/>
      <c r="L567" s="775">
        <f>AVERAGE(L7:L52,L54:L115,L117:L196,L198:L287,L289:L369,L372:L514,L530:L563)</f>
        <v>6.6066066066066048E-2</v>
      </c>
      <c r="M567" s="776"/>
      <c r="N567" s="377">
        <f>AVERAGE(N7:N52,N54:N115,N117:N196,N198:N287,N289:N369,N372:N514,N530:N563)</f>
        <v>0.11814021814021812</v>
      </c>
      <c r="O567" s="845"/>
      <c r="P567" s="846"/>
      <c r="Q567" s="846"/>
      <c r="R567" s="846"/>
      <c r="S567" s="847">
        <f>AVERAGE(S7:S52,S54:S115,S117:S196,S198:S287,S289:S369,S372:S514,S530:S563)</f>
        <v>80.018018018018012</v>
      </c>
      <c r="T567" s="1070">
        <f>AVERAGE(T7:T52,T54:T115,T117:T196,T198:T287,T289:T369,T372:T514,T530:T563)</f>
        <v>2.495297295314885E-3</v>
      </c>
      <c r="U567" s="838"/>
      <c r="V567" s="848"/>
      <c r="W567" s="775"/>
      <c r="X567" s="1038"/>
      <c r="Y567" s="849"/>
      <c r="Z567" s="849"/>
      <c r="AA567" s="849"/>
      <c r="AB567" s="849"/>
      <c r="AC567" s="849"/>
      <c r="AD567" s="850"/>
      <c r="AE567" s="868"/>
      <c r="AF567" s="851"/>
    </row>
    <row r="568" spans="1:32" x14ac:dyDescent="0.25">
      <c r="C568" s="196" t="s">
        <v>267</v>
      </c>
      <c r="D568" s="378"/>
      <c r="E568" s="378"/>
      <c r="F568" s="344"/>
      <c r="G568" s="1139">
        <v>0.98</v>
      </c>
      <c r="H568" s="379">
        <v>6</v>
      </c>
      <c r="I568" s="379">
        <v>3</v>
      </c>
      <c r="J568" s="1139">
        <v>0.98</v>
      </c>
      <c r="K568" s="379">
        <v>3</v>
      </c>
      <c r="L568" s="1139">
        <v>0.98</v>
      </c>
      <c r="M568" s="344"/>
      <c r="N568" s="1138">
        <v>0.75</v>
      </c>
      <c r="O568" s="86"/>
      <c r="P568" s="86"/>
      <c r="Q568" s="86"/>
      <c r="R568" s="86"/>
      <c r="S568" s="86"/>
      <c r="T568" s="1140">
        <v>0.1</v>
      </c>
      <c r="AF568" s="380"/>
    </row>
    <row r="569" spans="1:32" x14ac:dyDescent="0.25">
      <c r="C569" s="196" t="s">
        <v>268</v>
      </c>
      <c r="D569" s="378"/>
      <c r="E569" s="378"/>
      <c r="F569" s="381"/>
      <c r="G569" s="382">
        <f>H569/H568</f>
        <v>0.66666666666666663</v>
      </c>
      <c r="H569" s="383">
        <v>4</v>
      </c>
      <c r="I569" s="383">
        <v>2</v>
      </c>
      <c r="J569" s="382">
        <f>I569/I568</f>
        <v>0.66666666666666663</v>
      </c>
      <c r="K569" s="383">
        <v>2</v>
      </c>
      <c r="L569" s="382">
        <f>2/3</f>
        <v>0.66666666666666663</v>
      </c>
      <c r="M569" s="381"/>
      <c r="N569" s="1143">
        <v>0.45</v>
      </c>
      <c r="O569" s="155"/>
      <c r="P569" s="155"/>
      <c r="Q569" s="155"/>
      <c r="R569" s="155"/>
      <c r="S569" s="155"/>
      <c r="T569" s="1141">
        <v>0.05</v>
      </c>
    </row>
    <row r="570" spans="1:32" x14ac:dyDescent="0.25">
      <c r="C570" s="196" t="s">
        <v>269</v>
      </c>
      <c r="D570" s="384"/>
      <c r="E570" s="384"/>
      <c r="F570" s="385"/>
      <c r="G570" s="386">
        <f>H570/H568</f>
        <v>0.33333333333333331</v>
      </c>
      <c r="H570" s="387">
        <v>2</v>
      </c>
      <c r="I570" s="387">
        <v>1</v>
      </c>
      <c r="J570" s="386">
        <f>I570/I568</f>
        <v>0.33333333333333331</v>
      </c>
      <c r="K570" s="387">
        <v>1</v>
      </c>
      <c r="L570" s="386">
        <f>1/3</f>
        <v>0.33333333333333331</v>
      </c>
      <c r="M570" s="385"/>
      <c r="N570" s="1144">
        <v>0.15</v>
      </c>
      <c r="O570" s="388"/>
      <c r="P570" s="388"/>
      <c r="Q570" s="388"/>
      <c r="R570" s="388"/>
      <c r="S570" s="388"/>
      <c r="T570" s="1142">
        <v>0.02</v>
      </c>
    </row>
    <row r="572" spans="1:32" x14ac:dyDescent="0.25">
      <c r="B572" s="112" t="s">
        <v>213</v>
      </c>
      <c r="C572" s="389" t="s">
        <v>299</v>
      </c>
      <c r="AD572" s="933"/>
    </row>
    <row r="573" spans="1:32" x14ac:dyDescent="0.25">
      <c r="B573" s="259" t="s">
        <v>216</v>
      </c>
      <c r="C573" s="389" t="s">
        <v>300</v>
      </c>
    </row>
    <row r="574" spans="1:32" x14ac:dyDescent="0.25">
      <c r="B574" s="116" t="s">
        <v>214</v>
      </c>
      <c r="C574" s="389" t="s">
        <v>301</v>
      </c>
    </row>
    <row r="575" spans="1:32" x14ac:dyDescent="0.25">
      <c r="B575" s="115" t="s">
        <v>218</v>
      </c>
      <c r="C575" s="389" t="s">
        <v>302</v>
      </c>
    </row>
  </sheetData>
  <mergeCells count="169">
    <mergeCell ref="AE563:AE565"/>
    <mergeCell ref="E295:E296"/>
    <mergeCell ref="E193:E194"/>
    <mergeCell ref="F97:F98"/>
    <mergeCell ref="AD217:AD218"/>
    <mergeCell ref="W254:W255"/>
    <mergeCell ref="X254:X255"/>
    <mergeCell ref="AD254:AD255"/>
    <mergeCell ref="F249:F250"/>
    <mergeCell ref="U254:U255"/>
    <mergeCell ref="X217:X218"/>
    <mergeCell ref="U217:U218"/>
    <mergeCell ref="V217:V218"/>
    <mergeCell ref="AD105:AD106"/>
    <mergeCell ref="E105:E106"/>
    <mergeCell ref="E478:E479"/>
    <mergeCell ref="V254:V255"/>
    <mergeCell ref="E172:E173"/>
    <mergeCell ref="E208:E209"/>
    <mergeCell ref="E530:E531"/>
    <mergeCell ref="E539:E540"/>
    <mergeCell ref="E384:E385"/>
    <mergeCell ref="E380:E381"/>
    <mergeCell ref="E556:E559"/>
    <mergeCell ref="E442:E443"/>
    <mergeCell ref="E467:E468"/>
    <mergeCell ref="E430:E431"/>
    <mergeCell ref="E422:E423"/>
    <mergeCell ref="D430:D431"/>
    <mergeCell ref="D436:D438"/>
    <mergeCell ref="D439:D440"/>
    <mergeCell ref="E494:E495"/>
    <mergeCell ref="E498:E499"/>
    <mergeCell ref="E542:E543"/>
    <mergeCell ref="E547:E548"/>
    <mergeCell ref="D467:D468"/>
    <mergeCell ref="D472:D473"/>
    <mergeCell ref="E472:E473"/>
    <mergeCell ref="D450:D451"/>
    <mergeCell ref="D414:D415"/>
    <mergeCell ref="D428:D429"/>
    <mergeCell ref="D406:D407"/>
    <mergeCell ref="E436:E437"/>
    <mergeCell ref="E90:E91"/>
    <mergeCell ref="E19:E20"/>
    <mergeCell ref="E102:E103"/>
    <mergeCell ref="E146:E147"/>
    <mergeCell ref="D146:D147"/>
    <mergeCell ref="E170:E171"/>
    <mergeCell ref="D162:D163"/>
    <mergeCell ref="D165:D166"/>
    <mergeCell ref="A2:C2"/>
    <mergeCell ref="E29:E31"/>
    <mergeCell ref="E38:E39"/>
    <mergeCell ref="D49:D50"/>
    <mergeCell ref="E56:E57"/>
    <mergeCell ref="D83:D84"/>
    <mergeCell ref="E86:E87"/>
    <mergeCell ref="E83:E84"/>
    <mergeCell ref="E95:E96"/>
    <mergeCell ref="E7:E9"/>
    <mergeCell ref="D29:D30"/>
    <mergeCell ref="E22:E23"/>
    <mergeCell ref="E41:E42"/>
    <mergeCell ref="D131:D132"/>
    <mergeCell ref="E125:E126"/>
    <mergeCell ref="D138:D139"/>
    <mergeCell ref="A529:C529"/>
    <mergeCell ref="E318:E319"/>
    <mergeCell ref="A197:C197"/>
    <mergeCell ref="A53:C53"/>
    <mergeCell ref="A288:C288"/>
    <mergeCell ref="A371:C371"/>
    <mergeCell ref="A3:A4"/>
    <mergeCell ref="E117:E118"/>
    <mergeCell ref="E138:E139"/>
    <mergeCell ref="B3:B4"/>
    <mergeCell ref="C3:C4"/>
    <mergeCell ref="D3:D4"/>
    <mergeCell ref="E79:E80"/>
    <mergeCell ref="D193:D194"/>
    <mergeCell ref="D155:D156"/>
    <mergeCell ref="D22:D23"/>
    <mergeCell ref="D64:D65"/>
    <mergeCell ref="E64:E65"/>
    <mergeCell ref="E88:E89"/>
    <mergeCell ref="A116:C116"/>
    <mergeCell ref="D7:D8"/>
    <mergeCell ref="A6:C6"/>
    <mergeCell ref="E149:E151"/>
    <mergeCell ref="E257:E258"/>
    <mergeCell ref="AF3:AF4"/>
    <mergeCell ref="E3:E4"/>
    <mergeCell ref="G3:G4"/>
    <mergeCell ref="H3:H4"/>
    <mergeCell ref="I3:I4"/>
    <mergeCell ref="J3:J4"/>
    <mergeCell ref="K3:K4"/>
    <mergeCell ref="L3:L4"/>
    <mergeCell ref="AE3:AE4"/>
    <mergeCell ref="F3:F4"/>
    <mergeCell ref="U3:U4"/>
    <mergeCell ref="V3:V4"/>
    <mergeCell ref="W3:W4"/>
    <mergeCell ref="X3:X4"/>
    <mergeCell ref="AD3:AD4"/>
    <mergeCell ref="M3:M4"/>
    <mergeCell ref="N3:N4"/>
    <mergeCell ref="O3:O4"/>
    <mergeCell ref="P3:R3"/>
    <mergeCell ref="S3:S4"/>
    <mergeCell ref="T3:T4"/>
    <mergeCell ref="W217:W218"/>
    <mergeCell ref="F268:F269"/>
    <mergeCell ref="E311:E312"/>
    <mergeCell ref="E239:E243"/>
    <mergeCell ref="E250:E251"/>
    <mergeCell ref="E323:E324"/>
    <mergeCell ref="F326:F327"/>
    <mergeCell ref="E265:E267"/>
    <mergeCell ref="E358:E359"/>
    <mergeCell ref="D112:D113"/>
    <mergeCell ref="D149:D150"/>
    <mergeCell ref="D172:D173"/>
    <mergeCell ref="F563:F565"/>
    <mergeCell ref="F474:F475"/>
    <mergeCell ref="F418:F419"/>
    <mergeCell ref="D342:D343"/>
    <mergeCell ref="D347:D348"/>
    <mergeCell ref="E353:E354"/>
    <mergeCell ref="D377:D378"/>
    <mergeCell ref="E563:E565"/>
    <mergeCell ref="D556:D557"/>
    <mergeCell ref="D554:D555"/>
    <mergeCell ref="E552:E553"/>
    <mergeCell ref="F514:F515"/>
    <mergeCell ref="E452:E454"/>
    <mergeCell ref="E262:E263"/>
    <mergeCell ref="E276:E278"/>
    <mergeCell ref="D276:D277"/>
    <mergeCell ref="D186:D187"/>
    <mergeCell ref="E363:E367"/>
    <mergeCell ref="D369:D370"/>
    <mergeCell ref="F557:F558"/>
    <mergeCell ref="D549:D550"/>
    <mergeCell ref="F464:F465"/>
    <mergeCell ref="F483:F484"/>
    <mergeCell ref="F502:F503"/>
    <mergeCell ref="E500:E501"/>
    <mergeCell ref="E504:E506"/>
    <mergeCell ref="E519:E520"/>
    <mergeCell ref="D330:D332"/>
    <mergeCell ref="F84:F85"/>
    <mergeCell ref="F34:F35"/>
    <mergeCell ref="F281:F282"/>
    <mergeCell ref="E304:E306"/>
    <mergeCell ref="D323:D324"/>
    <mergeCell ref="F166:F167"/>
    <mergeCell ref="F175:F176"/>
    <mergeCell ref="E224:E225"/>
    <mergeCell ref="E230:E231"/>
    <mergeCell ref="E236:E238"/>
    <mergeCell ref="F210:F212"/>
    <mergeCell ref="E284:E285"/>
    <mergeCell ref="D261:D263"/>
    <mergeCell ref="D273:D274"/>
    <mergeCell ref="D284:D285"/>
    <mergeCell ref="D102:D104"/>
    <mergeCell ref="E289:E290"/>
  </mergeCells>
  <conditionalFormatting sqref="K6 K8:K49 K52:K567">
    <cfRule type="cellIs" dxfId="140" priority="23836" stopIfTrue="1" operator="equal">
      <formula>$K$570</formula>
    </cfRule>
    <cfRule type="cellIs" dxfId="139" priority="23837" stopIfTrue="1" operator="equal">
      <formula>$K$569</formula>
    </cfRule>
    <cfRule type="cellIs" dxfId="138" priority="23838" stopIfTrue="1" operator="equal">
      <formula>$K$568</formula>
    </cfRule>
    <cfRule type="containsBlanks" dxfId="137" priority="23839" stopIfTrue="1">
      <formula>LEN(TRIM(K6))=0</formula>
    </cfRule>
    <cfRule type="cellIs" dxfId="136" priority="23840" stopIfTrue="1" operator="lessThan">
      <formula>$K$570</formula>
    </cfRule>
    <cfRule type="cellIs" dxfId="135" priority="23841" stopIfTrue="1" operator="between">
      <formula>$K$570</formula>
      <formula>$K$569</formula>
    </cfRule>
    <cfRule type="cellIs" dxfId="134" priority="23842" stopIfTrue="1" operator="between">
      <formula>$K$569</formula>
      <formula>$K$568</formula>
    </cfRule>
    <cfRule type="cellIs" dxfId="133" priority="23843" stopIfTrue="1" operator="greaterThanOrEqual">
      <formula>$K$568</formula>
    </cfRule>
  </conditionalFormatting>
  <conditionalFormatting sqref="L6 L8:L49 L52:L567">
    <cfRule type="cellIs" dxfId="132" priority="23860" stopIfTrue="1" operator="between">
      <formula>$L$569</formula>
      <formula>0.66</formula>
    </cfRule>
    <cfRule type="containsBlanks" dxfId="131" priority="23861" stopIfTrue="1">
      <formula>LEN(TRIM(L6))=0</formula>
    </cfRule>
    <cfRule type="cellIs" dxfId="130" priority="23862" stopIfTrue="1" operator="lessThan">
      <formula>$L$570</formula>
    </cfRule>
    <cfRule type="cellIs" dxfId="129" priority="23863" stopIfTrue="1" operator="between">
      <formula>$L$569</formula>
      <formula>$L$570</formula>
    </cfRule>
    <cfRule type="cellIs" dxfId="128" priority="23864" stopIfTrue="1" operator="between">
      <formula>$L$568</formula>
      <formula>$L$569</formula>
    </cfRule>
    <cfRule type="cellIs" dxfId="127" priority="23865" stopIfTrue="1" operator="greaterThanOrEqual">
      <formula>$L$568</formula>
    </cfRule>
  </conditionalFormatting>
  <conditionalFormatting sqref="G6 G8:G49 G52:G567">
    <cfRule type="containsBlanks" dxfId="126" priority="24250" stopIfTrue="1">
      <formula>LEN(TRIM(G6))=0</formula>
    </cfRule>
    <cfRule type="cellIs" dxfId="125" priority="24251" stopIfTrue="1" operator="between">
      <formula>$G$569</formula>
      <formula>0.66</formula>
    </cfRule>
    <cfRule type="cellIs" dxfId="124" priority="24252" stopIfTrue="1" operator="lessThan">
      <formula>$G$570</formula>
    </cfRule>
    <cfRule type="cellIs" dxfId="123" priority="24253" stopIfTrue="1" operator="between">
      <formula>$G$569</formula>
      <formula>$G$570</formula>
    </cfRule>
    <cfRule type="cellIs" dxfId="122" priority="24254" stopIfTrue="1" operator="between">
      <formula>$G$568</formula>
      <formula>$G$569</formula>
    </cfRule>
    <cfRule type="cellIs" dxfId="121" priority="24255" stopIfTrue="1" operator="greaterThanOrEqual">
      <formula>$G$568</formula>
    </cfRule>
  </conditionalFormatting>
  <conditionalFormatting sqref="H6 H8:H49 H52:H567">
    <cfRule type="cellIs" dxfId="120" priority="24256" stopIfTrue="1" operator="equal">
      <formula>$H$568</formula>
    </cfRule>
    <cfRule type="containsBlanks" dxfId="119" priority="24257" stopIfTrue="1">
      <formula>LEN(TRIM(H6))=0</formula>
    </cfRule>
    <cfRule type="cellIs" dxfId="118" priority="24258" stopIfTrue="1" operator="equal">
      <formula>$H$569</formula>
    </cfRule>
    <cfRule type="cellIs" dxfId="117" priority="24259" stopIfTrue="1" operator="lessThan">
      <formula>$H$570</formula>
    </cfRule>
    <cfRule type="cellIs" dxfId="116" priority="24260" stopIfTrue="1" operator="between">
      <formula>$H$569</formula>
      <formula>$H$570</formula>
    </cfRule>
    <cfRule type="cellIs" dxfId="115" priority="24261" stopIfTrue="1" operator="between">
      <formula>$H$568</formula>
      <formula>$H$569</formula>
    </cfRule>
    <cfRule type="cellIs" dxfId="114" priority="24262" stopIfTrue="1" operator="greaterThanOrEqual">
      <formula>$H$568</formula>
    </cfRule>
  </conditionalFormatting>
  <conditionalFormatting sqref="I6 I8:I49 I52:I567">
    <cfRule type="containsBlanks" dxfId="113" priority="24263" stopIfTrue="1">
      <formula>LEN(TRIM(I6))=0</formula>
    </cfRule>
    <cfRule type="cellIs" dxfId="112" priority="24264" stopIfTrue="1" operator="equal">
      <formula>$I$570</formula>
    </cfRule>
    <cfRule type="cellIs" dxfId="111" priority="24265" stopIfTrue="1" operator="equal">
      <formula>$I$568</formula>
    </cfRule>
    <cfRule type="cellIs" dxfId="110" priority="24266" stopIfTrue="1" operator="equal">
      <formula>$I$569</formula>
    </cfRule>
    <cfRule type="cellIs" dxfId="109" priority="24267" stopIfTrue="1" operator="lessThan">
      <formula>$I$570</formula>
    </cfRule>
    <cfRule type="cellIs" dxfId="108" priority="24268" stopIfTrue="1" operator="between">
      <formula>$I$570</formula>
      <formula>$I$569</formula>
    </cfRule>
    <cfRule type="cellIs" dxfId="107" priority="24269" stopIfTrue="1" operator="between">
      <formula>$I$569</formula>
      <formula>$I$568</formula>
    </cfRule>
    <cfRule type="cellIs" dxfId="106" priority="24270" stopIfTrue="1" operator="greaterThanOrEqual">
      <formula>$I$568</formula>
    </cfRule>
  </conditionalFormatting>
  <conditionalFormatting sqref="J6 J8:J49 J52:J567">
    <cfRule type="containsBlanks" dxfId="105" priority="24271" stopIfTrue="1">
      <formula>LEN(TRIM(J6))=0</formula>
    </cfRule>
    <cfRule type="cellIs" dxfId="104" priority="24272" stopIfTrue="1" operator="equal">
      <formula>$J$570</formula>
    </cfRule>
    <cfRule type="cellIs" dxfId="103" priority="24273" stopIfTrue="1" operator="equal">
      <formula>$J$569</formula>
    </cfRule>
    <cfRule type="cellIs" dxfId="102" priority="24274" stopIfTrue="1" operator="lessThan">
      <formula>$J$570</formula>
    </cfRule>
    <cfRule type="cellIs" dxfId="101" priority="24275" stopIfTrue="1" operator="between">
      <formula>$J$569</formula>
      <formula>$J$570</formula>
    </cfRule>
    <cfRule type="cellIs" dxfId="100" priority="24276" stopIfTrue="1" operator="between">
      <formula>$J$568</formula>
      <formula>$J$569</formula>
    </cfRule>
    <cfRule type="cellIs" dxfId="99" priority="24277" stopIfTrue="1" operator="greaterThanOrEqual">
      <formula>$J$568</formula>
    </cfRule>
  </conditionalFormatting>
  <conditionalFormatting sqref="N6 N8:N49 N52:N567">
    <cfRule type="containsBlanks" dxfId="98" priority="24278" stopIfTrue="1">
      <formula>LEN(TRIM(N6))=0</formula>
    </cfRule>
    <cfRule type="cellIs" dxfId="97" priority="24279" stopIfTrue="1" operator="lessThan">
      <formula>$N$570</formula>
    </cfRule>
    <cfRule type="cellIs" dxfId="96" priority="24280" stopIfTrue="1" operator="between">
      <formula>$N$569</formula>
      <formula>$N$570</formula>
    </cfRule>
    <cfRule type="cellIs" dxfId="95" priority="24281" stopIfTrue="1" operator="between">
      <formula>$N$568</formula>
      <formula>$N$569</formula>
    </cfRule>
    <cfRule type="cellIs" dxfId="94" priority="24282" stopIfTrue="1" operator="greaterThanOrEqual">
      <formula>$N$568</formula>
    </cfRule>
  </conditionalFormatting>
  <conditionalFormatting sqref="K7">
    <cfRule type="cellIs" dxfId="93" priority="48" stopIfTrue="1" operator="equal">
      <formula>$K$570</formula>
    </cfRule>
    <cfRule type="cellIs" dxfId="92" priority="49" stopIfTrue="1" operator="equal">
      <formula>$K$569</formula>
    </cfRule>
    <cfRule type="cellIs" dxfId="91" priority="50" stopIfTrue="1" operator="equal">
      <formula>$K$568</formula>
    </cfRule>
    <cfRule type="containsBlanks" dxfId="90" priority="51" stopIfTrue="1">
      <formula>LEN(TRIM(K7))=0</formula>
    </cfRule>
    <cfRule type="cellIs" dxfId="89" priority="52" stopIfTrue="1" operator="lessThan">
      <formula>$K$570</formula>
    </cfRule>
    <cfRule type="cellIs" dxfId="88" priority="53" stopIfTrue="1" operator="between">
      <formula>$K$570</formula>
      <formula>$K$569</formula>
    </cfRule>
    <cfRule type="cellIs" dxfId="87" priority="54" stopIfTrue="1" operator="between">
      <formula>$K$569</formula>
      <formula>$K$568</formula>
    </cfRule>
    <cfRule type="cellIs" dxfId="86" priority="55" stopIfTrue="1" operator="greaterThanOrEqual">
      <formula>$K$568</formula>
    </cfRule>
  </conditionalFormatting>
  <conditionalFormatting sqref="L7">
    <cfRule type="cellIs" dxfId="85" priority="56" stopIfTrue="1" operator="between">
      <formula>$L$569</formula>
      <formula>0.66</formula>
    </cfRule>
    <cfRule type="containsBlanks" dxfId="84" priority="57" stopIfTrue="1">
      <formula>LEN(TRIM(L7))=0</formula>
    </cfRule>
    <cfRule type="cellIs" dxfId="83" priority="58" stopIfTrue="1" operator="lessThan">
      <formula>$L$570</formula>
    </cfRule>
    <cfRule type="cellIs" dxfId="82" priority="59" stopIfTrue="1" operator="between">
      <formula>$L$569</formula>
      <formula>$L$570</formula>
    </cfRule>
    <cfRule type="cellIs" dxfId="81" priority="60" stopIfTrue="1" operator="between">
      <formula>$L$568</formula>
      <formula>$L$569</formula>
    </cfRule>
    <cfRule type="cellIs" dxfId="80" priority="61" stopIfTrue="1" operator="greaterThanOrEqual">
      <formula>$L$568</formula>
    </cfRule>
  </conditionalFormatting>
  <conditionalFormatting sqref="G7">
    <cfRule type="containsBlanks" dxfId="79" priority="62" stopIfTrue="1">
      <formula>LEN(TRIM(G7))=0</formula>
    </cfRule>
    <cfRule type="cellIs" dxfId="78" priority="63" stopIfTrue="1" operator="between">
      <formula>$G$569</formula>
      <formula>0.66</formula>
    </cfRule>
    <cfRule type="cellIs" dxfId="77" priority="64" stopIfTrue="1" operator="lessThan">
      <formula>$G$570</formula>
    </cfRule>
    <cfRule type="cellIs" dxfId="76" priority="65" stopIfTrue="1" operator="between">
      <formula>$G$569</formula>
      <formula>$G$570</formula>
    </cfRule>
    <cfRule type="cellIs" dxfId="75" priority="66" stopIfTrue="1" operator="between">
      <formula>$G$568</formula>
      <formula>$G$569</formula>
    </cfRule>
    <cfRule type="cellIs" dxfId="74" priority="67" stopIfTrue="1" operator="greaterThanOrEqual">
      <formula>$G$568</formula>
    </cfRule>
  </conditionalFormatting>
  <conditionalFormatting sqref="H7">
    <cfRule type="cellIs" dxfId="73" priority="68" stopIfTrue="1" operator="equal">
      <formula>$H$568</formula>
    </cfRule>
    <cfRule type="containsBlanks" dxfId="72" priority="69" stopIfTrue="1">
      <formula>LEN(TRIM(H7))=0</formula>
    </cfRule>
    <cfRule type="cellIs" dxfId="71" priority="70" stopIfTrue="1" operator="equal">
      <formula>$H$569</formula>
    </cfRule>
    <cfRule type="cellIs" dxfId="70" priority="71" stopIfTrue="1" operator="lessThan">
      <formula>$H$570</formula>
    </cfRule>
    <cfRule type="cellIs" dxfId="69" priority="72" stopIfTrue="1" operator="between">
      <formula>$H$569</formula>
      <formula>$H$570</formula>
    </cfRule>
    <cfRule type="cellIs" dxfId="68" priority="73" stopIfTrue="1" operator="between">
      <formula>$H$568</formula>
      <formula>$H$569</formula>
    </cfRule>
    <cfRule type="cellIs" dxfId="67" priority="74" stopIfTrue="1" operator="greaterThanOrEqual">
      <formula>$H$568</formula>
    </cfRule>
  </conditionalFormatting>
  <conditionalFormatting sqref="I7">
    <cfRule type="containsBlanks" dxfId="66" priority="75" stopIfTrue="1">
      <formula>LEN(TRIM(I7))=0</formula>
    </cfRule>
    <cfRule type="cellIs" dxfId="65" priority="76" stopIfTrue="1" operator="equal">
      <formula>$I$570</formula>
    </cfRule>
    <cfRule type="cellIs" dxfId="64" priority="77" stopIfTrue="1" operator="equal">
      <formula>$I$568</formula>
    </cfRule>
    <cfRule type="cellIs" dxfId="63" priority="78" stopIfTrue="1" operator="equal">
      <formula>$I$569</formula>
    </cfRule>
    <cfRule type="cellIs" dxfId="62" priority="79" stopIfTrue="1" operator="lessThan">
      <formula>$I$570</formula>
    </cfRule>
    <cfRule type="cellIs" dxfId="61" priority="80" stopIfTrue="1" operator="between">
      <formula>$I$570</formula>
      <formula>$I$569</formula>
    </cfRule>
    <cfRule type="cellIs" dxfId="60" priority="81" stopIfTrue="1" operator="between">
      <formula>$I$569</formula>
      <formula>$I$568</formula>
    </cfRule>
    <cfRule type="cellIs" dxfId="59" priority="82" stopIfTrue="1" operator="greaterThanOrEqual">
      <formula>$I$568</formula>
    </cfRule>
  </conditionalFormatting>
  <conditionalFormatting sqref="J7">
    <cfRule type="containsBlanks" dxfId="58" priority="83" stopIfTrue="1">
      <formula>LEN(TRIM(J7))=0</formula>
    </cfRule>
    <cfRule type="cellIs" dxfId="57" priority="84" stopIfTrue="1" operator="equal">
      <formula>$J$570</formula>
    </cfRule>
    <cfRule type="cellIs" dxfId="56" priority="85" stopIfTrue="1" operator="equal">
      <formula>$J$569</formula>
    </cfRule>
    <cfRule type="cellIs" dxfId="55" priority="86" stopIfTrue="1" operator="lessThan">
      <formula>$J$570</formula>
    </cfRule>
    <cfRule type="cellIs" dxfId="54" priority="87" stopIfTrue="1" operator="between">
      <formula>$J$569</formula>
      <formula>$J$570</formula>
    </cfRule>
    <cfRule type="cellIs" dxfId="53" priority="88" stopIfTrue="1" operator="between">
      <formula>$J$568</formula>
      <formula>$J$569</formula>
    </cfRule>
    <cfRule type="cellIs" dxfId="52" priority="89" stopIfTrue="1" operator="greaterThanOrEqual">
      <formula>$J$568</formula>
    </cfRule>
  </conditionalFormatting>
  <conditionalFormatting sqref="N7">
    <cfRule type="containsBlanks" dxfId="51" priority="90" stopIfTrue="1">
      <formula>LEN(TRIM(N7))=0</formula>
    </cfRule>
    <cfRule type="cellIs" dxfId="50" priority="91" stopIfTrue="1" operator="lessThan">
      <formula>$N$570</formula>
    </cfRule>
    <cfRule type="cellIs" dxfId="49" priority="92" stopIfTrue="1" operator="between">
      <formula>$N$569</formula>
      <formula>$N$570</formula>
    </cfRule>
    <cfRule type="cellIs" dxfId="48" priority="93" stopIfTrue="1" operator="between">
      <formula>$N$568</formula>
      <formula>$N$569</formula>
    </cfRule>
    <cfRule type="cellIs" dxfId="47" priority="94" stopIfTrue="1" operator="greaterThanOrEqual">
      <formula>$N$568</formula>
    </cfRule>
  </conditionalFormatting>
  <conditionalFormatting sqref="K50:K51">
    <cfRule type="cellIs" dxfId="46" priority="1" stopIfTrue="1" operator="equal">
      <formula>$K$570</formula>
    </cfRule>
    <cfRule type="cellIs" dxfId="45" priority="2" stopIfTrue="1" operator="equal">
      <formula>$K$569</formula>
    </cfRule>
    <cfRule type="cellIs" dxfId="44" priority="3" stopIfTrue="1" operator="equal">
      <formula>$K$568</formula>
    </cfRule>
    <cfRule type="containsBlanks" dxfId="43" priority="4" stopIfTrue="1">
      <formula>LEN(TRIM(K50))=0</formula>
    </cfRule>
    <cfRule type="cellIs" dxfId="42" priority="5" stopIfTrue="1" operator="lessThan">
      <formula>$K$570</formula>
    </cfRule>
    <cfRule type="cellIs" dxfId="41" priority="6" stopIfTrue="1" operator="between">
      <formula>$K$570</formula>
      <formula>$K$569</formula>
    </cfRule>
    <cfRule type="cellIs" dxfId="40" priority="7" stopIfTrue="1" operator="between">
      <formula>$K$569</formula>
      <formula>$K$568</formula>
    </cfRule>
    <cfRule type="cellIs" dxfId="39" priority="8" stopIfTrue="1" operator="greaterThanOrEqual">
      <formula>$K$568</formula>
    </cfRule>
  </conditionalFormatting>
  <conditionalFormatting sqref="L50:L51">
    <cfRule type="cellIs" dxfId="38" priority="9" stopIfTrue="1" operator="between">
      <formula>$L$569</formula>
      <formula>0.66</formula>
    </cfRule>
    <cfRule type="containsBlanks" dxfId="37" priority="10" stopIfTrue="1">
      <formula>LEN(TRIM(L50))=0</formula>
    </cfRule>
    <cfRule type="cellIs" dxfId="36" priority="11" stopIfTrue="1" operator="lessThan">
      <formula>$L$570</formula>
    </cfRule>
    <cfRule type="cellIs" dxfId="35" priority="12" stopIfTrue="1" operator="between">
      <formula>$L$569</formula>
      <formula>$L$570</formula>
    </cfRule>
    <cfRule type="cellIs" dxfId="34" priority="13" stopIfTrue="1" operator="between">
      <formula>$L$568</formula>
      <formula>$L$569</formula>
    </cfRule>
    <cfRule type="cellIs" dxfId="33" priority="14" stopIfTrue="1" operator="greaterThanOrEqual">
      <formula>$L$568</formula>
    </cfRule>
  </conditionalFormatting>
  <conditionalFormatting sqref="G50:G51">
    <cfRule type="containsBlanks" dxfId="32" priority="15" stopIfTrue="1">
      <formula>LEN(TRIM(G50))=0</formula>
    </cfRule>
    <cfRule type="cellIs" dxfId="31" priority="16" stopIfTrue="1" operator="between">
      <formula>$G$569</formula>
      <formula>0.66</formula>
    </cfRule>
    <cfRule type="cellIs" dxfId="30" priority="17" stopIfTrue="1" operator="lessThan">
      <formula>$G$570</formula>
    </cfRule>
    <cfRule type="cellIs" dxfId="29" priority="18" stopIfTrue="1" operator="between">
      <formula>$G$569</formula>
      <formula>$G$570</formula>
    </cfRule>
    <cfRule type="cellIs" dxfId="28" priority="19" stopIfTrue="1" operator="between">
      <formula>$G$568</formula>
      <formula>$G$569</formula>
    </cfRule>
    <cfRule type="cellIs" dxfId="27" priority="20" stopIfTrue="1" operator="greaterThanOrEqual">
      <formula>$G$568</formula>
    </cfRule>
  </conditionalFormatting>
  <conditionalFormatting sqref="H50:H51">
    <cfRule type="cellIs" dxfId="26" priority="21" stopIfTrue="1" operator="equal">
      <formula>$H$568</formula>
    </cfRule>
    <cfRule type="containsBlanks" dxfId="25" priority="22" stopIfTrue="1">
      <formula>LEN(TRIM(H50))=0</formula>
    </cfRule>
    <cfRule type="cellIs" dxfId="24" priority="23" stopIfTrue="1" operator="equal">
      <formula>$H$569</formula>
    </cfRule>
    <cfRule type="cellIs" dxfId="23" priority="24" stopIfTrue="1" operator="lessThan">
      <formula>$H$570</formula>
    </cfRule>
    <cfRule type="cellIs" dxfId="22" priority="25" stopIfTrue="1" operator="between">
      <formula>$H$569</formula>
      <formula>$H$570</formula>
    </cfRule>
    <cfRule type="cellIs" dxfId="21" priority="26" stopIfTrue="1" operator="between">
      <formula>$H$568</formula>
      <formula>$H$569</formula>
    </cfRule>
    <cfRule type="cellIs" dxfId="20" priority="27" stopIfTrue="1" operator="greaterThanOrEqual">
      <formula>$H$568</formula>
    </cfRule>
  </conditionalFormatting>
  <conditionalFormatting sqref="I50:I51">
    <cfRule type="containsBlanks" dxfId="19" priority="28" stopIfTrue="1">
      <formula>LEN(TRIM(I50))=0</formula>
    </cfRule>
    <cfRule type="cellIs" dxfId="18" priority="29" stopIfTrue="1" operator="equal">
      <formula>$I$570</formula>
    </cfRule>
    <cfRule type="cellIs" dxfId="17" priority="30" stopIfTrue="1" operator="equal">
      <formula>$I$568</formula>
    </cfRule>
    <cfRule type="cellIs" dxfId="16" priority="31" stopIfTrue="1" operator="equal">
      <formula>$I$569</formula>
    </cfRule>
    <cfRule type="cellIs" dxfId="15" priority="32" stopIfTrue="1" operator="lessThan">
      <formula>$I$570</formula>
    </cfRule>
    <cfRule type="cellIs" dxfId="14" priority="33" stopIfTrue="1" operator="between">
      <formula>$I$570</formula>
      <formula>$I$569</formula>
    </cfRule>
    <cfRule type="cellIs" dxfId="13" priority="34" stopIfTrue="1" operator="between">
      <formula>$I$569</formula>
      <formula>$I$568</formula>
    </cfRule>
    <cfRule type="cellIs" dxfId="12" priority="35" stopIfTrue="1" operator="greaterThanOrEqual">
      <formula>$I$568</formula>
    </cfRule>
  </conditionalFormatting>
  <conditionalFormatting sqref="J50:J51">
    <cfRule type="containsBlanks" dxfId="11" priority="36" stopIfTrue="1">
      <formula>LEN(TRIM(J50))=0</formula>
    </cfRule>
    <cfRule type="cellIs" dxfId="10" priority="37" stopIfTrue="1" operator="equal">
      <formula>$J$570</formula>
    </cfRule>
    <cfRule type="cellIs" dxfId="9" priority="38" stopIfTrue="1" operator="equal">
      <formula>$J$569</formula>
    </cfRule>
    <cfRule type="cellIs" dxfId="8" priority="39" stopIfTrue="1" operator="lessThan">
      <formula>$J$570</formula>
    </cfRule>
    <cfRule type="cellIs" dxfId="7" priority="40" stopIfTrue="1" operator="between">
      <formula>$J$569</formula>
      <formula>$J$570</formula>
    </cfRule>
    <cfRule type="cellIs" dxfId="6" priority="41" stopIfTrue="1" operator="between">
      <formula>$J$568</formula>
      <formula>$J$569</formula>
    </cfRule>
    <cfRule type="cellIs" dxfId="5" priority="42" stopIfTrue="1" operator="greaterThanOrEqual">
      <formula>$J$568</formula>
    </cfRule>
  </conditionalFormatting>
  <conditionalFormatting sqref="N50:N51">
    <cfRule type="containsBlanks" dxfId="4" priority="43" stopIfTrue="1">
      <formula>LEN(TRIM(N50))=0</formula>
    </cfRule>
    <cfRule type="cellIs" dxfId="3" priority="44" stopIfTrue="1" operator="lessThan">
      <formula>$N$570</formula>
    </cfRule>
    <cfRule type="cellIs" dxfId="2" priority="45" stopIfTrue="1" operator="between">
      <formula>$N$569</formula>
      <formula>$N$570</formula>
    </cfRule>
    <cfRule type="cellIs" dxfId="1" priority="46" stopIfTrue="1" operator="between">
      <formula>$N$568</formula>
      <formula>$N$569</formula>
    </cfRule>
    <cfRule type="cellIs" dxfId="0" priority="47" stopIfTrue="1" operator="greaterThanOrEqual">
      <formula>$N$568</formula>
    </cfRule>
  </conditionalFormatting>
  <hyperlinks>
    <hyperlink ref="D49" r:id="rId1"/>
    <hyperlink ref="H77" r:id="rId2" display="http://liceum6.ru/article.asp?id_text=100"/>
    <hyperlink ref="D169" r:id="rId3" display="http://www.school64.ru/"/>
    <hyperlink ref="D182" r:id="rId4" display="http://school89.mmc24421.cross-edu.ru"/>
    <hyperlink ref="D289" r:id="rId5"/>
    <hyperlink ref="E229" r:id="rId6" display="http://www.21sch.ru/index.php?id=partners"/>
    <hyperlink ref="AD318" r:id="rId7" display="http://krasschool17.ru/assets/files/Proekt-s-KGBOU-SPO.docx"/>
    <hyperlink ref="D417" r:id="rId8"/>
    <hyperlink ref="D202" r:id="rId9"/>
    <hyperlink ref="D276" r:id="rId10"/>
    <hyperlink ref="D342" r:id="rId11"/>
    <hyperlink ref="D400" r:id="rId12"/>
    <hyperlink ref="E447" r:id="rId13" display="http://mboush139.ucoz.net/"/>
    <hyperlink ref="D493" r:id="rId14"/>
    <hyperlink ref="E493" r:id="rId15"/>
    <hyperlink ref="D514" r:id="rId16"/>
    <hyperlink ref="D13" r:id="rId17"/>
    <hyperlink ref="D16" r:id="rId18"/>
    <hyperlink ref="D19" r:id="rId19"/>
    <hyperlink ref="E19" r:id="rId20"/>
    <hyperlink ref="D22" r:id="rId21"/>
    <hyperlink ref="D36" r:id="rId22"/>
    <hyperlink ref="E38" r:id="rId23"/>
    <hyperlink ref="E41" r:id="rId24"/>
    <hyperlink ref="D46" r:id="rId25"/>
    <hyperlink ref="D54" r:id="rId26"/>
    <hyperlink ref="D64" r:id="rId27"/>
    <hyperlink ref="E64" r:id="rId28"/>
    <hyperlink ref="D88" r:id="rId29"/>
    <hyperlink ref="E88" r:id="rId30"/>
    <hyperlink ref="D102" r:id="rId31"/>
    <hyperlink ref="D112" r:id="rId32"/>
    <hyperlink ref="D114" r:id="rId33"/>
    <hyperlink ref="D117" r:id="rId34"/>
    <hyperlink ref="E117" r:id="rId35"/>
    <hyperlink ref="D131" r:id="rId36"/>
    <hyperlink ref="D134" r:id="rId37"/>
    <hyperlink ref="E146" r:id="rId38"/>
    <hyperlink ref="E149" r:id="rId39"/>
    <hyperlink ref="E152" r:id="rId40"/>
    <hyperlink ref="D155" r:id="rId41"/>
    <hyperlink ref="D159" r:id="rId42"/>
    <hyperlink ref="D162" r:id="rId43"/>
    <hyperlink ref="D165" r:id="rId44"/>
    <hyperlink ref="D172" r:id="rId45"/>
    <hyperlink ref="E172" r:id="rId46"/>
    <hyperlink ref="D177" r:id="rId47"/>
    <hyperlink ref="D193" r:id="rId48"/>
    <hyperlink ref="E196" r:id="rId49"/>
    <hyperlink ref="E193" r:id="rId50"/>
    <hyperlink ref="D203" r:id="rId51"/>
    <hyperlink ref="E207" r:id="rId52"/>
    <hyperlink ref="E204" r:id="rId53"/>
    <hyperlink ref="D208" r:id="rId54"/>
    <hyperlink ref="E208" r:id="rId55"/>
    <hyperlink ref="E219" r:id="rId56"/>
    <hyperlink ref="D227" r:id="rId57"/>
    <hyperlink ref="D229" r:id="rId58"/>
    <hyperlink ref="D235" r:id="rId59"/>
    <hyperlink ref="E239" r:id="rId60"/>
    <hyperlink ref="D244" r:id="rId61"/>
    <hyperlink ref="E247" r:id="rId62"/>
    <hyperlink ref="D257" r:id="rId63"/>
    <hyperlink ref="D261" r:id="rId64"/>
    <hyperlink ref="D265" r:id="rId65"/>
    <hyperlink ref="E269" r:id="rId66"/>
    <hyperlink ref="E265" r:id="rId67"/>
    <hyperlink ref="D273" r:id="rId68"/>
    <hyperlink ref="D281" r:id="rId69"/>
    <hyperlink ref="E284" r:id="rId70"/>
    <hyperlink ref="D290" r:id="rId71"/>
    <hyperlink ref="E289" r:id="rId72"/>
    <hyperlink ref="E295" r:id="rId73"/>
    <hyperlink ref="D297" r:id="rId74"/>
    <hyperlink ref="D303" r:id="rId75"/>
    <hyperlink ref="E310" r:id="rId76"/>
    <hyperlink ref="D319" r:id="rId77" display="https://krasschool17.gosuslugi.ru/"/>
    <hyperlink ref="D323" r:id="rId78"/>
    <hyperlink ref="AD325" r:id="rId79" display="https://sh23-krasnoyarsk-r04.gosweb.gosuslugi.ru/netcat_files/userfiles/Politseyskiy_klass/Moya_buduschaya_professiya_Politseyskiy.pdf"/>
    <hyperlink ref="E323" r:id="rId80"/>
    <hyperlink ref="D330" r:id="rId81"/>
    <hyperlink ref="D333" r:id="rId82"/>
    <hyperlink ref="D336" r:id="rId83"/>
    <hyperlink ref="D338" r:id="rId84"/>
    <hyperlink ref="D347" r:id="rId85"/>
    <hyperlink ref="D353" r:id="rId86"/>
    <hyperlink ref="E353" r:id="rId87"/>
    <hyperlink ref="D358" r:id="rId88"/>
    <hyperlink ref="E358" r:id="rId89"/>
    <hyperlink ref="D369" r:id="rId90"/>
    <hyperlink ref="D372" r:id="rId91"/>
    <hyperlink ref="E373" r:id="rId92"/>
    <hyperlink ref="E376" r:id="rId93"/>
    <hyperlink ref="D377" r:id="rId94"/>
    <hyperlink ref="E563" r:id="rId95"/>
    <hyperlink ref="D563" r:id="rId96"/>
    <hyperlink ref="D556" r:id="rId97"/>
    <hyperlink ref="E561" r:id="rId98"/>
    <hyperlink ref="E562" r:id="rId99"/>
    <hyperlink ref="E556" r:id="rId100"/>
    <hyperlink ref="D554" r:id="rId101"/>
    <hyperlink ref="D549" r:id="rId102"/>
    <hyperlink ref="E552" r:id="rId103"/>
    <hyperlink ref="D392" r:id="rId104"/>
    <hyperlink ref="D393" r:id="rId105"/>
    <hyperlink ref="E397" r:id="rId106" display="https://sch56krsk.gosuslugi.ru/nasha-shkola/shkola-chast-gorodskogo-prostranstva/"/>
    <hyperlink ref="E400" r:id="rId107"/>
    <hyperlink ref="E420" r:id="rId108"/>
    <hyperlink ref="E427" r:id="rId109"/>
    <hyperlink ref="D428" r:id="rId110"/>
    <hyperlink ref="D430" r:id="rId111"/>
    <hyperlink ref="E430" r:id="rId112"/>
    <hyperlink ref="D439" r:id="rId113"/>
    <hyperlink ref="D447" r:id="rId114"/>
    <hyperlink ref="D442" r:id="rId115"/>
    <hyperlink ref="E445" r:id="rId116"/>
    <hyperlink ref="E444" r:id="rId117"/>
    <hyperlink ref="E448" r:id="rId118"/>
    <hyperlink ref="D448" r:id="rId119"/>
    <hyperlink ref="D460" r:id="rId120"/>
    <hyperlink ref="E463" r:id="rId121"/>
    <hyperlink ref="E465" r:id="rId122"/>
    <hyperlink ref="E462" r:id="rId123"/>
    <hyperlink ref="D467" r:id="rId124"/>
    <hyperlink ref="D472" r:id="rId125"/>
    <hyperlink ref="E475" r:id="rId126"/>
    <hyperlink ref="E472" r:id="rId127"/>
    <hyperlink ref="E480" r:id="rId128"/>
    <hyperlink ref="E478" r:id="rId129"/>
    <hyperlink ref="D478" r:id="rId130"/>
    <hyperlink ref="E484" r:id="rId131"/>
    <hyperlink ref="D489" r:id="rId132"/>
    <hyperlink ref="D476" r:id="rId133"/>
    <hyperlink ref="E489" r:id="rId134"/>
    <hyperlink ref="E492" r:id="rId135"/>
    <hyperlink ref="E69" r:id="rId136"/>
    <hyperlink ref="E170" r:id="rId137"/>
    <hyperlink ref="D502" r:id="rId138"/>
    <hyperlink ref="E504" r:id="rId139"/>
    <hyperlink ref="D498" r:id="rId140"/>
    <hyperlink ref="E498" r:id="rId141"/>
    <hyperlink ref="E516" r:id="rId142"/>
    <hyperlink ref="E517" r:id="rId143"/>
    <hyperlink ref="E514" r:id="rId144"/>
    <hyperlink ref="E530" r:id="rId145"/>
    <hyperlink ref="D539" r:id="rId146"/>
    <hyperlink ref="E539" r:id="rId147"/>
    <hyperlink ref="D541" r:id="rId148"/>
    <hyperlink ref="E542" r:id="rId149"/>
    <hyperlink ref="D108" r:id="rId150"/>
    <hyperlink ref="D146" r:id="rId151"/>
  </hyperlinks>
  <pageMargins left="0" right="0" top="0" bottom="0" header="0.31496062992125984" footer="0.31496062992125984"/>
  <pageSetup paperSize="9" orientation="landscape" r:id="rId15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01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:C2"/>
    </sheetView>
  </sheetViews>
  <sheetFormatPr defaultRowHeight="15" x14ac:dyDescent="0.25"/>
  <cols>
    <col min="1" max="1" width="6.5703125" style="1" customWidth="1"/>
    <col min="2" max="2" width="5.7109375" style="1" customWidth="1"/>
    <col min="3" max="3" width="93.5703125" style="1" customWidth="1"/>
    <col min="4" max="4" width="7.5703125" style="1" customWidth="1"/>
    <col min="5" max="60" width="3.7109375" style="1" customWidth="1"/>
    <col min="61" max="61" width="3.7109375" style="1058" customWidth="1"/>
    <col min="62" max="105" width="3.7109375" style="1" customWidth="1"/>
    <col min="106" max="107" width="3.7109375" style="1695" customWidth="1"/>
    <col min="108" max="117" width="3.7109375" style="1" customWidth="1"/>
    <col min="118" max="16384" width="9.140625" style="1"/>
  </cols>
  <sheetData>
    <row r="1" spans="1:118" ht="15.75" customHeight="1" x14ac:dyDescent="0.25">
      <c r="A1" s="2074" t="s">
        <v>455</v>
      </c>
      <c r="B1" s="2072" t="s">
        <v>136</v>
      </c>
      <c r="C1" s="2070" t="s">
        <v>303</v>
      </c>
      <c r="D1" s="1873" t="s">
        <v>453</v>
      </c>
      <c r="E1" s="2054" t="s">
        <v>143</v>
      </c>
      <c r="F1" s="2055"/>
      <c r="G1" s="2055"/>
      <c r="H1" s="2055"/>
      <c r="I1" s="2055"/>
      <c r="J1" s="2055"/>
      <c r="K1" s="2055"/>
      <c r="L1" s="2055"/>
      <c r="M1" s="2056"/>
      <c r="N1" s="2054" t="s">
        <v>150</v>
      </c>
      <c r="O1" s="2055"/>
      <c r="P1" s="2055"/>
      <c r="Q1" s="2055"/>
      <c r="R1" s="2055"/>
      <c r="S1" s="2055"/>
      <c r="T1" s="2055"/>
      <c r="U1" s="2055"/>
      <c r="V1" s="2055"/>
      <c r="W1" s="2055"/>
      <c r="X1" s="2055"/>
      <c r="Y1" s="2056"/>
      <c r="Z1" s="2054" t="s">
        <v>196</v>
      </c>
      <c r="AA1" s="2055"/>
      <c r="AB1" s="2055"/>
      <c r="AC1" s="2055"/>
      <c r="AD1" s="2055"/>
      <c r="AE1" s="2055"/>
      <c r="AF1" s="2055"/>
      <c r="AG1" s="2055"/>
      <c r="AH1" s="2055"/>
      <c r="AI1" s="2055"/>
      <c r="AJ1" s="2055"/>
      <c r="AK1" s="2055"/>
      <c r="AL1" s="2055"/>
      <c r="AM1" s="2055"/>
      <c r="AN1" s="2055"/>
      <c r="AO1" s="2055"/>
      <c r="AP1" s="2056"/>
      <c r="AQ1" s="2057" t="s">
        <v>197</v>
      </c>
      <c r="AR1" s="2058"/>
      <c r="AS1" s="2058"/>
      <c r="AT1" s="2058"/>
      <c r="AU1" s="2058"/>
      <c r="AV1" s="2058"/>
      <c r="AW1" s="2058"/>
      <c r="AX1" s="2058"/>
      <c r="AY1" s="2058"/>
      <c r="AZ1" s="2058"/>
      <c r="BA1" s="2058"/>
      <c r="BB1" s="2058"/>
      <c r="BC1" s="2058"/>
      <c r="BD1" s="2058"/>
      <c r="BE1" s="2058"/>
      <c r="BF1" s="2058"/>
      <c r="BG1" s="2058"/>
      <c r="BH1" s="2058"/>
      <c r="BI1" s="2058"/>
      <c r="BJ1" s="2059"/>
      <c r="BK1" s="2054" t="s">
        <v>198</v>
      </c>
      <c r="BL1" s="2055"/>
      <c r="BM1" s="2055"/>
      <c r="BN1" s="2055"/>
      <c r="BO1" s="2055"/>
      <c r="BP1" s="2055"/>
      <c r="BQ1" s="2055"/>
      <c r="BR1" s="2055"/>
      <c r="BS1" s="2055"/>
      <c r="BT1" s="2055"/>
      <c r="BU1" s="2055"/>
      <c r="BV1" s="2055"/>
      <c r="BW1" s="2055"/>
      <c r="BX1" s="2056"/>
      <c r="BY1" s="2057" t="s">
        <v>199</v>
      </c>
      <c r="BZ1" s="2058"/>
      <c r="CA1" s="2058"/>
      <c r="CB1" s="2058"/>
      <c r="CC1" s="2058"/>
      <c r="CD1" s="2058"/>
      <c r="CE1" s="2058"/>
      <c r="CF1" s="2058"/>
      <c r="CG1" s="2058"/>
      <c r="CH1" s="2058"/>
      <c r="CI1" s="2058"/>
      <c r="CJ1" s="2058"/>
      <c r="CK1" s="2058"/>
      <c r="CL1" s="2058"/>
      <c r="CM1" s="2058"/>
      <c r="CN1" s="2058"/>
      <c r="CO1" s="2058"/>
      <c r="CP1" s="2058"/>
      <c r="CQ1" s="2058"/>
      <c r="CR1" s="2058"/>
      <c r="CS1" s="2058"/>
      <c r="CT1" s="2058"/>
      <c r="CU1" s="2058"/>
      <c r="CV1" s="2058"/>
      <c r="CW1" s="2058"/>
      <c r="CX1" s="2058"/>
      <c r="CY1" s="2058"/>
      <c r="CZ1" s="2058"/>
      <c r="DA1" s="2058"/>
      <c r="DB1" s="2058"/>
      <c r="DC1" s="2058"/>
      <c r="DD1" s="2059"/>
      <c r="DE1" s="2054" t="s">
        <v>200</v>
      </c>
      <c r="DF1" s="2055"/>
      <c r="DG1" s="2055"/>
      <c r="DH1" s="2055"/>
      <c r="DI1" s="2055"/>
      <c r="DJ1" s="2055"/>
      <c r="DK1" s="2055"/>
      <c r="DL1" s="2055"/>
      <c r="DM1" s="2056"/>
    </row>
    <row r="2" spans="1:118" ht="99" customHeight="1" thickBot="1" x14ac:dyDescent="0.3">
      <c r="A2" s="2075"/>
      <c r="B2" s="2073"/>
      <c r="C2" s="2071"/>
      <c r="D2" s="1874"/>
      <c r="E2" s="679" t="s">
        <v>555</v>
      </c>
      <c r="F2" s="680" t="s">
        <v>446</v>
      </c>
      <c r="G2" s="680" t="s">
        <v>447</v>
      </c>
      <c r="H2" s="680" t="s">
        <v>448</v>
      </c>
      <c r="I2" s="680" t="s">
        <v>449</v>
      </c>
      <c r="J2" s="680" t="s">
        <v>450</v>
      </c>
      <c r="K2" s="680" t="s">
        <v>451</v>
      </c>
      <c r="L2" s="680" t="s">
        <v>452</v>
      </c>
      <c r="M2" s="681" t="s">
        <v>454</v>
      </c>
      <c r="N2" s="682" t="s">
        <v>456</v>
      </c>
      <c r="O2" s="683" t="s">
        <v>467</v>
      </c>
      <c r="P2" s="683" t="s">
        <v>554</v>
      </c>
      <c r="Q2" s="683" t="s">
        <v>457</v>
      </c>
      <c r="R2" s="683" t="s">
        <v>458</v>
      </c>
      <c r="S2" s="683" t="s">
        <v>459</v>
      </c>
      <c r="T2" s="683" t="s">
        <v>460</v>
      </c>
      <c r="U2" s="683" t="s">
        <v>461</v>
      </c>
      <c r="V2" s="683" t="s">
        <v>462</v>
      </c>
      <c r="W2" s="683" t="s">
        <v>463</v>
      </c>
      <c r="X2" s="683" t="s">
        <v>464</v>
      </c>
      <c r="Y2" s="684" t="s">
        <v>465</v>
      </c>
      <c r="Z2" s="682" t="s">
        <v>468</v>
      </c>
      <c r="AA2" s="685" t="s">
        <v>469</v>
      </c>
      <c r="AB2" s="685" t="s">
        <v>470</v>
      </c>
      <c r="AC2" s="685" t="s">
        <v>471</v>
      </c>
      <c r="AD2" s="685" t="s">
        <v>472</v>
      </c>
      <c r="AE2" s="685" t="s">
        <v>473</v>
      </c>
      <c r="AF2" s="685" t="s">
        <v>474</v>
      </c>
      <c r="AG2" s="685" t="s">
        <v>475</v>
      </c>
      <c r="AH2" s="685" t="s">
        <v>476</v>
      </c>
      <c r="AI2" s="685" t="s">
        <v>477</v>
      </c>
      <c r="AJ2" s="685" t="s">
        <v>478</v>
      </c>
      <c r="AK2" s="685" t="s">
        <v>479</v>
      </c>
      <c r="AL2" s="685" t="s">
        <v>480</v>
      </c>
      <c r="AM2" s="685" t="s">
        <v>481</v>
      </c>
      <c r="AN2" s="685" t="s">
        <v>482</v>
      </c>
      <c r="AO2" s="685" t="s">
        <v>483</v>
      </c>
      <c r="AP2" s="686" t="s">
        <v>484</v>
      </c>
      <c r="AQ2" s="682" t="s">
        <v>485</v>
      </c>
      <c r="AR2" s="683" t="s">
        <v>486</v>
      </c>
      <c r="AS2" s="683" t="s">
        <v>487</v>
      </c>
      <c r="AT2" s="683" t="s">
        <v>488</v>
      </c>
      <c r="AU2" s="683" t="s">
        <v>489</v>
      </c>
      <c r="AV2" s="683" t="s">
        <v>490</v>
      </c>
      <c r="AW2" s="683" t="s">
        <v>491</v>
      </c>
      <c r="AX2" s="683" t="s">
        <v>492</v>
      </c>
      <c r="AY2" s="683" t="s">
        <v>493</v>
      </c>
      <c r="AZ2" s="683" t="s">
        <v>494</v>
      </c>
      <c r="BA2" s="683" t="s">
        <v>495</v>
      </c>
      <c r="BB2" s="683" t="s">
        <v>496</v>
      </c>
      <c r="BC2" s="683" t="s">
        <v>497</v>
      </c>
      <c r="BD2" s="683" t="s">
        <v>498</v>
      </c>
      <c r="BE2" s="683" t="s">
        <v>499</v>
      </c>
      <c r="BF2" s="683" t="s">
        <v>500</v>
      </c>
      <c r="BG2" s="683" t="s">
        <v>501</v>
      </c>
      <c r="BH2" s="683" t="s">
        <v>502</v>
      </c>
      <c r="BI2" s="683" t="s">
        <v>1244</v>
      </c>
      <c r="BJ2" s="684" t="s">
        <v>503</v>
      </c>
      <c r="BK2" s="700" t="s">
        <v>506</v>
      </c>
      <c r="BL2" s="683" t="s">
        <v>504</v>
      </c>
      <c r="BM2" s="683" t="s">
        <v>505</v>
      </c>
      <c r="BN2" s="683" t="s">
        <v>507</v>
      </c>
      <c r="BO2" s="683" t="s">
        <v>508</v>
      </c>
      <c r="BP2" s="683" t="s">
        <v>509</v>
      </c>
      <c r="BQ2" s="683" t="s">
        <v>510</v>
      </c>
      <c r="BR2" s="683" t="s">
        <v>511</v>
      </c>
      <c r="BS2" s="683" t="s">
        <v>512</v>
      </c>
      <c r="BT2" s="683" t="s">
        <v>513</v>
      </c>
      <c r="BU2" s="683" t="s">
        <v>514</v>
      </c>
      <c r="BV2" s="683" t="s">
        <v>515</v>
      </c>
      <c r="BW2" s="683" t="s">
        <v>516</v>
      </c>
      <c r="BX2" s="684" t="s">
        <v>675</v>
      </c>
      <c r="BY2" s="697" t="s">
        <v>517</v>
      </c>
      <c r="BZ2" s="687" t="s">
        <v>518</v>
      </c>
      <c r="CA2" s="687" t="s">
        <v>519</v>
      </c>
      <c r="CB2" s="687" t="s">
        <v>520</v>
      </c>
      <c r="CC2" s="687" t="s">
        <v>521</v>
      </c>
      <c r="CD2" s="687" t="s">
        <v>522</v>
      </c>
      <c r="CE2" s="687" t="s">
        <v>523</v>
      </c>
      <c r="CF2" s="687" t="s">
        <v>524</v>
      </c>
      <c r="CG2" s="687" t="s">
        <v>525</v>
      </c>
      <c r="CH2" s="687" t="s">
        <v>526</v>
      </c>
      <c r="CI2" s="687" t="s">
        <v>527</v>
      </c>
      <c r="CJ2" s="687" t="s">
        <v>528</v>
      </c>
      <c r="CK2" s="687" t="s">
        <v>529</v>
      </c>
      <c r="CL2" s="687" t="s">
        <v>540</v>
      </c>
      <c r="CM2" s="687" t="s">
        <v>541</v>
      </c>
      <c r="CN2" s="687" t="s">
        <v>542</v>
      </c>
      <c r="CO2" s="687" t="s">
        <v>543</v>
      </c>
      <c r="CP2" s="687" t="s">
        <v>544</v>
      </c>
      <c r="CQ2" s="687" t="s">
        <v>545</v>
      </c>
      <c r="CR2" s="687" t="s">
        <v>539</v>
      </c>
      <c r="CS2" s="687" t="s">
        <v>538</v>
      </c>
      <c r="CT2" s="687" t="s">
        <v>537</v>
      </c>
      <c r="CU2" s="687" t="s">
        <v>536</v>
      </c>
      <c r="CV2" s="687" t="s">
        <v>535</v>
      </c>
      <c r="CW2" s="687" t="s">
        <v>534</v>
      </c>
      <c r="CX2" s="687" t="s">
        <v>533</v>
      </c>
      <c r="CY2" s="687" t="s">
        <v>532</v>
      </c>
      <c r="CZ2" s="698" t="s">
        <v>530</v>
      </c>
      <c r="DA2" s="698" t="s">
        <v>531</v>
      </c>
      <c r="DB2" s="861" t="s">
        <v>668</v>
      </c>
      <c r="DC2" s="698" t="s">
        <v>1573</v>
      </c>
      <c r="DD2" s="861" t="s">
        <v>1574</v>
      </c>
      <c r="DE2" s="697" t="s">
        <v>546</v>
      </c>
      <c r="DF2" s="687" t="s">
        <v>547</v>
      </c>
      <c r="DG2" s="687" t="s">
        <v>548</v>
      </c>
      <c r="DH2" s="687" t="s">
        <v>549</v>
      </c>
      <c r="DI2" s="687" t="s">
        <v>550</v>
      </c>
      <c r="DJ2" s="687" t="s">
        <v>551</v>
      </c>
      <c r="DK2" s="687" t="s">
        <v>552</v>
      </c>
      <c r="DL2" s="687" t="s">
        <v>566</v>
      </c>
      <c r="DM2" s="688" t="s">
        <v>553</v>
      </c>
    </row>
    <row r="3" spans="1:118" ht="15" customHeight="1" x14ac:dyDescent="0.25">
      <c r="A3" s="2076" t="s">
        <v>466</v>
      </c>
      <c r="B3" s="1130">
        <v>1</v>
      </c>
      <c r="C3" s="1120" t="s">
        <v>563</v>
      </c>
      <c r="D3" s="754">
        <f>SUM(E3:DM3)</f>
        <v>4</v>
      </c>
      <c r="E3" s="694"/>
      <c r="F3" s="84"/>
      <c r="G3" s="84"/>
      <c r="H3" s="84"/>
      <c r="I3" s="84"/>
      <c r="J3" s="84"/>
      <c r="K3" s="84"/>
      <c r="L3" s="84"/>
      <c r="M3" s="693"/>
      <c r="N3" s="694"/>
      <c r="O3" s="84"/>
      <c r="P3" s="84"/>
      <c r="Q3" s="84"/>
      <c r="R3" s="84"/>
      <c r="S3" s="84"/>
      <c r="T3" s="84"/>
      <c r="U3" s="84"/>
      <c r="V3" s="84"/>
      <c r="W3" s="84"/>
      <c r="X3" s="84"/>
      <c r="Y3" s="693"/>
      <c r="Z3" s="694">
        <v>1</v>
      </c>
      <c r="AA3" s="84">
        <v>1</v>
      </c>
      <c r="AB3" s="84"/>
      <c r="AC3" s="84">
        <v>1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>
        <v>1</v>
      </c>
      <c r="AP3" s="693"/>
      <c r="AQ3" s="69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903"/>
      <c r="BJ3" s="693"/>
      <c r="BK3" s="83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903"/>
      <c r="BX3" s="693"/>
      <c r="BY3" s="69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154"/>
      <c r="DC3" s="968"/>
      <c r="DD3" s="154"/>
      <c r="DE3" s="694"/>
      <c r="DF3" s="84"/>
      <c r="DG3" s="84"/>
      <c r="DH3" s="84"/>
      <c r="DI3" s="84"/>
      <c r="DJ3" s="84"/>
      <c r="DK3" s="84"/>
      <c r="DL3" s="84"/>
      <c r="DM3" s="693"/>
    </row>
    <row r="4" spans="1:118" ht="15" customHeight="1" x14ac:dyDescent="0.25">
      <c r="A4" s="2077"/>
      <c r="B4" s="1127">
        <v>2</v>
      </c>
      <c r="C4" s="1121" t="s">
        <v>699</v>
      </c>
      <c r="D4" s="755">
        <f>SUM(E4:DM4)</f>
        <v>1</v>
      </c>
      <c r="E4" s="677"/>
      <c r="F4" s="581"/>
      <c r="G4" s="581"/>
      <c r="H4" s="581"/>
      <c r="I4" s="581"/>
      <c r="J4" s="581"/>
      <c r="K4" s="581"/>
      <c r="L4" s="581"/>
      <c r="M4" s="678"/>
      <c r="N4" s="677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678"/>
      <c r="Z4" s="677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1"/>
      <c r="AN4" s="581"/>
      <c r="AO4" s="581"/>
      <c r="AP4" s="678">
        <v>1</v>
      </c>
      <c r="AQ4" s="677"/>
      <c r="AR4" s="581"/>
      <c r="AS4" s="581"/>
      <c r="AT4" s="581"/>
      <c r="AU4" s="581"/>
      <c r="AV4" s="581"/>
      <c r="AW4" s="581"/>
      <c r="AX4" s="581"/>
      <c r="AY4" s="581"/>
      <c r="AZ4" s="581"/>
      <c r="BA4" s="581"/>
      <c r="BB4" s="581"/>
      <c r="BC4" s="581"/>
      <c r="BD4" s="581"/>
      <c r="BE4" s="581"/>
      <c r="BF4" s="581"/>
      <c r="BG4" s="581"/>
      <c r="BH4" s="581"/>
      <c r="BI4" s="904"/>
      <c r="BJ4" s="678"/>
      <c r="BK4" s="542"/>
      <c r="BL4" s="581"/>
      <c r="BM4" s="581"/>
      <c r="BN4" s="581"/>
      <c r="BO4" s="581"/>
      <c r="BP4" s="581"/>
      <c r="BQ4" s="581"/>
      <c r="BR4" s="581"/>
      <c r="BS4" s="581"/>
      <c r="BT4" s="581"/>
      <c r="BU4" s="581"/>
      <c r="BV4" s="581"/>
      <c r="BW4" s="904"/>
      <c r="BX4" s="678"/>
      <c r="BY4" s="677"/>
      <c r="BZ4" s="581"/>
      <c r="CA4" s="581"/>
      <c r="CB4" s="581"/>
      <c r="CC4" s="581"/>
      <c r="CD4" s="581"/>
      <c r="CE4" s="581"/>
      <c r="CF4" s="581"/>
      <c r="CG4" s="581"/>
      <c r="CH4" s="581"/>
      <c r="CI4" s="581"/>
      <c r="CJ4" s="581"/>
      <c r="CK4" s="581"/>
      <c r="CL4" s="581"/>
      <c r="CM4" s="581"/>
      <c r="CN4" s="581"/>
      <c r="CO4" s="581"/>
      <c r="CP4" s="581"/>
      <c r="CQ4" s="581"/>
      <c r="CR4" s="581"/>
      <c r="CS4" s="581"/>
      <c r="CT4" s="581"/>
      <c r="CU4" s="581"/>
      <c r="CV4" s="581"/>
      <c r="CW4" s="581"/>
      <c r="CX4" s="581"/>
      <c r="CY4" s="581"/>
      <c r="CZ4" s="581"/>
      <c r="DA4" s="581"/>
      <c r="DB4" s="1000"/>
      <c r="DC4" s="581"/>
      <c r="DD4" s="388"/>
      <c r="DE4" s="677"/>
      <c r="DF4" s="581"/>
      <c r="DG4" s="581"/>
      <c r="DH4" s="581"/>
      <c r="DI4" s="581"/>
      <c r="DJ4" s="581"/>
      <c r="DK4" s="581"/>
      <c r="DL4" s="581"/>
      <c r="DM4" s="678"/>
      <c r="DN4" s="1058"/>
    </row>
    <row r="5" spans="1:118" ht="15" customHeight="1" x14ac:dyDescent="0.25">
      <c r="A5" s="2077"/>
      <c r="B5" s="1127">
        <v>3</v>
      </c>
      <c r="C5" s="994" t="s">
        <v>557</v>
      </c>
      <c r="D5" s="756">
        <f>SUM(E5:DM5)</f>
        <v>2</v>
      </c>
      <c r="E5" s="671"/>
      <c r="F5" s="600"/>
      <c r="G5" s="600"/>
      <c r="H5" s="600"/>
      <c r="I5" s="600"/>
      <c r="J5" s="600"/>
      <c r="K5" s="600"/>
      <c r="L5" s="600"/>
      <c r="M5" s="672"/>
      <c r="N5" s="671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72"/>
      <c r="Z5" s="671"/>
      <c r="AA5" s="600"/>
      <c r="AB5" s="600"/>
      <c r="AC5" s="600"/>
      <c r="AD5" s="600">
        <v>1</v>
      </c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72"/>
      <c r="AQ5" s="671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180"/>
      <c r="BJ5" s="672"/>
      <c r="BK5" s="57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180"/>
      <c r="BX5" s="672"/>
      <c r="BY5" s="671">
        <v>1</v>
      </c>
      <c r="BZ5" s="600"/>
      <c r="CA5" s="600"/>
      <c r="CB5" s="600"/>
      <c r="CC5" s="600"/>
      <c r="CD5" s="600"/>
      <c r="CE5" s="600"/>
      <c r="CF5" s="600"/>
      <c r="CG5" s="600"/>
      <c r="CH5" s="600"/>
      <c r="CI5" s="600"/>
      <c r="CJ5" s="600"/>
      <c r="CK5" s="600"/>
      <c r="CL5" s="600"/>
      <c r="CM5" s="600"/>
      <c r="CN5" s="600"/>
      <c r="CO5" s="600"/>
      <c r="CP5" s="600"/>
      <c r="CQ5" s="600"/>
      <c r="CR5" s="600"/>
      <c r="CS5" s="600"/>
      <c r="CT5" s="600"/>
      <c r="CU5" s="600"/>
      <c r="CV5" s="600"/>
      <c r="CW5" s="600"/>
      <c r="CX5" s="600"/>
      <c r="CY5" s="600"/>
      <c r="CZ5" s="600"/>
      <c r="DA5" s="600"/>
      <c r="DB5" s="1725"/>
      <c r="DC5" s="1696"/>
      <c r="DD5" s="155"/>
      <c r="DE5" s="671"/>
      <c r="DF5" s="600"/>
      <c r="DG5" s="600"/>
      <c r="DH5" s="600"/>
      <c r="DI5" s="600"/>
      <c r="DJ5" s="600"/>
      <c r="DK5" s="600"/>
      <c r="DL5" s="600"/>
      <c r="DM5" s="672"/>
      <c r="DN5" s="1058"/>
    </row>
    <row r="6" spans="1:118" ht="15" customHeight="1" x14ac:dyDescent="0.25">
      <c r="A6" s="2077"/>
      <c r="B6" s="1127">
        <v>4</v>
      </c>
      <c r="C6" s="994" t="s">
        <v>262</v>
      </c>
      <c r="D6" s="756">
        <f>SUM(E6:DM6)</f>
        <v>1</v>
      </c>
      <c r="E6" s="671"/>
      <c r="F6" s="600"/>
      <c r="G6" s="600"/>
      <c r="H6" s="600"/>
      <c r="I6" s="600"/>
      <c r="J6" s="600"/>
      <c r="K6" s="600"/>
      <c r="L6" s="600"/>
      <c r="M6" s="672"/>
      <c r="N6" s="671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72"/>
      <c r="Z6" s="671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72"/>
      <c r="AQ6" s="671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180"/>
      <c r="BJ6" s="672"/>
      <c r="BK6" s="57"/>
      <c r="BL6" s="600"/>
      <c r="BM6" s="600"/>
      <c r="BN6" s="600"/>
      <c r="BO6" s="600"/>
      <c r="BP6" s="600"/>
      <c r="BQ6" s="600"/>
      <c r="BR6" s="600"/>
      <c r="BS6" s="600"/>
      <c r="BT6" s="600"/>
      <c r="BU6" s="600"/>
      <c r="BV6" s="600"/>
      <c r="BW6" s="180"/>
      <c r="BX6" s="672"/>
      <c r="BY6" s="671"/>
      <c r="BZ6" s="600"/>
      <c r="CA6" s="600"/>
      <c r="CB6" s="600"/>
      <c r="CC6" s="600"/>
      <c r="CD6" s="600"/>
      <c r="CE6" s="600"/>
      <c r="CF6" s="600"/>
      <c r="CG6" s="600"/>
      <c r="CH6" s="600"/>
      <c r="CI6" s="600"/>
      <c r="CJ6" s="600"/>
      <c r="CK6" s="600"/>
      <c r="CL6" s="600"/>
      <c r="CM6" s="600"/>
      <c r="CN6" s="600"/>
      <c r="CO6" s="600"/>
      <c r="CP6" s="600"/>
      <c r="CQ6" s="600"/>
      <c r="CR6" s="600"/>
      <c r="CS6" s="600"/>
      <c r="CT6" s="600"/>
      <c r="CU6" s="600"/>
      <c r="CV6" s="600"/>
      <c r="CW6" s="600"/>
      <c r="CX6" s="600"/>
      <c r="CY6" s="600"/>
      <c r="CZ6" s="600"/>
      <c r="DA6" s="600"/>
      <c r="DB6" s="1725"/>
      <c r="DC6" s="1696"/>
      <c r="DD6" s="155"/>
      <c r="DE6" s="671"/>
      <c r="DF6" s="600"/>
      <c r="DG6" s="600"/>
      <c r="DH6" s="600"/>
      <c r="DI6" s="600"/>
      <c r="DJ6" s="600"/>
      <c r="DK6" s="600"/>
      <c r="DL6" s="600">
        <v>1</v>
      </c>
      <c r="DM6" s="672"/>
      <c r="DN6" s="1058"/>
    </row>
    <row r="7" spans="1:118" ht="15" customHeight="1" x14ac:dyDescent="0.25">
      <c r="A7" s="2077"/>
      <c r="B7" s="1127">
        <v>5</v>
      </c>
      <c r="C7" s="666" t="s">
        <v>562</v>
      </c>
      <c r="D7" s="757">
        <f>SUM(E7:DM7)</f>
        <v>1</v>
      </c>
      <c r="E7" s="671"/>
      <c r="F7" s="600"/>
      <c r="G7" s="600"/>
      <c r="H7" s="600"/>
      <c r="I7" s="600"/>
      <c r="J7" s="600"/>
      <c r="K7" s="600"/>
      <c r="L7" s="600"/>
      <c r="M7" s="672"/>
      <c r="N7" s="671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72"/>
      <c r="Z7" s="671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00"/>
      <c r="AM7" s="600"/>
      <c r="AN7" s="600"/>
      <c r="AO7" s="600"/>
      <c r="AP7" s="672"/>
      <c r="AQ7" s="671"/>
      <c r="AR7" s="600"/>
      <c r="AS7" s="600"/>
      <c r="AT7" s="600"/>
      <c r="AU7" s="600"/>
      <c r="AV7" s="600"/>
      <c r="AW7" s="600"/>
      <c r="AX7" s="600"/>
      <c r="AY7" s="600"/>
      <c r="AZ7" s="600"/>
      <c r="BA7" s="600"/>
      <c r="BB7" s="600">
        <v>1</v>
      </c>
      <c r="BC7" s="600"/>
      <c r="BD7" s="600"/>
      <c r="BE7" s="600"/>
      <c r="BF7" s="600"/>
      <c r="BG7" s="600"/>
      <c r="BH7" s="600"/>
      <c r="BI7" s="180"/>
      <c r="BJ7" s="672"/>
      <c r="BK7" s="57"/>
      <c r="BL7" s="600"/>
      <c r="BM7" s="600"/>
      <c r="BN7" s="600"/>
      <c r="BO7" s="600"/>
      <c r="BP7" s="600"/>
      <c r="BQ7" s="600"/>
      <c r="BR7" s="600"/>
      <c r="BS7" s="600"/>
      <c r="BT7" s="600"/>
      <c r="BU7" s="600"/>
      <c r="BV7" s="600"/>
      <c r="BW7" s="180"/>
      <c r="BX7" s="672"/>
      <c r="BY7" s="671"/>
      <c r="BZ7" s="600"/>
      <c r="CA7" s="600"/>
      <c r="CB7" s="600"/>
      <c r="CC7" s="600"/>
      <c r="CD7" s="600"/>
      <c r="CE7" s="600"/>
      <c r="CF7" s="600"/>
      <c r="CG7" s="600"/>
      <c r="CH7" s="600"/>
      <c r="CI7" s="600"/>
      <c r="CJ7" s="600"/>
      <c r="CK7" s="600"/>
      <c r="CL7" s="600"/>
      <c r="CM7" s="600"/>
      <c r="CN7" s="600"/>
      <c r="CO7" s="600"/>
      <c r="CP7" s="600"/>
      <c r="CQ7" s="600"/>
      <c r="CR7" s="600"/>
      <c r="CS7" s="600"/>
      <c r="CT7" s="600"/>
      <c r="CU7" s="600"/>
      <c r="CV7" s="600"/>
      <c r="CW7" s="600"/>
      <c r="CX7" s="600"/>
      <c r="CY7" s="600"/>
      <c r="CZ7" s="600"/>
      <c r="DA7" s="600"/>
      <c r="DB7" s="1725"/>
      <c r="DC7" s="1696"/>
      <c r="DD7" s="155"/>
      <c r="DE7" s="671"/>
      <c r="DF7" s="600"/>
      <c r="DG7" s="600"/>
      <c r="DH7" s="600"/>
      <c r="DI7" s="600"/>
      <c r="DJ7" s="600"/>
      <c r="DK7" s="600"/>
      <c r="DL7" s="600"/>
      <c r="DM7" s="672"/>
      <c r="DN7" s="1058"/>
    </row>
    <row r="8" spans="1:118" ht="15" customHeight="1" x14ac:dyDescent="0.25">
      <c r="A8" s="2077"/>
      <c r="B8" s="1127">
        <v>6</v>
      </c>
      <c r="C8" s="994" t="s">
        <v>66</v>
      </c>
      <c r="D8" s="756">
        <f>SUM(E8:DM8)</f>
        <v>3</v>
      </c>
      <c r="E8" s="671"/>
      <c r="F8" s="600"/>
      <c r="G8" s="600"/>
      <c r="H8" s="600"/>
      <c r="I8" s="600"/>
      <c r="J8" s="600">
        <v>1</v>
      </c>
      <c r="K8" s="600">
        <v>1</v>
      </c>
      <c r="L8" s="600"/>
      <c r="M8" s="672"/>
      <c r="N8" s="671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72"/>
      <c r="Z8" s="671"/>
      <c r="AA8" s="600"/>
      <c r="AB8" s="600"/>
      <c r="AC8" s="600"/>
      <c r="AD8" s="600"/>
      <c r="AE8" s="600"/>
      <c r="AF8" s="600"/>
      <c r="AG8" s="600"/>
      <c r="AH8" s="600"/>
      <c r="AI8" s="600"/>
      <c r="AJ8" s="600"/>
      <c r="AK8" s="600"/>
      <c r="AL8" s="600"/>
      <c r="AM8" s="600"/>
      <c r="AN8" s="600"/>
      <c r="AO8" s="600"/>
      <c r="AP8" s="672"/>
      <c r="AQ8" s="671"/>
      <c r="AR8" s="600"/>
      <c r="AS8" s="600"/>
      <c r="AT8" s="600"/>
      <c r="AU8" s="600"/>
      <c r="AV8" s="600"/>
      <c r="AW8" s="600"/>
      <c r="AX8" s="600"/>
      <c r="AY8" s="600"/>
      <c r="AZ8" s="600"/>
      <c r="BA8" s="600"/>
      <c r="BB8" s="600"/>
      <c r="BC8" s="600"/>
      <c r="BD8" s="600"/>
      <c r="BE8" s="600"/>
      <c r="BF8" s="600"/>
      <c r="BG8" s="600">
        <v>1</v>
      </c>
      <c r="BH8" s="600"/>
      <c r="BI8" s="180"/>
      <c r="BJ8" s="672"/>
      <c r="BK8" s="57"/>
      <c r="BL8" s="600"/>
      <c r="BM8" s="600"/>
      <c r="BN8" s="600"/>
      <c r="BO8" s="600"/>
      <c r="BP8" s="600"/>
      <c r="BQ8" s="600"/>
      <c r="BR8" s="600"/>
      <c r="BS8" s="600"/>
      <c r="BT8" s="600"/>
      <c r="BU8" s="600"/>
      <c r="BV8" s="600"/>
      <c r="BW8" s="180"/>
      <c r="BX8" s="672"/>
      <c r="BY8" s="671"/>
      <c r="BZ8" s="600"/>
      <c r="CA8" s="600"/>
      <c r="CB8" s="600"/>
      <c r="CC8" s="600"/>
      <c r="CD8" s="600"/>
      <c r="CE8" s="600"/>
      <c r="CF8" s="600"/>
      <c r="CG8" s="600"/>
      <c r="CH8" s="600"/>
      <c r="CI8" s="600"/>
      <c r="CJ8" s="600"/>
      <c r="CK8" s="600"/>
      <c r="CL8" s="600"/>
      <c r="CM8" s="600"/>
      <c r="CN8" s="600"/>
      <c r="CO8" s="600"/>
      <c r="CP8" s="600"/>
      <c r="CQ8" s="600"/>
      <c r="CR8" s="600"/>
      <c r="CS8" s="600"/>
      <c r="CT8" s="600"/>
      <c r="CU8" s="600"/>
      <c r="CV8" s="600"/>
      <c r="CW8" s="600"/>
      <c r="CX8" s="600"/>
      <c r="CY8" s="600"/>
      <c r="CZ8" s="600"/>
      <c r="DA8" s="600"/>
      <c r="DB8" s="1725"/>
      <c r="DC8" s="1696"/>
      <c r="DD8" s="155"/>
      <c r="DE8" s="671"/>
      <c r="DF8" s="600"/>
      <c r="DG8" s="600"/>
      <c r="DH8" s="600"/>
      <c r="DI8" s="600"/>
      <c r="DJ8" s="600"/>
      <c r="DK8" s="600"/>
      <c r="DL8" s="600"/>
      <c r="DM8" s="672"/>
      <c r="DN8" s="1058"/>
    </row>
    <row r="9" spans="1:118" ht="15" customHeight="1" x14ac:dyDescent="0.25">
      <c r="A9" s="2077"/>
      <c r="B9" s="1127">
        <v>7</v>
      </c>
      <c r="C9" s="994" t="s">
        <v>251</v>
      </c>
      <c r="D9" s="756">
        <f>SUM(E9:DM9)</f>
        <v>3</v>
      </c>
      <c r="E9" s="671"/>
      <c r="F9" s="600"/>
      <c r="G9" s="600"/>
      <c r="H9" s="600"/>
      <c r="I9" s="600"/>
      <c r="J9" s="600"/>
      <c r="K9" s="600"/>
      <c r="L9" s="600"/>
      <c r="M9" s="672"/>
      <c r="N9" s="671"/>
      <c r="O9" s="600"/>
      <c r="P9" s="600"/>
      <c r="Q9" s="600"/>
      <c r="R9" s="600"/>
      <c r="S9" s="600"/>
      <c r="T9" s="600"/>
      <c r="U9" s="600"/>
      <c r="V9" s="600"/>
      <c r="W9" s="600"/>
      <c r="X9" s="600"/>
      <c r="Y9" s="672"/>
      <c r="Z9" s="671"/>
      <c r="AA9" s="600"/>
      <c r="AB9" s="600"/>
      <c r="AC9" s="600"/>
      <c r="AD9" s="600"/>
      <c r="AE9" s="600"/>
      <c r="AF9" s="600"/>
      <c r="AG9" s="600"/>
      <c r="AH9" s="600"/>
      <c r="AI9" s="600"/>
      <c r="AJ9" s="600"/>
      <c r="AK9" s="600"/>
      <c r="AL9" s="600"/>
      <c r="AM9" s="600"/>
      <c r="AN9" s="600"/>
      <c r="AO9" s="600"/>
      <c r="AP9" s="672"/>
      <c r="AQ9" s="671"/>
      <c r="AR9" s="600"/>
      <c r="AS9" s="600"/>
      <c r="AT9" s="600"/>
      <c r="AU9" s="600"/>
      <c r="AV9" s="600"/>
      <c r="AW9" s="600"/>
      <c r="AX9" s="600"/>
      <c r="AY9" s="600"/>
      <c r="AZ9" s="600"/>
      <c r="BA9" s="600"/>
      <c r="BB9" s="600"/>
      <c r="BC9" s="600">
        <v>1</v>
      </c>
      <c r="BD9" s="600"/>
      <c r="BE9" s="600"/>
      <c r="BF9" s="600"/>
      <c r="BG9" s="600"/>
      <c r="BH9" s="600"/>
      <c r="BI9" s="180"/>
      <c r="BJ9" s="672"/>
      <c r="BK9" s="57"/>
      <c r="BL9" s="600"/>
      <c r="BM9" s="600"/>
      <c r="BN9" s="600">
        <v>1</v>
      </c>
      <c r="BO9" s="600"/>
      <c r="BP9" s="600"/>
      <c r="BQ9" s="600"/>
      <c r="BR9" s="600"/>
      <c r="BS9" s="600"/>
      <c r="BT9" s="600"/>
      <c r="BU9" s="600"/>
      <c r="BV9" s="600"/>
      <c r="BW9" s="180"/>
      <c r="BX9" s="672"/>
      <c r="BY9" s="671"/>
      <c r="BZ9" s="600"/>
      <c r="CA9" s="600"/>
      <c r="CB9" s="600"/>
      <c r="CC9" s="600"/>
      <c r="CD9" s="600"/>
      <c r="CE9" s="600"/>
      <c r="CF9" s="600"/>
      <c r="CG9" s="600"/>
      <c r="CH9" s="600"/>
      <c r="CI9" s="600"/>
      <c r="CJ9" s="600"/>
      <c r="CK9" s="600"/>
      <c r="CL9" s="600"/>
      <c r="CM9" s="600"/>
      <c r="CN9" s="600"/>
      <c r="CO9" s="600"/>
      <c r="CP9" s="600"/>
      <c r="CQ9" s="600"/>
      <c r="CR9" s="600"/>
      <c r="CS9" s="600"/>
      <c r="CT9" s="600"/>
      <c r="CU9" s="600"/>
      <c r="CV9" s="600"/>
      <c r="CW9" s="600"/>
      <c r="CX9" s="600"/>
      <c r="CY9" s="600"/>
      <c r="CZ9" s="600"/>
      <c r="DA9" s="600">
        <v>1</v>
      </c>
      <c r="DB9" s="1725"/>
      <c r="DC9" s="1696"/>
      <c r="DD9" s="155"/>
      <c r="DE9" s="671"/>
      <c r="DF9" s="600"/>
      <c r="DG9" s="600"/>
      <c r="DH9" s="600"/>
      <c r="DI9" s="600"/>
      <c r="DJ9" s="600"/>
      <c r="DK9" s="600"/>
      <c r="DL9" s="600"/>
      <c r="DM9" s="672"/>
      <c r="DN9" s="1058"/>
    </row>
    <row r="10" spans="1:118" ht="15" customHeight="1" x14ac:dyDescent="0.25">
      <c r="A10" s="2077"/>
      <c r="B10" s="1127">
        <v>8</v>
      </c>
      <c r="C10" s="666" t="s">
        <v>123</v>
      </c>
      <c r="D10" s="757">
        <f>SUM(E10:DM10)</f>
        <v>2</v>
      </c>
      <c r="E10" s="671"/>
      <c r="F10" s="600"/>
      <c r="G10" s="600"/>
      <c r="H10" s="600"/>
      <c r="I10" s="600"/>
      <c r="J10" s="600">
        <v>1</v>
      </c>
      <c r="K10" s="600"/>
      <c r="L10" s="600"/>
      <c r="M10" s="672"/>
      <c r="N10" s="671"/>
      <c r="O10" s="600"/>
      <c r="P10" s="600"/>
      <c r="Q10" s="600"/>
      <c r="R10" s="600"/>
      <c r="S10" s="600"/>
      <c r="T10" s="600"/>
      <c r="U10" s="600"/>
      <c r="V10" s="600"/>
      <c r="W10" s="600"/>
      <c r="X10" s="600"/>
      <c r="Y10" s="672"/>
      <c r="Z10" s="671"/>
      <c r="AA10" s="600"/>
      <c r="AB10" s="600"/>
      <c r="AC10" s="600"/>
      <c r="AD10" s="600"/>
      <c r="AE10" s="600"/>
      <c r="AF10" s="600"/>
      <c r="AG10" s="600"/>
      <c r="AH10" s="600"/>
      <c r="AI10" s="600"/>
      <c r="AJ10" s="600"/>
      <c r="AK10" s="600"/>
      <c r="AL10" s="600"/>
      <c r="AM10" s="600"/>
      <c r="AN10" s="600"/>
      <c r="AO10" s="600"/>
      <c r="AP10" s="672"/>
      <c r="AQ10" s="671"/>
      <c r="AR10" s="600"/>
      <c r="AS10" s="600"/>
      <c r="AT10" s="600"/>
      <c r="AU10" s="600">
        <v>1</v>
      </c>
      <c r="AV10" s="600"/>
      <c r="AW10" s="600"/>
      <c r="AX10" s="600"/>
      <c r="AY10" s="600"/>
      <c r="AZ10" s="600"/>
      <c r="BA10" s="600"/>
      <c r="BB10" s="600"/>
      <c r="BC10" s="600"/>
      <c r="BD10" s="600"/>
      <c r="BE10" s="600"/>
      <c r="BF10" s="600"/>
      <c r="BG10" s="600"/>
      <c r="BH10" s="600"/>
      <c r="BI10" s="180"/>
      <c r="BJ10" s="672"/>
      <c r="BK10" s="57"/>
      <c r="BL10" s="600"/>
      <c r="BM10" s="600"/>
      <c r="BN10" s="600"/>
      <c r="BO10" s="600"/>
      <c r="BP10" s="600"/>
      <c r="BQ10" s="600"/>
      <c r="BR10" s="600"/>
      <c r="BS10" s="600"/>
      <c r="BT10" s="600"/>
      <c r="BU10" s="600"/>
      <c r="BV10" s="600"/>
      <c r="BW10" s="180"/>
      <c r="BX10" s="672"/>
      <c r="BY10" s="671"/>
      <c r="BZ10" s="600"/>
      <c r="CA10" s="600"/>
      <c r="CB10" s="600"/>
      <c r="CC10" s="600"/>
      <c r="CD10" s="600"/>
      <c r="CE10" s="600"/>
      <c r="CF10" s="600"/>
      <c r="CG10" s="600"/>
      <c r="CH10" s="600"/>
      <c r="CI10" s="600"/>
      <c r="CJ10" s="600"/>
      <c r="CK10" s="600"/>
      <c r="CL10" s="600"/>
      <c r="CM10" s="600"/>
      <c r="CN10" s="600"/>
      <c r="CO10" s="600"/>
      <c r="CP10" s="600"/>
      <c r="CQ10" s="600"/>
      <c r="CR10" s="600"/>
      <c r="CS10" s="600"/>
      <c r="CT10" s="600"/>
      <c r="CU10" s="600"/>
      <c r="CV10" s="600"/>
      <c r="CW10" s="600"/>
      <c r="CX10" s="600"/>
      <c r="CY10" s="600"/>
      <c r="CZ10" s="600"/>
      <c r="DA10" s="600"/>
      <c r="DB10" s="1725"/>
      <c r="DC10" s="1696"/>
      <c r="DD10" s="155"/>
      <c r="DE10" s="671"/>
      <c r="DF10" s="600"/>
      <c r="DG10" s="600"/>
      <c r="DH10" s="600"/>
      <c r="DI10" s="600"/>
      <c r="DJ10" s="600"/>
      <c r="DK10" s="600"/>
      <c r="DL10" s="600"/>
      <c r="DM10" s="672"/>
      <c r="DN10" s="1058"/>
    </row>
    <row r="11" spans="1:118" ht="15" customHeight="1" x14ac:dyDescent="0.25">
      <c r="A11" s="2077"/>
      <c r="B11" s="1127">
        <v>9</v>
      </c>
      <c r="C11" s="994" t="s">
        <v>277</v>
      </c>
      <c r="D11" s="756">
        <f>SUM(E11:DM11)</f>
        <v>1</v>
      </c>
      <c r="E11" s="671"/>
      <c r="F11" s="600"/>
      <c r="G11" s="600"/>
      <c r="H11" s="600"/>
      <c r="I11" s="600"/>
      <c r="J11" s="600"/>
      <c r="K11" s="600"/>
      <c r="L11" s="600"/>
      <c r="M11" s="672"/>
      <c r="N11" s="671"/>
      <c r="O11" s="600"/>
      <c r="P11" s="600">
        <v>1</v>
      </c>
      <c r="Q11" s="600"/>
      <c r="R11" s="600"/>
      <c r="S11" s="600"/>
      <c r="T11" s="600"/>
      <c r="U11" s="600"/>
      <c r="V11" s="600"/>
      <c r="W11" s="600"/>
      <c r="X11" s="600"/>
      <c r="Y11" s="672"/>
      <c r="Z11" s="671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72"/>
      <c r="AQ11" s="671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  <c r="BB11" s="600"/>
      <c r="BC11" s="600"/>
      <c r="BD11" s="600"/>
      <c r="BE11" s="600"/>
      <c r="BF11" s="600"/>
      <c r="BG11" s="600"/>
      <c r="BH11" s="600"/>
      <c r="BI11" s="180"/>
      <c r="BJ11" s="672"/>
      <c r="BK11" s="57"/>
      <c r="BL11" s="600"/>
      <c r="BM11" s="600"/>
      <c r="BN11" s="600"/>
      <c r="BO11" s="600"/>
      <c r="BP11" s="600"/>
      <c r="BQ11" s="600"/>
      <c r="BR11" s="600"/>
      <c r="BS11" s="600"/>
      <c r="BT11" s="600"/>
      <c r="BU11" s="600"/>
      <c r="BV11" s="600"/>
      <c r="BW11" s="180"/>
      <c r="BX11" s="672"/>
      <c r="BY11" s="671"/>
      <c r="BZ11" s="600"/>
      <c r="CA11" s="600"/>
      <c r="CB11" s="600"/>
      <c r="CC11" s="600"/>
      <c r="CD11" s="600"/>
      <c r="CE11" s="600"/>
      <c r="CF11" s="600"/>
      <c r="CG11" s="600"/>
      <c r="CH11" s="600"/>
      <c r="CI11" s="600"/>
      <c r="CJ11" s="600"/>
      <c r="CK11" s="600"/>
      <c r="CL11" s="600"/>
      <c r="CM11" s="600"/>
      <c r="CN11" s="600"/>
      <c r="CO11" s="600"/>
      <c r="CP11" s="600"/>
      <c r="CQ11" s="600"/>
      <c r="CR11" s="600"/>
      <c r="CS11" s="600"/>
      <c r="CT11" s="600"/>
      <c r="CU11" s="600"/>
      <c r="CV11" s="600"/>
      <c r="CW11" s="600"/>
      <c r="CX11" s="600"/>
      <c r="CY11" s="600"/>
      <c r="CZ11" s="600"/>
      <c r="DA11" s="600"/>
      <c r="DB11" s="1725"/>
      <c r="DC11" s="1696"/>
      <c r="DD11" s="155"/>
      <c r="DE11" s="671"/>
      <c r="DF11" s="600"/>
      <c r="DG11" s="600"/>
      <c r="DH11" s="600"/>
      <c r="DI11" s="600"/>
      <c r="DJ11" s="600"/>
      <c r="DK11" s="600"/>
      <c r="DL11" s="600"/>
      <c r="DM11" s="672"/>
      <c r="DN11" s="1058"/>
    </row>
    <row r="12" spans="1:118" ht="15" customHeight="1" x14ac:dyDescent="0.25">
      <c r="A12" s="2077"/>
      <c r="B12" s="1127">
        <v>10</v>
      </c>
      <c r="C12" s="994" t="s">
        <v>249</v>
      </c>
      <c r="D12" s="756">
        <f>SUM(E12:DM12)</f>
        <v>5</v>
      </c>
      <c r="E12" s="671">
        <v>1</v>
      </c>
      <c r="F12" s="600"/>
      <c r="G12" s="600"/>
      <c r="H12" s="600"/>
      <c r="I12" s="600">
        <v>1</v>
      </c>
      <c r="J12" s="600"/>
      <c r="K12" s="600"/>
      <c r="L12" s="600"/>
      <c r="M12" s="672"/>
      <c r="N12" s="671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72"/>
      <c r="Z12" s="671"/>
      <c r="AA12" s="600"/>
      <c r="AB12" s="600"/>
      <c r="AC12" s="600"/>
      <c r="AD12" s="600"/>
      <c r="AE12" s="600"/>
      <c r="AF12" s="600">
        <v>1</v>
      </c>
      <c r="AG12" s="600"/>
      <c r="AH12" s="600"/>
      <c r="AI12" s="600"/>
      <c r="AJ12" s="600"/>
      <c r="AK12" s="600"/>
      <c r="AL12" s="600"/>
      <c r="AM12" s="600"/>
      <c r="AN12" s="600"/>
      <c r="AO12" s="600"/>
      <c r="AP12" s="672"/>
      <c r="AQ12" s="671"/>
      <c r="AR12" s="600"/>
      <c r="AS12" s="600"/>
      <c r="AT12" s="600"/>
      <c r="AU12" s="600"/>
      <c r="AV12" s="600"/>
      <c r="AW12" s="600"/>
      <c r="AX12" s="600"/>
      <c r="AY12" s="600"/>
      <c r="AZ12" s="600"/>
      <c r="BA12" s="600"/>
      <c r="BB12" s="600"/>
      <c r="BC12" s="600"/>
      <c r="BD12" s="600"/>
      <c r="BE12" s="600"/>
      <c r="BF12" s="600"/>
      <c r="BG12" s="600"/>
      <c r="BH12" s="600"/>
      <c r="BI12" s="180"/>
      <c r="BJ12" s="672"/>
      <c r="BK12" s="57"/>
      <c r="BL12" s="600"/>
      <c r="BM12" s="600">
        <v>1</v>
      </c>
      <c r="BN12" s="600"/>
      <c r="BO12" s="600"/>
      <c r="BP12" s="600"/>
      <c r="BQ12" s="600"/>
      <c r="BR12" s="600"/>
      <c r="BS12" s="600"/>
      <c r="BT12" s="600"/>
      <c r="BU12" s="600"/>
      <c r="BV12" s="600"/>
      <c r="BW12" s="180"/>
      <c r="BX12" s="672"/>
      <c r="BY12" s="671"/>
      <c r="BZ12" s="600"/>
      <c r="CA12" s="600"/>
      <c r="CB12" s="600"/>
      <c r="CC12" s="600"/>
      <c r="CD12" s="600"/>
      <c r="CE12" s="600"/>
      <c r="CF12" s="600"/>
      <c r="CG12" s="600"/>
      <c r="CH12" s="600"/>
      <c r="CI12" s="600"/>
      <c r="CJ12" s="600"/>
      <c r="CK12" s="600"/>
      <c r="CL12" s="600"/>
      <c r="CM12" s="600"/>
      <c r="CN12" s="600"/>
      <c r="CO12" s="600"/>
      <c r="CP12" s="600"/>
      <c r="CQ12" s="600"/>
      <c r="CR12" s="600"/>
      <c r="CS12" s="600"/>
      <c r="CT12" s="600"/>
      <c r="CU12" s="600"/>
      <c r="CV12" s="600"/>
      <c r="CW12" s="600"/>
      <c r="CX12" s="600"/>
      <c r="CY12" s="600"/>
      <c r="CZ12" s="600"/>
      <c r="DA12" s="600"/>
      <c r="DB12" s="1725"/>
      <c r="DC12" s="1696"/>
      <c r="DD12" s="155"/>
      <c r="DE12" s="671"/>
      <c r="DF12" s="600"/>
      <c r="DG12" s="600"/>
      <c r="DH12" s="600"/>
      <c r="DI12" s="600"/>
      <c r="DJ12" s="600">
        <v>1</v>
      </c>
      <c r="DK12" s="600"/>
      <c r="DL12" s="600"/>
      <c r="DM12" s="672"/>
      <c r="DN12" s="1058"/>
    </row>
    <row r="13" spans="1:118" ht="15" customHeight="1" x14ac:dyDescent="0.25">
      <c r="A13" s="2077"/>
      <c r="B13" s="1127">
        <v>11</v>
      </c>
      <c r="C13" s="994" t="s">
        <v>33</v>
      </c>
      <c r="D13" s="756">
        <f>SUM(E13:DM13)</f>
        <v>4</v>
      </c>
      <c r="E13" s="671"/>
      <c r="F13" s="600"/>
      <c r="G13" s="600"/>
      <c r="H13" s="600"/>
      <c r="I13" s="600"/>
      <c r="J13" s="600"/>
      <c r="K13" s="600"/>
      <c r="L13" s="600"/>
      <c r="M13" s="672"/>
      <c r="N13" s="671"/>
      <c r="O13" s="600"/>
      <c r="P13" s="600"/>
      <c r="Q13" s="600"/>
      <c r="R13" s="600"/>
      <c r="S13" s="600"/>
      <c r="T13" s="600"/>
      <c r="U13" s="600"/>
      <c r="V13" s="600">
        <v>1</v>
      </c>
      <c r="W13" s="600"/>
      <c r="X13" s="600"/>
      <c r="Y13" s="672"/>
      <c r="Z13" s="671"/>
      <c r="AA13" s="600"/>
      <c r="AB13" s="600"/>
      <c r="AC13" s="600"/>
      <c r="AD13" s="600"/>
      <c r="AE13" s="600"/>
      <c r="AF13" s="600"/>
      <c r="AG13" s="600"/>
      <c r="AH13" s="600"/>
      <c r="AI13" s="600"/>
      <c r="AJ13" s="600"/>
      <c r="AK13" s="600"/>
      <c r="AL13" s="600"/>
      <c r="AM13" s="600"/>
      <c r="AN13" s="600"/>
      <c r="AO13" s="600"/>
      <c r="AP13" s="672"/>
      <c r="AQ13" s="671"/>
      <c r="AR13" s="600"/>
      <c r="AS13" s="600"/>
      <c r="AT13" s="600"/>
      <c r="AU13" s="600"/>
      <c r="AV13" s="600"/>
      <c r="AW13" s="600"/>
      <c r="AX13" s="600"/>
      <c r="AY13" s="600"/>
      <c r="AZ13" s="600">
        <v>1</v>
      </c>
      <c r="BA13" s="600"/>
      <c r="BB13" s="600"/>
      <c r="BC13" s="600"/>
      <c r="BD13" s="600"/>
      <c r="BE13" s="600"/>
      <c r="BF13" s="600"/>
      <c r="BG13" s="600"/>
      <c r="BH13" s="600"/>
      <c r="BI13" s="180"/>
      <c r="BJ13" s="672"/>
      <c r="BK13" s="57"/>
      <c r="BL13" s="600"/>
      <c r="BM13" s="600"/>
      <c r="BN13" s="600"/>
      <c r="BO13" s="600"/>
      <c r="BP13" s="600"/>
      <c r="BQ13" s="600"/>
      <c r="BR13" s="600"/>
      <c r="BS13" s="600"/>
      <c r="BT13" s="600"/>
      <c r="BU13" s="600"/>
      <c r="BV13" s="600"/>
      <c r="BW13" s="180"/>
      <c r="BX13" s="672"/>
      <c r="BY13" s="671"/>
      <c r="BZ13" s="600"/>
      <c r="CA13" s="600"/>
      <c r="CB13" s="600"/>
      <c r="CC13" s="600"/>
      <c r="CD13" s="600"/>
      <c r="CE13" s="600"/>
      <c r="CF13" s="600"/>
      <c r="CG13" s="600"/>
      <c r="CH13" s="600">
        <v>1</v>
      </c>
      <c r="CI13" s="600"/>
      <c r="CJ13" s="600">
        <v>1</v>
      </c>
      <c r="CK13" s="600"/>
      <c r="CL13" s="600"/>
      <c r="CM13" s="600"/>
      <c r="CN13" s="600"/>
      <c r="CO13" s="600"/>
      <c r="CP13" s="600"/>
      <c r="CQ13" s="600"/>
      <c r="CR13" s="600"/>
      <c r="CS13" s="600"/>
      <c r="CT13" s="600"/>
      <c r="CU13" s="600"/>
      <c r="CV13" s="600"/>
      <c r="CW13" s="600"/>
      <c r="CX13" s="600"/>
      <c r="CY13" s="600"/>
      <c r="CZ13" s="600"/>
      <c r="DA13" s="600"/>
      <c r="DB13" s="1725"/>
      <c r="DC13" s="1696"/>
      <c r="DD13" s="155"/>
      <c r="DE13" s="671"/>
      <c r="DF13" s="600"/>
      <c r="DG13" s="600"/>
      <c r="DH13" s="600"/>
      <c r="DI13" s="600"/>
      <c r="DJ13" s="600"/>
      <c r="DK13" s="600"/>
      <c r="DL13" s="600"/>
      <c r="DM13" s="672"/>
      <c r="DN13" s="1058"/>
    </row>
    <row r="14" spans="1:118" ht="15" customHeight="1" x14ac:dyDescent="0.25">
      <c r="A14" s="2077"/>
      <c r="B14" s="1127">
        <v>12</v>
      </c>
      <c r="C14" s="1121" t="s">
        <v>60</v>
      </c>
      <c r="D14" s="756">
        <f>SUM(E14:DM14)</f>
        <v>4</v>
      </c>
      <c r="E14" s="671"/>
      <c r="F14" s="600"/>
      <c r="G14" s="600"/>
      <c r="H14" s="600"/>
      <c r="I14" s="600"/>
      <c r="J14" s="600"/>
      <c r="K14" s="600"/>
      <c r="L14" s="600"/>
      <c r="M14" s="672"/>
      <c r="N14" s="671"/>
      <c r="O14" s="600"/>
      <c r="P14" s="600">
        <v>1</v>
      </c>
      <c r="Q14" s="600"/>
      <c r="R14" s="600"/>
      <c r="S14" s="600"/>
      <c r="T14" s="600"/>
      <c r="U14" s="600"/>
      <c r="V14" s="600"/>
      <c r="W14" s="600"/>
      <c r="X14" s="600">
        <v>1</v>
      </c>
      <c r="Y14" s="672"/>
      <c r="Z14" s="671"/>
      <c r="AA14" s="600"/>
      <c r="AB14" s="600"/>
      <c r="AC14" s="600"/>
      <c r="AD14" s="600"/>
      <c r="AE14" s="600"/>
      <c r="AF14" s="600"/>
      <c r="AG14" s="600"/>
      <c r="AH14" s="600"/>
      <c r="AI14" s="600"/>
      <c r="AJ14" s="600"/>
      <c r="AK14" s="600"/>
      <c r="AL14" s="600"/>
      <c r="AM14" s="600"/>
      <c r="AN14" s="600"/>
      <c r="AO14" s="600"/>
      <c r="AP14" s="672"/>
      <c r="AQ14" s="671"/>
      <c r="AR14" s="600"/>
      <c r="AS14" s="600"/>
      <c r="AT14" s="600"/>
      <c r="AU14" s="600"/>
      <c r="AV14" s="600"/>
      <c r="AW14" s="600"/>
      <c r="AX14" s="600"/>
      <c r="AY14" s="600"/>
      <c r="AZ14" s="600"/>
      <c r="BA14" s="600"/>
      <c r="BB14" s="600"/>
      <c r="BC14" s="600"/>
      <c r="BD14" s="600"/>
      <c r="BE14" s="600"/>
      <c r="BF14" s="600"/>
      <c r="BG14" s="600"/>
      <c r="BH14" s="600"/>
      <c r="BI14" s="180"/>
      <c r="BJ14" s="672"/>
      <c r="BK14" s="57"/>
      <c r="BL14" s="600"/>
      <c r="BM14" s="600">
        <v>1</v>
      </c>
      <c r="BN14" s="600"/>
      <c r="BO14" s="600">
        <v>1</v>
      </c>
      <c r="BP14" s="600"/>
      <c r="BQ14" s="600"/>
      <c r="BR14" s="600"/>
      <c r="BS14" s="600"/>
      <c r="BT14" s="600"/>
      <c r="BU14" s="600"/>
      <c r="BV14" s="600"/>
      <c r="BW14" s="180"/>
      <c r="BX14" s="672"/>
      <c r="BY14" s="671"/>
      <c r="BZ14" s="600"/>
      <c r="CA14" s="600"/>
      <c r="CB14" s="600"/>
      <c r="CC14" s="600"/>
      <c r="CD14" s="600"/>
      <c r="CE14" s="600"/>
      <c r="CF14" s="600"/>
      <c r="CG14" s="600"/>
      <c r="CH14" s="600"/>
      <c r="CI14" s="600"/>
      <c r="CJ14" s="600"/>
      <c r="CK14" s="600"/>
      <c r="CL14" s="600"/>
      <c r="CM14" s="600"/>
      <c r="CN14" s="600"/>
      <c r="CO14" s="600"/>
      <c r="CP14" s="600"/>
      <c r="CQ14" s="600"/>
      <c r="CR14" s="600"/>
      <c r="CS14" s="600"/>
      <c r="CT14" s="600"/>
      <c r="CU14" s="600"/>
      <c r="CV14" s="600"/>
      <c r="CW14" s="600"/>
      <c r="CX14" s="600"/>
      <c r="CY14" s="600"/>
      <c r="CZ14" s="600"/>
      <c r="DA14" s="600"/>
      <c r="DB14" s="1725"/>
      <c r="DC14" s="1696"/>
      <c r="DD14" s="155"/>
      <c r="DE14" s="671"/>
      <c r="DF14" s="600"/>
      <c r="DG14" s="600"/>
      <c r="DH14" s="600"/>
      <c r="DI14" s="600"/>
      <c r="DJ14" s="600"/>
      <c r="DK14" s="600"/>
      <c r="DL14" s="600"/>
      <c r="DM14" s="672"/>
      <c r="DN14" s="1058"/>
    </row>
    <row r="15" spans="1:118" ht="15" customHeight="1" x14ac:dyDescent="0.25">
      <c r="A15" s="2077"/>
      <c r="B15" s="1127">
        <v>13</v>
      </c>
      <c r="C15" s="994" t="s">
        <v>70</v>
      </c>
      <c r="D15" s="756">
        <f>SUM(E15:DM15)</f>
        <v>7</v>
      </c>
      <c r="E15" s="671"/>
      <c r="F15" s="600"/>
      <c r="G15" s="600"/>
      <c r="H15" s="600"/>
      <c r="I15" s="600"/>
      <c r="J15" s="600"/>
      <c r="K15" s="600"/>
      <c r="L15" s="600"/>
      <c r="M15" s="672"/>
      <c r="N15" s="671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72"/>
      <c r="Z15" s="671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00"/>
      <c r="AM15" s="600"/>
      <c r="AN15" s="600"/>
      <c r="AO15" s="600"/>
      <c r="AP15" s="672"/>
      <c r="AQ15" s="671"/>
      <c r="AR15" s="600"/>
      <c r="AS15" s="600"/>
      <c r="AT15" s="600"/>
      <c r="AU15" s="600"/>
      <c r="AV15" s="600"/>
      <c r="AW15" s="600"/>
      <c r="AX15" s="600"/>
      <c r="AY15" s="600"/>
      <c r="AZ15" s="600"/>
      <c r="BA15" s="600"/>
      <c r="BB15" s="600">
        <v>1</v>
      </c>
      <c r="BC15" s="600">
        <v>1</v>
      </c>
      <c r="BD15" s="600">
        <v>1</v>
      </c>
      <c r="BE15" s="600">
        <v>1</v>
      </c>
      <c r="BF15" s="600"/>
      <c r="BG15" s="600"/>
      <c r="BH15" s="600">
        <v>1</v>
      </c>
      <c r="BI15" s="180"/>
      <c r="BJ15" s="672"/>
      <c r="BK15" s="57"/>
      <c r="BL15" s="600"/>
      <c r="BM15" s="600"/>
      <c r="BN15" s="600"/>
      <c r="BO15" s="600"/>
      <c r="BP15" s="600"/>
      <c r="BQ15" s="600"/>
      <c r="BR15" s="600"/>
      <c r="BS15" s="600"/>
      <c r="BT15" s="600">
        <v>1</v>
      </c>
      <c r="BU15" s="600">
        <v>1</v>
      </c>
      <c r="BV15" s="600"/>
      <c r="BW15" s="180"/>
      <c r="BX15" s="672"/>
      <c r="BY15" s="671"/>
      <c r="BZ15" s="600"/>
      <c r="CA15" s="600"/>
      <c r="CB15" s="600"/>
      <c r="CC15" s="600"/>
      <c r="CD15" s="600"/>
      <c r="CE15" s="600"/>
      <c r="CF15" s="600"/>
      <c r="CG15" s="600"/>
      <c r="CH15" s="600"/>
      <c r="CI15" s="600"/>
      <c r="CJ15" s="600"/>
      <c r="CK15" s="600"/>
      <c r="CL15" s="600"/>
      <c r="CM15" s="600"/>
      <c r="CN15" s="600"/>
      <c r="CO15" s="600"/>
      <c r="CP15" s="600"/>
      <c r="CQ15" s="600"/>
      <c r="CR15" s="600"/>
      <c r="CS15" s="600"/>
      <c r="CT15" s="600"/>
      <c r="CU15" s="600"/>
      <c r="CV15" s="600"/>
      <c r="CW15" s="600"/>
      <c r="CX15" s="600"/>
      <c r="CY15" s="600"/>
      <c r="CZ15" s="600"/>
      <c r="DA15" s="600"/>
      <c r="DB15" s="1725"/>
      <c r="DC15" s="1696"/>
      <c r="DD15" s="155"/>
      <c r="DE15" s="671"/>
      <c r="DF15" s="600"/>
      <c r="DG15" s="600"/>
      <c r="DH15" s="600"/>
      <c r="DI15" s="600"/>
      <c r="DJ15" s="600"/>
      <c r="DK15" s="600"/>
      <c r="DL15" s="600"/>
      <c r="DM15" s="672"/>
      <c r="DN15" s="1058"/>
    </row>
    <row r="16" spans="1:118" ht="15" customHeight="1" x14ac:dyDescent="0.25">
      <c r="A16" s="2077"/>
      <c r="B16" s="1127">
        <v>14</v>
      </c>
      <c r="C16" s="994" t="s">
        <v>71</v>
      </c>
      <c r="D16" s="756">
        <f>SUM(E16:DM16)</f>
        <v>1</v>
      </c>
      <c r="E16" s="671"/>
      <c r="F16" s="600"/>
      <c r="G16" s="600"/>
      <c r="H16" s="600"/>
      <c r="I16" s="600"/>
      <c r="J16" s="600"/>
      <c r="K16" s="600"/>
      <c r="L16" s="600"/>
      <c r="M16" s="672"/>
      <c r="N16" s="671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72"/>
      <c r="Z16" s="671"/>
      <c r="AA16" s="600"/>
      <c r="AB16" s="600"/>
      <c r="AC16" s="600"/>
      <c r="AD16" s="600"/>
      <c r="AE16" s="600"/>
      <c r="AF16" s="600"/>
      <c r="AG16" s="600"/>
      <c r="AH16" s="600"/>
      <c r="AI16" s="600"/>
      <c r="AJ16" s="600"/>
      <c r="AK16" s="600"/>
      <c r="AL16" s="600"/>
      <c r="AM16" s="600"/>
      <c r="AN16" s="600"/>
      <c r="AO16" s="600"/>
      <c r="AP16" s="672"/>
      <c r="AQ16" s="671"/>
      <c r="AR16" s="600"/>
      <c r="AS16" s="600"/>
      <c r="AT16" s="600"/>
      <c r="AU16" s="600"/>
      <c r="AV16" s="600"/>
      <c r="AW16" s="600"/>
      <c r="AX16" s="600"/>
      <c r="AY16" s="600"/>
      <c r="AZ16" s="600"/>
      <c r="BA16" s="600">
        <v>1</v>
      </c>
      <c r="BB16" s="600"/>
      <c r="BC16" s="600"/>
      <c r="BD16" s="600"/>
      <c r="BE16" s="600"/>
      <c r="BF16" s="600"/>
      <c r="BG16" s="600"/>
      <c r="BH16" s="600"/>
      <c r="BI16" s="180"/>
      <c r="BJ16" s="672"/>
      <c r="BK16" s="57"/>
      <c r="BL16" s="600"/>
      <c r="BM16" s="600"/>
      <c r="BN16" s="600"/>
      <c r="BO16" s="600"/>
      <c r="BP16" s="600"/>
      <c r="BQ16" s="600"/>
      <c r="BR16" s="600"/>
      <c r="BS16" s="600"/>
      <c r="BT16" s="600"/>
      <c r="BU16" s="600"/>
      <c r="BV16" s="600"/>
      <c r="BW16" s="180"/>
      <c r="BX16" s="672"/>
      <c r="BY16" s="671"/>
      <c r="BZ16" s="600"/>
      <c r="CA16" s="600"/>
      <c r="CB16" s="600"/>
      <c r="CC16" s="600"/>
      <c r="CD16" s="600"/>
      <c r="CE16" s="600"/>
      <c r="CF16" s="600"/>
      <c r="CG16" s="600"/>
      <c r="CH16" s="600"/>
      <c r="CI16" s="600"/>
      <c r="CJ16" s="600"/>
      <c r="CK16" s="600"/>
      <c r="CL16" s="600"/>
      <c r="CM16" s="600"/>
      <c r="CN16" s="600"/>
      <c r="CO16" s="600"/>
      <c r="CP16" s="600"/>
      <c r="CQ16" s="600"/>
      <c r="CR16" s="600"/>
      <c r="CS16" s="600"/>
      <c r="CT16" s="600"/>
      <c r="CU16" s="600"/>
      <c r="CV16" s="600"/>
      <c r="CW16" s="600"/>
      <c r="CX16" s="600"/>
      <c r="CY16" s="600"/>
      <c r="CZ16" s="600"/>
      <c r="DA16" s="600"/>
      <c r="DB16" s="1725"/>
      <c r="DC16" s="1696"/>
      <c r="DD16" s="155"/>
      <c r="DE16" s="671"/>
      <c r="DF16" s="600"/>
      <c r="DG16" s="600"/>
      <c r="DH16" s="600"/>
      <c r="DI16" s="600"/>
      <c r="DJ16" s="600"/>
      <c r="DK16" s="600"/>
      <c r="DL16" s="600"/>
      <c r="DM16" s="672"/>
      <c r="DN16" s="1058"/>
    </row>
    <row r="17" spans="1:118" ht="15" customHeight="1" x14ac:dyDescent="0.25">
      <c r="A17" s="2077"/>
      <c r="B17" s="1127">
        <v>15</v>
      </c>
      <c r="C17" s="994" t="s">
        <v>50</v>
      </c>
      <c r="D17" s="756">
        <f>SUM(E17:DM17)</f>
        <v>1</v>
      </c>
      <c r="E17" s="671"/>
      <c r="F17" s="600"/>
      <c r="G17" s="600"/>
      <c r="H17" s="600"/>
      <c r="I17" s="600"/>
      <c r="J17" s="600"/>
      <c r="K17" s="600"/>
      <c r="L17" s="600"/>
      <c r="M17" s="672"/>
      <c r="N17" s="671"/>
      <c r="O17" s="600"/>
      <c r="P17" s="600"/>
      <c r="Q17" s="600"/>
      <c r="R17" s="600"/>
      <c r="S17" s="600"/>
      <c r="T17" s="600"/>
      <c r="U17" s="600">
        <v>1</v>
      </c>
      <c r="V17" s="600"/>
      <c r="W17" s="600"/>
      <c r="X17" s="600"/>
      <c r="Y17" s="672"/>
      <c r="Z17" s="671"/>
      <c r="AA17" s="600"/>
      <c r="AB17" s="600"/>
      <c r="AC17" s="600"/>
      <c r="AD17" s="600"/>
      <c r="AE17" s="600"/>
      <c r="AF17" s="600"/>
      <c r="AG17" s="600"/>
      <c r="AH17" s="600"/>
      <c r="AI17" s="600"/>
      <c r="AJ17" s="600"/>
      <c r="AK17" s="600"/>
      <c r="AL17" s="600"/>
      <c r="AM17" s="600"/>
      <c r="AN17" s="600"/>
      <c r="AO17" s="600"/>
      <c r="AP17" s="672"/>
      <c r="AQ17" s="671"/>
      <c r="AR17" s="600"/>
      <c r="AS17" s="600"/>
      <c r="AT17" s="600"/>
      <c r="AU17" s="600"/>
      <c r="AV17" s="600"/>
      <c r="AW17" s="600"/>
      <c r="AX17" s="600"/>
      <c r="AY17" s="600"/>
      <c r="AZ17" s="600"/>
      <c r="BA17" s="600"/>
      <c r="BB17" s="600"/>
      <c r="BC17" s="600"/>
      <c r="BD17" s="600"/>
      <c r="BE17" s="600"/>
      <c r="BF17" s="600"/>
      <c r="BG17" s="600"/>
      <c r="BH17" s="600"/>
      <c r="BI17" s="180"/>
      <c r="BJ17" s="672"/>
      <c r="BK17" s="57"/>
      <c r="BL17" s="600"/>
      <c r="BM17" s="600"/>
      <c r="BN17" s="600"/>
      <c r="BO17" s="600"/>
      <c r="BP17" s="600"/>
      <c r="BQ17" s="600"/>
      <c r="BR17" s="600"/>
      <c r="BS17" s="600"/>
      <c r="BT17" s="600"/>
      <c r="BU17" s="600"/>
      <c r="BV17" s="600"/>
      <c r="BW17" s="180"/>
      <c r="BX17" s="672"/>
      <c r="BY17" s="671"/>
      <c r="BZ17" s="600"/>
      <c r="CA17" s="600"/>
      <c r="CB17" s="600"/>
      <c r="CC17" s="600"/>
      <c r="CD17" s="600"/>
      <c r="CE17" s="600"/>
      <c r="CF17" s="600"/>
      <c r="CG17" s="600"/>
      <c r="CH17" s="600"/>
      <c r="CI17" s="600"/>
      <c r="CJ17" s="600"/>
      <c r="CK17" s="600"/>
      <c r="CL17" s="600"/>
      <c r="CM17" s="600"/>
      <c r="CN17" s="600"/>
      <c r="CO17" s="600"/>
      <c r="CP17" s="600"/>
      <c r="CQ17" s="600"/>
      <c r="CR17" s="600"/>
      <c r="CS17" s="600"/>
      <c r="CT17" s="600"/>
      <c r="CU17" s="600"/>
      <c r="CV17" s="600"/>
      <c r="CW17" s="600"/>
      <c r="CX17" s="600"/>
      <c r="CY17" s="600"/>
      <c r="CZ17" s="600"/>
      <c r="DA17" s="600"/>
      <c r="DB17" s="1725"/>
      <c r="DC17" s="1696"/>
      <c r="DD17" s="155"/>
      <c r="DE17" s="671"/>
      <c r="DF17" s="600"/>
      <c r="DG17" s="600"/>
      <c r="DH17" s="600"/>
      <c r="DI17" s="600"/>
      <c r="DJ17" s="600"/>
      <c r="DK17" s="600"/>
      <c r="DL17" s="600"/>
      <c r="DM17" s="672"/>
      <c r="DN17" s="1058"/>
    </row>
    <row r="18" spans="1:118" ht="15" customHeight="1" x14ac:dyDescent="0.25">
      <c r="A18" s="2077"/>
      <c r="B18" s="1127">
        <v>16</v>
      </c>
      <c r="C18" s="994" t="s">
        <v>336</v>
      </c>
      <c r="D18" s="756">
        <f>SUM(E18:DM18)</f>
        <v>2</v>
      </c>
      <c r="E18" s="671"/>
      <c r="F18" s="600"/>
      <c r="G18" s="600"/>
      <c r="H18" s="600"/>
      <c r="I18" s="600"/>
      <c r="J18" s="600"/>
      <c r="K18" s="600"/>
      <c r="L18" s="600"/>
      <c r="M18" s="672"/>
      <c r="N18" s="671"/>
      <c r="O18" s="600"/>
      <c r="P18" s="600"/>
      <c r="Q18" s="600"/>
      <c r="R18" s="600"/>
      <c r="S18" s="600"/>
      <c r="T18" s="600"/>
      <c r="U18" s="600"/>
      <c r="V18" s="600"/>
      <c r="W18" s="600"/>
      <c r="X18" s="600"/>
      <c r="Y18" s="672"/>
      <c r="Z18" s="671"/>
      <c r="AA18" s="600"/>
      <c r="AB18" s="600"/>
      <c r="AC18" s="600"/>
      <c r="AD18" s="600"/>
      <c r="AE18" s="600"/>
      <c r="AF18" s="600"/>
      <c r="AG18" s="600"/>
      <c r="AH18" s="600"/>
      <c r="AI18" s="600"/>
      <c r="AJ18" s="600"/>
      <c r="AK18" s="600"/>
      <c r="AL18" s="600"/>
      <c r="AM18" s="600"/>
      <c r="AN18" s="600"/>
      <c r="AO18" s="600"/>
      <c r="AP18" s="672"/>
      <c r="AQ18" s="671"/>
      <c r="AR18" s="600"/>
      <c r="AS18" s="600"/>
      <c r="AT18" s="600"/>
      <c r="AU18" s="600"/>
      <c r="AV18" s="600"/>
      <c r="AW18" s="600"/>
      <c r="AX18" s="600"/>
      <c r="AY18" s="600"/>
      <c r="AZ18" s="600"/>
      <c r="BA18" s="600"/>
      <c r="BB18" s="600"/>
      <c r="BC18" s="600"/>
      <c r="BD18" s="600"/>
      <c r="BE18" s="600"/>
      <c r="BF18" s="600"/>
      <c r="BG18" s="600"/>
      <c r="BH18" s="600"/>
      <c r="BI18" s="180"/>
      <c r="BJ18" s="672"/>
      <c r="BK18" s="57"/>
      <c r="BL18" s="600"/>
      <c r="BM18" s="600">
        <v>1</v>
      </c>
      <c r="BN18" s="600"/>
      <c r="BO18" s="600"/>
      <c r="BP18" s="600"/>
      <c r="BQ18" s="600"/>
      <c r="BR18" s="600"/>
      <c r="BS18" s="600"/>
      <c r="BT18" s="600"/>
      <c r="BU18" s="600"/>
      <c r="BV18" s="600"/>
      <c r="BW18" s="180"/>
      <c r="BX18" s="672"/>
      <c r="BY18" s="671">
        <v>1</v>
      </c>
      <c r="BZ18" s="600"/>
      <c r="CA18" s="600"/>
      <c r="CB18" s="600"/>
      <c r="CC18" s="600"/>
      <c r="CD18" s="600"/>
      <c r="CE18" s="600"/>
      <c r="CF18" s="600"/>
      <c r="CG18" s="600"/>
      <c r="CH18" s="600"/>
      <c r="CI18" s="600"/>
      <c r="CJ18" s="600"/>
      <c r="CK18" s="600"/>
      <c r="CL18" s="600"/>
      <c r="CM18" s="600"/>
      <c r="CN18" s="600"/>
      <c r="CO18" s="600"/>
      <c r="CP18" s="600"/>
      <c r="CQ18" s="600"/>
      <c r="CR18" s="600"/>
      <c r="CS18" s="600"/>
      <c r="CT18" s="600"/>
      <c r="CU18" s="600"/>
      <c r="CV18" s="600"/>
      <c r="CW18" s="600"/>
      <c r="CX18" s="600"/>
      <c r="CY18" s="600"/>
      <c r="CZ18" s="600"/>
      <c r="DA18" s="600"/>
      <c r="DB18" s="1725"/>
      <c r="DC18" s="1696"/>
      <c r="DD18" s="155"/>
      <c r="DE18" s="671"/>
      <c r="DF18" s="600"/>
      <c r="DG18" s="600"/>
      <c r="DH18" s="600"/>
      <c r="DI18" s="600"/>
      <c r="DJ18" s="600"/>
      <c r="DK18" s="600"/>
      <c r="DL18" s="600"/>
      <c r="DM18" s="672"/>
      <c r="DN18" s="1058"/>
    </row>
    <row r="19" spans="1:118" ht="15" customHeight="1" x14ac:dyDescent="0.25">
      <c r="A19" s="2077"/>
      <c r="B19" s="1127">
        <v>17</v>
      </c>
      <c r="C19" s="994" t="s">
        <v>601</v>
      </c>
      <c r="D19" s="756">
        <f>SUM(E19:DM19)</f>
        <v>0</v>
      </c>
      <c r="E19" s="671"/>
      <c r="F19" s="600"/>
      <c r="G19" s="600"/>
      <c r="H19" s="600"/>
      <c r="I19" s="600"/>
      <c r="J19" s="600"/>
      <c r="K19" s="600"/>
      <c r="L19" s="600"/>
      <c r="M19" s="672"/>
      <c r="N19" s="671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72"/>
      <c r="Z19" s="671"/>
      <c r="AA19" s="600"/>
      <c r="AB19" s="600"/>
      <c r="AC19" s="600"/>
      <c r="AD19" s="600"/>
      <c r="AE19" s="600"/>
      <c r="AF19" s="600"/>
      <c r="AG19" s="600"/>
      <c r="AH19" s="600"/>
      <c r="AI19" s="600"/>
      <c r="AJ19" s="600"/>
      <c r="AK19" s="600"/>
      <c r="AL19" s="600"/>
      <c r="AM19" s="600"/>
      <c r="AN19" s="600"/>
      <c r="AO19" s="600"/>
      <c r="AP19" s="672"/>
      <c r="AQ19" s="671"/>
      <c r="AR19" s="600"/>
      <c r="AS19" s="600"/>
      <c r="AT19" s="600"/>
      <c r="AU19" s="600"/>
      <c r="AV19" s="600"/>
      <c r="AW19" s="600"/>
      <c r="AX19" s="600"/>
      <c r="AY19" s="600"/>
      <c r="AZ19" s="600"/>
      <c r="BA19" s="600"/>
      <c r="BB19" s="600"/>
      <c r="BC19" s="600"/>
      <c r="BD19" s="600"/>
      <c r="BE19" s="600"/>
      <c r="BF19" s="600"/>
      <c r="BG19" s="600"/>
      <c r="BH19" s="600"/>
      <c r="BI19" s="180"/>
      <c r="BJ19" s="672"/>
      <c r="BK19" s="57"/>
      <c r="BL19" s="600"/>
      <c r="BM19" s="600"/>
      <c r="BN19" s="600"/>
      <c r="BO19" s="600"/>
      <c r="BP19" s="600"/>
      <c r="BQ19" s="600"/>
      <c r="BR19" s="600"/>
      <c r="BS19" s="600"/>
      <c r="BT19" s="600"/>
      <c r="BU19" s="600"/>
      <c r="BV19" s="600"/>
      <c r="BW19" s="180"/>
      <c r="BX19" s="672"/>
      <c r="BY19" s="671"/>
      <c r="BZ19" s="600"/>
      <c r="CA19" s="600"/>
      <c r="CB19" s="600"/>
      <c r="CC19" s="600"/>
      <c r="CD19" s="600"/>
      <c r="CE19" s="600"/>
      <c r="CF19" s="600"/>
      <c r="CG19" s="600"/>
      <c r="CH19" s="600"/>
      <c r="CI19" s="600"/>
      <c r="CJ19" s="600"/>
      <c r="CK19" s="600"/>
      <c r="CL19" s="600"/>
      <c r="CM19" s="600"/>
      <c r="CN19" s="600"/>
      <c r="CO19" s="600"/>
      <c r="CP19" s="600"/>
      <c r="CQ19" s="600"/>
      <c r="CR19" s="600"/>
      <c r="CS19" s="600"/>
      <c r="CT19" s="600"/>
      <c r="CU19" s="600"/>
      <c r="CV19" s="600"/>
      <c r="CW19" s="600"/>
      <c r="CX19" s="600"/>
      <c r="CY19" s="600"/>
      <c r="CZ19" s="600"/>
      <c r="DA19" s="600"/>
      <c r="DB19" s="1725"/>
      <c r="DC19" s="1696"/>
      <c r="DD19" s="155"/>
      <c r="DE19" s="671"/>
      <c r="DF19" s="600"/>
      <c r="DG19" s="600"/>
      <c r="DH19" s="600"/>
      <c r="DI19" s="600"/>
      <c r="DJ19" s="600"/>
      <c r="DK19" s="600"/>
      <c r="DL19" s="600"/>
      <c r="DM19" s="672"/>
      <c r="DN19" s="1058"/>
    </row>
    <row r="20" spans="1:118" ht="15" customHeight="1" x14ac:dyDescent="0.25">
      <c r="A20" s="2077"/>
      <c r="B20" s="1127">
        <v>18</v>
      </c>
      <c r="C20" s="994" t="s">
        <v>637</v>
      </c>
      <c r="D20" s="756">
        <f>SUM(E20:DM20)</f>
        <v>2</v>
      </c>
      <c r="E20" s="671"/>
      <c r="F20" s="600"/>
      <c r="G20" s="600"/>
      <c r="H20" s="600"/>
      <c r="I20" s="600"/>
      <c r="J20" s="600"/>
      <c r="K20" s="600"/>
      <c r="L20" s="600"/>
      <c r="M20" s="672"/>
      <c r="N20" s="671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72"/>
      <c r="Z20" s="671"/>
      <c r="AA20" s="600"/>
      <c r="AB20" s="600"/>
      <c r="AC20" s="600"/>
      <c r="AD20" s="600"/>
      <c r="AE20" s="600"/>
      <c r="AF20" s="600"/>
      <c r="AG20" s="600"/>
      <c r="AH20" s="600"/>
      <c r="AI20" s="600"/>
      <c r="AJ20" s="600"/>
      <c r="AK20" s="600"/>
      <c r="AL20" s="600"/>
      <c r="AM20" s="600"/>
      <c r="AN20" s="600"/>
      <c r="AO20" s="600"/>
      <c r="AP20" s="672"/>
      <c r="AQ20" s="671"/>
      <c r="AR20" s="600"/>
      <c r="AS20" s="600"/>
      <c r="AT20" s="600"/>
      <c r="AU20" s="600"/>
      <c r="AV20" s="600"/>
      <c r="AW20" s="600"/>
      <c r="AX20" s="600"/>
      <c r="AY20" s="600"/>
      <c r="AZ20" s="600"/>
      <c r="BA20" s="600"/>
      <c r="BB20" s="600"/>
      <c r="BC20" s="600"/>
      <c r="BD20" s="600"/>
      <c r="BE20" s="600"/>
      <c r="BF20" s="600"/>
      <c r="BG20" s="600"/>
      <c r="BH20" s="600"/>
      <c r="BI20" s="180"/>
      <c r="BJ20" s="672"/>
      <c r="BK20" s="57"/>
      <c r="BL20" s="600"/>
      <c r="BM20" s="600"/>
      <c r="BN20" s="600"/>
      <c r="BO20" s="600"/>
      <c r="BP20" s="600"/>
      <c r="BQ20" s="600"/>
      <c r="BR20" s="600"/>
      <c r="BS20" s="600"/>
      <c r="BT20" s="600"/>
      <c r="BU20" s="600"/>
      <c r="BV20" s="600"/>
      <c r="BW20" s="180"/>
      <c r="BX20" s="672"/>
      <c r="BY20" s="671"/>
      <c r="BZ20" s="600"/>
      <c r="CA20" s="600"/>
      <c r="CB20" s="600"/>
      <c r="CC20" s="600"/>
      <c r="CD20" s="600"/>
      <c r="CE20" s="600"/>
      <c r="CF20" s="600"/>
      <c r="CG20" s="600"/>
      <c r="CH20" s="600">
        <v>1</v>
      </c>
      <c r="CI20" s="600"/>
      <c r="CJ20" s="600"/>
      <c r="CK20" s="600"/>
      <c r="CL20" s="600"/>
      <c r="CM20" s="600"/>
      <c r="CN20" s="600"/>
      <c r="CO20" s="600"/>
      <c r="CP20" s="600"/>
      <c r="CQ20" s="600"/>
      <c r="CR20" s="600">
        <v>1</v>
      </c>
      <c r="CS20" s="600"/>
      <c r="CT20" s="600"/>
      <c r="CU20" s="600"/>
      <c r="CV20" s="600"/>
      <c r="CW20" s="600"/>
      <c r="CX20" s="600"/>
      <c r="CY20" s="600"/>
      <c r="CZ20" s="600"/>
      <c r="DA20" s="600"/>
      <c r="DB20" s="1725"/>
      <c r="DC20" s="1696"/>
      <c r="DD20" s="155"/>
      <c r="DE20" s="671"/>
      <c r="DF20" s="600"/>
      <c r="DG20" s="600"/>
      <c r="DH20" s="600"/>
      <c r="DI20" s="600"/>
      <c r="DJ20" s="600"/>
      <c r="DK20" s="600"/>
      <c r="DL20" s="600"/>
      <c r="DM20" s="672"/>
      <c r="DN20" s="1058"/>
    </row>
    <row r="21" spans="1:118" ht="15" customHeight="1" x14ac:dyDescent="0.25">
      <c r="A21" s="2077"/>
      <c r="B21" s="1127">
        <v>19</v>
      </c>
      <c r="C21" s="994" t="s">
        <v>278</v>
      </c>
      <c r="D21" s="756">
        <f>SUM(E21:DM21)</f>
        <v>8</v>
      </c>
      <c r="E21" s="671"/>
      <c r="F21" s="600"/>
      <c r="G21" s="600"/>
      <c r="H21" s="600"/>
      <c r="I21" s="600">
        <v>1</v>
      </c>
      <c r="J21" s="600"/>
      <c r="K21" s="600"/>
      <c r="L21" s="600"/>
      <c r="M21" s="672"/>
      <c r="N21" s="671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72"/>
      <c r="Z21" s="671"/>
      <c r="AA21" s="600"/>
      <c r="AB21" s="600"/>
      <c r="AC21" s="600"/>
      <c r="AD21" s="600"/>
      <c r="AE21" s="600"/>
      <c r="AF21" s="600"/>
      <c r="AG21" s="600"/>
      <c r="AH21" s="600"/>
      <c r="AI21" s="600"/>
      <c r="AJ21" s="600"/>
      <c r="AK21" s="600"/>
      <c r="AL21" s="600"/>
      <c r="AM21" s="600"/>
      <c r="AN21" s="600"/>
      <c r="AO21" s="600"/>
      <c r="AP21" s="672"/>
      <c r="AQ21" s="671"/>
      <c r="AR21" s="600"/>
      <c r="AS21" s="600"/>
      <c r="AT21" s="600"/>
      <c r="AU21" s="600"/>
      <c r="AV21" s="600"/>
      <c r="AW21" s="600"/>
      <c r="AX21" s="600"/>
      <c r="AY21" s="600"/>
      <c r="AZ21" s="600"/>
      <c r="BA21" s="600"/>
      <c r="BB21" s="600"/>
      <c r="BC21" s="600"/>
      <c r="BD21" s="600"/>
      <c r="BE21" s="600"/>
      <c r="BF21" s="600"/>
      <c r="BG21" s="600"/>
      <c r="BH21" s="600"/>
      <c r="BI21" s="180"/>
      <c r="BJ21" s="672"/>
      <c r="BK21" s="57"/>
      <c r="BL21" s="600"/>
      <c r="BM21" s="600"/>
      <c r="BN21" s="600"/>
      <c r="BO21" s="600"/>
      <c r="BP21" s="600"/>
      <c r="BQ21" s="600"/>
      <c r="BR21" s="600"/>
      <c r="BS21" s="600"/>
      <c r="BT21" s="600"/>
      <c r="BU21" s="600"/>
      <c r="BV21" s="600"/>
      <c r="BW21" s="180">
        <v>1</v>
      </c>
      <c r="BX21" s="672"/>
      <c r="BY21" s="671"/>
      <c r="BZ21" s="600"/>
      <c r="CA21" s="600">
        <v>1</v>
      </c>
      <c r="CB21" s="600"/>
      <c r="CC21" s="600"/>
      <c r="CD21" s="600"/>
      <c r="CE21" s="600"/>
      <c r="CF21" s="600"/>
      <c r="CG21" s="600"/>
      <c r="CH21" s="600"/>
      <c r="CI21" s="600"/>
      <c r="CJ21" s="600">
        <v>1</v>
      </c>
      <c r="CK21" s="600"/>
      <c r="CL21" s="600"/>
      <c r="CM21" s="600"/>
      <c r="CN21" s="600"/>
      <c r="CO21" s="600"/>
      <c r="CP21" s="600"/>
      <c r="CQ21" s="600"/>
      <c r="CR21" s="600">
        <v>1</v>
      </c>
      <c r="CS21" s="600"/>
      <c r="CT21" s="600"/>
      <c r="CU21" s="600">
        <v>1</v>
      </c>
      <c r="CV21" s="600"/>
      <c r="CW21" s="600"/>
      <c r="CX21" s="600"/>
      <c r="CY21" s="600"/>
      <c r="CZ21" s="600"/>
      <c r="DA21" s="600">
        <v>1</v>
      </c>
      <c r="DB21" s="1725"/>
      <c r="DC21" s="1696">
        <v>1</v>
      </c>
      <c r="DD21" s="155"/>
      <c r="DE21" s="671"/>
      <c r="DF21" s="600"/>
      <c r="DG21" s="600"/>
      <c r="DH21" s="600"/>
      <c r="DI21" s="600"/>
      <c r="DJ21" s="600"/>
      <c r="DK21" s="600"/>
      <c r="DL21" s="600"/>
      <c r="DM21" s="672"/>
      <c r="DN21" s="1058"/>
    </row>
    <row r="22" spans="1:118" ht="15" customHeight="1" x14ac:dyDescent="0.25">
      <c r="A22" s="2077"/>
      <c r="B22" s="1127">
        <v>20</v>
      </c>
      <c r="C22" s="994" t="s">
        <v>677</v>
      </c>
      <c r="D22" s="756">
        <f>SUM(E22:DM22)</f>
        <v>1</v>
      </c>
      <c r="E22" s="671"/>
      <c r="F22" s="600"/>
      <c r="G22" s="600"/>
      <c r="H22" s="600"/>
      <c r="I22" s="600"/>
      <c r="J22" s="600"/>
      <c r="K22" s="600"/>
      <c r="L22" s="600"/>
      <c r="M22" s="672"/>
      <c r="N22" s="671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72"/>
      <c r="Z22" s="671"/>
      <c r="AA22" s="600"/>
      <c r="AB22" s="600"/>
      <c r="AC22" s="600"/>
      <c r="AD22" s="600"/>
      <c r="AE22" s="600"/>
      <c r="AF22" s="600"/>
      <c r="AG22" s="600"/>
      <c r="AH22" s="600"/>
      <c r="AI22" s="600"/>
      <c r="AJ22" s="600"/>
      <c r="AK22" s="600"/>
      <c r="AL22" s="600"/>
      <c r="AM22" s="600"/>
      <c r="AN22" s="600"/>
      <c r="AO22" s="600"/>
      <c r="AP22" s="672"/>
      <c r="AQ22" s="671"/>
      <c r="AR22" s="600"/>
      <c r="AS22" s="600"/>
      <c r="AT22" s="600"/>
      <c r="AU22" s="600"/>
      <c r="AV22" s="600"/>
      <c r="AW22" s="600"/>
      <c r="AX22" s="600"/>
      <c r="AY22" s="600"/>
      <c r="AZ22" s="600"/>
      <c r="BA22" s="600"/>
      <c r="BB22" s="600"/>
      <c r="BC22" s="600"/>
      <c r="BD22" s="600"/>
      <c r="BE22" s="600"/>
      <c r="BF22" s="600"/>
      <c r="BG22" s="600"/>
      <c r="BH22" s="600"/>
      <c r="BI22" s="180"/>
      <c r="BJ22" s="672"/>
      <c r="BK22" s="57"/>
      <c r="BL22" s="600"/>
      <c r="BM22" s="600">
        <v>1</v>
      </c>
      <c r="BN22" s="600"/>
      <c r="BO22" s="600"/>
      <c r="BP22" s="600"/>
      <c r="BQ22" s="600"/>
      <c r="BR22" s="600"/>
      <c r="BS22" s="600"/>
      <c r="BT22" s="600"/>
      <c r="BU22" s="600"/>
      <c r="BV22" s="600"/>
      <c r="BW22" s="180"/>
      <c r="BX22" s="672"/>
      <c r="BY22" s="671"/>
      <c r="BZ22" s="600"/>
      <c r="CA22" s="600"/>
      <c r="CB22" s="600"/>
      <c r="CC22" s="600"/>
      <c r="CD22" s="600"/>
      <c r="CE22" s="600"/>
      <c r="CF22" s="600"/>
      <c r="CG22" s="600"/>
      <c r="CH22" s="600"/>
      <c r="CI22" s="600"/>
      <c r="CJ22" s="600"/>
      <c r="CK22" s="600"/>
      <c r="CL22" s="600"/>
      <c r="CM22" s="600"/>
      <c r="CN22" s="600"/>
      <c r="CO22" s="600"/>
      <c r="CP22" s="600"/>
      <c r="CQ22" s="600"/>
      <c r="CR22" s="600"/>
      <c r="CS22" s="600"/>
      <c r="CT22" s="600"/>
      <c r="CU22" s="600"/>
      <c r="CV22" s="600"/>
      <c r="CW22" s="600"/>
      <c r="CX22" s="600"/>
      <c r="CY22" s="600"/>
      <c r="CZ22" s="600"/>
      <c r="DA22" s="600"/>
      <c r="DB22" s="1725"/>
      <c r="DC22" s="1696"/>
      <c r="DD22" s="155"/>
      <c r="DE22" s="671"/>
      <c r="DF22" s="600"/>
      <c r="DG22" s="600"/>
      <c r="DH22" s="600"/>
      <c r="DI22" s="600"/>
      <c r="DJ22" s="600"/>
      <c r="DK22" s="600"/>
      <c r="DL22" s="600"/>
      <c r="DM22" s="672"/>
      <c r="DN22" s="1058"/>
    </row>
    <row r="23" spans="1:118" ht="15" customHeight="1" x14ac:dyDescent="0.25">
      <c r="A23" s="2077"/>
      <c r="B23" s="1127">
        <v>21</v>
      </c>
      <c r="C23" s="994" t="s">
        <v>253</v>
      </c>
      <c r="D23" s="756">
        <f>SUM(E23:DM23)</f>
        <v>4</v>
      </c>
      <c r="E23" s="671"/>
      <c r="F23" s="600"/>
      <c r="G23" s="600"/>
      <c r="H23" s="600">
        <v>1</v>
      </c>
      <c r="I23" s="600"/>
      <c r="J23" s="600"/>
      <c r="K23" s="600"/>
      <c r="L23" s="600">
        <v>1</v>
      </c>
      <c r="M23" s="672"/>
      <c r="N23" s="671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72"/>
      <c r="Z23" s="671"/>
      <c r="AA23" s="600"/>
      <c r="AB23" s="600"/>
      <c r="AC23" s="600"/>
      <c r="AD23" s="600"/>
      <c r="AE23" s="600"/>
      <c r="AF23" s="600"/>
      <c r="AG23" s="600">
        <v>1</v>
      </c>
      <c r="AH23" s="600"/>
      <c r="AI23" s="600"/>
      <c r="AJ23" s="600"/>
      <c r="AK23" s="600"/>
      <c r="AL23" s="600"/>
      <c r="AM23" s="600"/>
      <c r="AN23" s="600"/>
      <c r="AO23" s="600"/>
      <c r="AP23" s="672"/>
      <c r="AQ23" s="671">
        <v>1</v>
      </c>
      <c r="AR23" s="600"/>
      <c r="AS23" s="600"/>
      <c r="AT23" s="600"/>
      <c r="AU23" s="600"/>
      <c r="AV23" s="600"/>
      <c r="AW23" s="600"/>
      <c r="AX23" s="600"/>
      <c r="AY23" s="600"/>
      <c r="AZ23" s="600"/>
      <c r="BA23" s="600"/>
      <c r="BB23" s="600"/>
      <c r="BC23" s="600"/>
      <c r="BD23" s="600"/>
      <c r="BE23" s="600"/>
      <c r="BF23" s="600"/>
      <c r="BG23" s="600"/>
      <c r="BH23" s="600"/>
      <c r="BI23" s="180"/>
      <c r="BJ23" s="672"/>
      <c r="BK23" s="57"/>
      <c r="BL23" s="600"/>
      <c r="BM23" s="600"/>
      <c r="BN23" s="600"/>
      <c r="BO23" s="600"/>
      <c r="BP23" s="600"/>
      <c r="BQ23" s="600"/>
      <c r="BR23" s="600"/>
      <c r="BS23" s="600"/>
      <c r="BT23" s="600"/>
      <c r="BU23" s="600"/>
      <c r="BV23" s="600"/>
      <c r="BW23" s="180"/>
      <c r="BX23" s="672"/>
      <c r="BY23" s="671"/>
      <c r="BZ23" s="600"/>
      <c r="CA23" s="600"/>
      <c r="CB23" s="600"/>
      <c r="CC23" s="600"/>
      <c r="CD23" s="600"/>
      <c r="CE23" s="600"/>
      <c r="CF23" s="600"/>
      <c r="CG23" s="600"/>
      <c r="CH23" s="600"/>
      <c r="CI23" s="600"/>
      <c r="CJ23" s="600"/>
      <c r="CK23" s="600"/>
      <c r="CL23" s="600"/>
      <c r="CM23" s="600"/>
      <c r="CN23" s="600"/>
      <c r="CO23" s="600"/>
      <c r="CP23" s="600"/>
      <c r="CQ23" s="600"/>
      <c r="CR23" s="600"/>
      <c r="CS23" s="600"/>
      <c r="CT23" s="600"/>
      <c r="CU23" s="600"/>
      <c r="CV23" s="600"/>
      <c r="CW23" s="600"/>
      <c r="CX23" s="600"/>
      <c r="CY23" s="600"/>
      <c r="CZ23" s="600"/>
      <c r="DA23" s="600"/>
      <c r="DB23" s="1725"/>
      <c r="DC23" s="1696"/>
      <c r="DD23" s="155"/>
      <c r="DE23" s="671"/>
      <c r="DF23" s="600"/>
      <c r="DG23" s="600"/>
      <c r="DH23" s="600"/>
      <c r="DI23" s="600"/>
      <c r="DJ23" s="600"/>
      <c r="DK23" s="600"/>
      <c r="DL23" s="600"/>
      <c r="DM23" s="672"/>
      <c r="DN23" s="1058"/>
    </row>
    <row r="24" spans="1:118" ht="15" customHeight="1" x14ac:dyDescent="0.25">
      <c r="A24" s="2077"/>
      <c r="B24" s="1132">
        <v>22</v>
      </c>
      <c r="C24" s="994" t="s">
        <v>399</v>
      </c>
      <c r="D24" s="756">
        <f>SUM(E24:DM24)</f>
        <v>1</v>
      </c>
      <c r="E24" s="671"/>
      <c r="F24" s="600"/>
      <c r="G24" s="600"/>
      <c r="H24" s="600"/>
      <c r="I24" s="600"/>
      <c r="J24" s="600"/>
      <c r="K24" s="600"/>
      <c r="L24" s="600"/>
      <c r="M24" s="672">
        <v>1</v>
      </c>
      <c r="N24" s="671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72"/>
      <c r="Z24" s="671"/>
      <c r="AA24" s="600"/>
      <c r="AB24" s="600"/>
      <c r="AC24" s="600"/>
      <c r="AD24" s="600"/>
      <c r="AE24" s="600"/>
      <c r="AF24" s="600"/>
      <c r="AG24" s="600"/>
      <c r="AH24" s="600"/>
      <c r="AI24" s="600"/>
      <c r="AJ24" s="600"/>
      <c r="AK24" s="600"/>
      <c r="AL24" s="600"/>
      <c r="AM24" s="600"/>
      <c r="AN24" s="600"/>
      <c r="AO24" s="600"/>
      <c r="AP24" s="672"/>
      <c r="AQ24" s="671"/>
      <c r="AR24" s="600"/>
      <c r="AS24" s="600"/>
      <c r="AT24" s="600"/>
      <c r="AU24" s="600"/>
      <c r="AV24" s="600"/>
      <c r="AW24" s="600"/>
      <c r="AX24" s="600"/>
      <c r="AY24" s="600"/>
      <c r="AZ24" s="600"/>
      <c r="BA24" s="600"/>
      <c r="BB24" s="600"/>
      <c r="BC24" s="600"/>
      <c r="BD24" s="600"/>
      <c r="BE24" s="600"/>
      <c r="BF24" s="600"/>
      <c r="BG24" s="600"/>
      <c r="BH24" s="600"/>
      <c r="BI24" s="180"/>
      <c r="BJ24" s="672"/>
      <c r="BK24" s="57"/>
      <c r="BL24" s="600"/>
      <c r="BM24" s="600"/>
      <c r="BN24" s="600"/>
      <c r="BO24" s="600"/>
      <c r="BP24" s="600"/>
      <c r="BQ24" s="600"/>
      <c r="BR24" s="600"/>
      <c r="BS24" s="600"/>
      <c r="BT24" s="600"/>
      <c r="BU24" s="600"/>
      <c r="BV24" s="600"/>
      <c r="BW24" s="180"/>
      <c r="BX24" s="672"/>
      <c r="BY24" s="671"/>
      <c r="BZ24" s="600"/>
      <c r="CA24" s="600"/>
      <c r="CB24" s="600"/>
      <c r="CC24" s="600"/>
      <c r="CD24" s="600"/>
      <c r="CE24" s="600"/>
      <c r="CF24" s="600"/>
      <c r="CG24" s="600"/>
      <c r="CH24" s="600"/>
      <c r="CI24" s="600"/>
      <c r="CJ24" s="600"/>
      <c r="CK24" s="600"/>
      <c r="CL24" s="600"/>
      <c r="CM24" s="600"/>
      <c r="CN24" s="600"/>
      <c r="CO24" s="600"/>
      <c r="CP24" s="600"/>
      <c r="CQ24" s="600"/>
      <c r="CR24" s="600"/>
      <c r="CS24" s="600"/>
      <c r="CT24" s="600"/>
      <c r="CU24" s="600"/>
      <c r="CV24" s="600"/>
      <c r="CW24" s="600"/>
      <c r="CX24" s="600"/>
      <c r="CY24" s="600"/>
      <c r="CZ24" s="600"/>
      <c r="DA24" s="600"/>
      <c r="DB24" s="1725"/>
      <c r="DC24" s="1696"/>
      <c r="DD24" s="155"/>
      <c r="DE24" s="671"/>
      <c r="DF24" s="600"/>
      <c r="DG24" s="600"/>
      <c r="DH24" s="600"/>
      <c r="DI24" s="600"/>
      <c r="DJ24" s="600"/>
      <c r="DK24" s="600"/>
      <c r="DL24" s="600"/>
      <c r="DM24" s="672"/>
      <c r="DN24" s="1058"/>
    </row>
    <row r="25" spans="1:118" ht="15" customHeight="1" x14ac:dyDescent="0.25">
      <c r="A25" s="2077"/>
      <c r="B25" s="1133">
        <v>23</v>
      </c>
      <c r="C25" s="994" t="s">
        <v>17</v>
      </c>
      <c r="D25" s="756">
        <f>SUM(E25:DM25)</f>
        <v>19</v>
      </c>
      <c r="E25" s="671"/>
      <c r="F25" s="600"/>
      <c r="G25" s="600"/>
      <c r="H25" s="600">
        <v>1</v>
      </c>
      <c r="I25" s="600"/>
      <c r="J25" s="600"/>
      <c r="K25" s="600">
        <v>1</v>
      </c>
      <c r="L25" s="600"/>
      <c r="M25" s="672"/>
      <c r="N25" s="671">
        <v>1</v>
      </c>
      <c r="O25" s="600"/>
      <c r="P25" s="600"/>
      <c r="Q25" s="600">
        <v>1</v>
      </c>
      <c r="R25" s="600"/>
      <c r="S25" s="600"/>
      <c r="T25" s="600"/>
      <c r="U25" s="600"/>
      <c r="V25" s="600"/>
      <c r="W25" s="600"/>
      <c r="X25" s="600"/>
      <c r="Y25" s="672"/>
      <c r="Z25" s="671"/>
      <c r="AA25" s="600"/>
      <c r="AB25" s="600"/>
      <c r="AC25" s="600"/>
      <c r="AD25" s="600">
        <v>1</v>
      </c>
      <c r="AE25" s="600"/>
      <c r="AF25" s="600"/>
      <c r="AG25" s="600"/>
      <c r="AH25" s="600"/>
      <c r="AI25" s="600"/>
      <c r="AJ25" s="600"/>
      <c r="AK25" s="600"/>
      <c r="AL25" s="600"/>
      <c r="AM25" s="600"/>
      <c r="AN25" s="600"/>
      <c r="AO25" s="600"/>
      <c r="AP25" s="672"/>
      <c r="AQ25" s="671"/>
      <c r="AR25" s="600"/>
      <c r="AS25" s="600">
        <v>1</v>
      </c>
      <c r="AT25" s="600"/>
      <c r="AU25" s="600"/>
      <c r="AV25" s="600">
        <v>1</v>
      </c>
      <c r="AW25" s="600"/>
      <c r="AX25" s="600"/>
      <c r="AY25" s="600"/>
      <c r="AZ25" s="600"/>
      <c r="BA25" s="600"/>
      <c r="BB25" s="600">
        <v>1</v>
      </c>
      <c r="BC25" s="600">
        <v>1</v>
      </c>
      <c r="BD25" s="600">
        <v>1</v>
      </c>
      <c r="BE25" s="600">
        <v>1</v>
      </c>
      <c r="BF25" s="600"/>
      <c r="BG25" s="600"/>
      <c r="BH25" s="600"/>
      <c r="BI25" s="180"/>
      <c r="BJ25" s="672"/>
      <c r="BK25" s="57"/>
      <c r="BL25" s="600"/>
      <c r="BM25" s="600">
        <v>1</v>
      </c>
      <c r="BN25" s="600"/>
      <c r="BO25" s="600"/>
      <c r="BP25" s="600"/>
      <c r="BQ25" s="600"/>
      <c r="BR25" s="600"/>
      <c r="BS25" s="600"/>
      <c r="BT25" s="600"/>
      <c r="BU25" s="600"/>
      <c r="BV25" s="600"/>
      <c r="BW25" s="180"/>
      <c r="BX25" s="672"/>
      <c r="BY25" s="671"/>
      <c r="BZ25" s="600"/>
      <c r="CA25" s="600">
        <v>1</v>
      </c>
      <c r="CB25" s="600"/>
      <c r="CC25" s="600"/>
      <c r="CD25" s="600"/>
      <c r="CE25" s="600"/>
      <c r="CF25" s="600"/>
      <c r="CG25" s="600"/>
      <c r="CH25" s="600"/>
      <c r="CI25" s="600"/>
      <c r="CJ25" s="600"/>
      <c r="CK25" s="600"/>
      <c r="CL25" s="600"/>
      <c r="CM25" s="600"/>
      <c r="CN25" s="600"/>
      <c r="CO25" s="600"/>
      <c r="CP25" s="600"/>
      <c r="CQ25" s="600"/>
      <c r="CR25" s="600"/>
      <c r="CS25" s="600">
        <v>1</v>
      </c>
      <c r="CT25" s="600">
        <v>1</v>
      </c>
      <c r="CU25" s="600"/>
      <c r="CV25" s="600"/>
      <c r="CW25" s="600">
        <v>1</v>
      </c>
      <c r="CX25" s="600"/>
      <c r="CY25" s="600"/>
      <c r="CZ25" s="600"/>
      <c r="DA25" s="600">
        <v>1</v>
      </c>
      <c r="DB25" s="1725"/>
      <c r="DC25" s="1696"/>
      <c r="DD25" s="155"/>
      <c r="DE25" s="671">
        <v>1</v>
      </c>
      <c r="DF25" s="600"/>
      <c r="DG25" s="600"/>
      <c r="DH25" s="600"/>
      <c r="DI25" s="600">
        <v>1</v>
      </c>
      <c r="DJ25" s="600"/>
      <c r="DK25" s="600"/>
      <c r="DL25" s="600"/>
      <c r="DM25" s="672"/>
      <c r="DN25" s="1058"/>
    </row>
    <row r="26" spans="1:118" ht="15" customHeight="1" x14ac:dyDescent="0.25">
      <c r="A26" s="2077"/>
      <c r="B26" s="1133">
        <v>24</v>
      </c>
      <c r="C26" s="994" t="s">
        <v>868</v>
      </c>
      <c r="D26" s="756">
        <f>SUM(E26:DM26)</f>
        <v>1</v>
      </c>
      <c r="E26" s="671"/>
      <c r="F26" s="600"/>
      <c r="G26" s="600"/>
      <c r="H26" s="600"/>
      <c r="I26" s="600"/>
      <c r="J26" s="600"/>
      <c r="K26" s="600"/>
      <c r="L26" s="600"/>
      <c r="M26" s="672"/>
      <c r="N26" s="671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72"/>
      <c r="Z26" s="671"/>
      <c r="AA26" s="600"/>
      <c r="AB26" s="600"/>
      <c r="AC26" s="600"/>
      <c r="AD26" s="600"/>
      <c r="AE26" s="600"/>
      <c r="AF26" s="600"/>
      <c r="AG26" s="600"/>
      <c r="AH26" s="600"/>
      <c r="AI26" s="600"/>
      <c r="AJ26" s="600"/>
      <c r="AK26" s="600"/>
      <c r="AL26" s="600"/>
      <c r="AM26" s="600"/>
      <c r="AN26" s="600"/>
      <c r="AO26" s="600"/>
      <c r="AP26" s="672"/>
      <c r="AQ26" s="671"/>
      <c r="AR26" s="600"/>
      <c r="AS26" s="600"/>
      <c r="AT26" s="600"/>
      <c r="AU26" s="600"/>
      <c r="AV26" s="600"/>
      <c r="AW26" s="600"/>
      <c r="AX26" s="600"/>
      <c r="AY26" s="600"/>
      <c r="AZ26" s="600"/>
      <c r="BA26" s="600"/>
      <c r="BB26" s="600"/>
      <c r="BC26" s="600"/>
      <c r="BD26" s="600"/>
      <c r="BE26" s="600"/>
      <c r="BF26" s="600"/>
      <c r="BG26" s="600"/>
      <c r="BH26" s="600"/>
      <c r="BI26" s="180"/>
      <c r="BJ26" s="672"/>
      <c r="BK26" s="57"/>
      <c r="BL26" s="600"/>
      <c r="BM26" s="600"/>
      <c r="BN26" s="600"/>
      <c r="BO26" s="600"/>
      <c r="BP26" s="600"/>
      <c r="BQ26" s="600"/>
      <c r="BR26" s="600"/>
      <c r="BS26" s="600"/>
      <c r="BT26" s="600"/>
      <c r="BU26" s="600"/>
      <c r="BV26" s="600"/>
      <c r="BW26" s="180"/>
      <c r="BX26" s="672"/>
      <c r="BY26" s="671"/>
      <c r="BZ26" s="600"/>
      <c r="CA26" s="600"/>
      <c r="CB26" s="600"/>
      <c r="CC26" s="600"/>
      <c r="CD26" s="600"/>
      <c r="CE26" s="600"/>
      <c r="CF26" s="600"/>
      <c r="CG26" s="600"/>
      <c r="CH26" s="600"/>
      <c r="CI26" s="600"/>
      <c r="CJ26" s="600"/>
      <c r="CK26" s="600"/>
      <c r="CL26" s="600"/>
      <c r="CM26" s="600"/>
      <c r="CN26" s="600"/>
      <c r="CO26" s="600"/>
      <c r="CP26" s="600"/>
      <c r="CQ26" s="600"/>
      <c r="CR26" s="600"/>
      <c r="CS26" s="600"/>
      <c r="CT26" s="600"/>
      <c r="CU26" s="600"/>
      <c r="CV26" s="600"/>
      <c r="CW26" s="600"/>
      <c r="CX26" s="600"/>
      <c r="CY26" s="600"/>
      <c r="CZ26" s="600">
        <v>1</v>
      </c>
      <c r="DA26" s="600"/>
      <c r="DB26" s="1725"/>
      <c r="DC26" s="1696"/>
      <c r="DD26" s="155"/>
      <c r="DE26" s="671"/>
      <c r="DF26" s="600"/>
      <c r="DG26" s="600"/>
      <c r="DH26" s="600"/>
      <c r="DI26" s="600"/>
      <c r="DJ26" s="600"/>
      <c r="DK26" s="600"/>
      <c r="DL26" s="600"/>
      <c r="DM26" s="672"/>
      <c r="DN26" s="1058"/>
    </row>
    <row r="27" spans="1:118" ht="15" customHeight="1" x14ac:dyDescent="0.25">
      <c r="A27" s="2077"/>
      <c r="B27" s="1133">
        <v>25</v>
      </c>
      <c r="C27" s="994" t="s">
        <v>16</v>
      </c>
      <c r="D27" s="756">
        <f>SUM(E27:DM27)</f>
        <v>53</v>
      </c>
      <c r="E27" s="671"/>
      <c r="F27" s="600"/>
      <c r="G27" s="600">
        <v>1</v>
      </c>
      <c r="H27" s="600"/>
      <c r="I27" s="600">
        <v>1</v>
      </c>
      <c r="J27" s="600"/>
      <c r="K27" s="600">
        <v>1</v>
      </c>
      <c r="L27" s="600"/>
      <c r="M27" s="672"/>
      <c r="N27" s="671"/>
      <c r="O27" s="600">
        <v>1</v>
      </c>
      <c r="P27" s="600">
        <v>1</v>
      </c>
      <c r="Q27" s="600">
        <v>1</v>
      </c>
      <c r="R27" s="600">
        <v>1</v>
      </c>
      <c r="S27" s="600"/>
      <c r="T27" s="600">
        <v>1</v>
      </c>
      <c r="U27" s="600"/>
      <c r="V27" s="600">
        <v>1</v>
      </c>
      <c r="W27" s="600"/>
      <c r="X27" s="600"/>
      <c r="Y27" s="672"/>
      <c r="Z27" s="671">
        <v>1</v>
      </c>
      <c r="AA27" s="600">
        <v>1</v>
      </c>
      <c r="AB27" s="600">
        <v>1</v>
      </c>
      <c r="AC27" s="600">
        <v>1</v>
      </c>
      <c r="AD27" s="600">
        <v>1</v>
      </c>
      <c r="AE27" s="600"/>
      <c r="AF27" s="600"/>
      <c r="AG27" s="600"/>
      <c r="AH27" s="600">
        <v>1</v>
      </c>
      <c r="AI27" s="600"/>
      <c r="AJ27" s="600"/>
      <c r="AK27" s="600"/>
      <c r="AL27" s="600">
        <v>1</v>
      </c>
      <c r="AM27" s="600"/>
      <c r="AN27" s="600">
        <v>1</v>
      </c>
      <c r="AO27" s="600">
        <v>1</v>
      </c>
      <c r="AP27" s="672">
        <v>1</v>
      </c>
      <c r="AQ27" s="671">
        <v>1</v>
      </c>
      <c r="AR27" s="600"/>
      <c r="AS27" s="600"/>
      <c r="AT27" s="600">
        <v>1</v>
      </c>
      <c r="AU27" s="600">
        <v>1</v>
      </c>
      <c r="AV27" s="600">
        <v>1</v>
      </c>
      <c r="AW27" s="600"/>
      <c r="AX27" s="600">
        <v>1</v>
      </c>
      <c r="AY27" s="600"/>
      <c r="AZ27" s="600"/>
      <c r="BA27" s="600">
        <v>1</v>
      </c>
      <c r="BB27" s="600"/>
      <c r="BC27" s="600"/>
      <c r="BD27" s="600"/>
      <c r="BE27" s="600"/>
      <c r="BF27" s="600"/>
      <c r="BG27" s="600"/>
      <c r="BH27" s="600"/>
      <c r="BI27" s="180"/>
      <c r="BJ27" s="672"/>
      <c r="BK27" s="57">
        <v>1</v>
      </c>
      <c r="BL27" s="600"/>
      <c r="BM27" s="600">
        <v>1</v>
      </c>
      <c r="BN27" s="600"/>
      <c r="BO27" s="600">
        <v>1</v>
      </c>
      <c r="BP27" s="600"/>
      <c r="BQ27" s="600">
        <v>1</v>
      </c>
      <c r="BR27" s="600">
        <v>1</v>
      </c>
      <c r="BS27" s="600"/>
      <c r="BT27" s="600">
        <v>1</v>
      </c>
      <c r="BU27" s="600">
        <v>1</v>
      </c>
      <c r="BV27" s="600">
        <v>1</v>
      </c>
      <c r="BW27" s="180">
        <v>1</v>
      </c>
      <c r="BX27" s="672"/>
      <c r="BY27" s="671">
        <v>1</v>
      </c>
      <c r="BZ27" s="600"/>
      <c r="CA27" s="600"/>
      <c r="CB27" s="600"/>
      <c r="CC27" s="600"/>
      <c r="CD27" s="600">
        <v>1</v>
      </c>
      <c r="CE27" s="600"/>
      <c r="CF27" s="600">
        <v>1</v>
      </c>
      <c r="CG27" s="600"/>
      <c r="CH27" s="600">
        <v>1</v>
      </c>
      <c r="CI27" s="600"/>
      <c r="CJ27" s="600">
        <v>1</v>
      </c>
      <c r="CK27" s="600"/>
      <c r="CL27" s="600">
        <v>1</v>
      </c>
      <c r="CM27" s="600"/>
      <c r="CN27" s="600"/>
      <c r="CO27" s="600">
        <v>1</v>
      </c>
      <c r="CP27" s="600"/>
      <c r="CQ27" s="600"/>
      <c r="CR27" s="600">
        <v>1</v>
      </c>
      <c r="CS27" s="600">
        <v>1</v>
      </c>
      <c r="CT27" s="600">
        <v>1</v>
      </c>
      <c r="CU27" s="600"/>
      <c r="CV27" s="600">
        <v>1</v>
      </c>
      <c r="CW27" s="600">
        <v>1</v>
      </c>
      <c r="CX27" s="600">
        <v>1</v>
      </c>
      <c r="CY27" s="600">
        <v>1</v>
      </c>
      <c r="CZ27" s="600"/>
      <c r="DA27" s="600">
        <v>1</v>
      </c>
      <c r="DB27" s="1725">
        <v>1</v>
      </c>
      <c r="DC27" s="1696">
        <v>1</v>
      </c>
      <c r="DD27" s="155"/>
      <c r="DE27" s="671"/>
      <c r="DF27" s="600"/>
      <c r="DG27" s="600"/>
      <c r="DH27" s="600"/>
      <c r="DI27" s="600"/>
      <c r="DJ27" s="600">
        <v>1</v>
      </c>
      <c r="DK27" s="600"/>
      <c r="DL27" s="600">
        <v>1</v>
      </c>
      <c r="DM27" s="672"/>
      <c r="DN27" s="1058"/>
    </row>
    <row r="28" spans="1:118" ht="15" customHeight="1" x14ac:dyDescent="0.25">
      <c r="A28" s="2077"/>
      <c r="B28" s="1133">
        <v>26</v>
      </c>
      <c r="C28" s="994" t="s">
        <v>366</v>
      </c>
      <c r="D28" s="756">
        <f>SUM(E28:DM28)</f>
        <v>2</v>
      </c>
      <c r="E28" s="671"/>
      <c r="F28" s="600"/>
      <c r="G28" s="600"/>
      <c r="H28" s="600"/>
      <c r="I28" s="600"/>
      <c r="J28" s="600"/>
      <c r="K28" s="600"/>
      <c r="L28" s="600"/>
      <c r="M28" s="672"/>
      <c r="N28" s="671"/>
      <c r="O28" s="600"/>
      <c r="P28" s="600"/>
      <c r="Q28" s="600"/>
      <c r="R28" s="600"/>
      <c r="S28" s="600"/>
      <c r="T28" s="600"/>
      <c r="U28" s="600"/>
      <c r="V28" s="600"/>
      <c r="W28" s="600"/>
      <c r="X28" s="600"/>
      <c r="Y28" s="672"/>
      <c r="Z28" s="671"/>
      <c r="AA28" s="600"/>
      <c r="AB28" s="600"/>
      <c r="AC28" s="600"/>
      <c r="AD28" s="600"/>
      <c r="AE28" s="600"/>
      <c r="AF28" s="600"/>
      <c r="AG28" s="600"/>
      <c r="AH28" s="600"/>
      <c r="AI28" s="600"/>
      <c r="AJ28" s="600"/>
      <c r="AK28" s="600"/>
      <c r="AL28" s="600"/>
      <c r="AM28" s="600"/>
      <c r="AN28" s="600"/>
      <c r="AO28" s="600"/>
      <c r="AP28" s="672"/>
      <c r="AQ28" s="671"/>
      <c r="AR28" s="600"/>
      <c r="AS28" s="600"/>
      <c r="AT28" s="600"/>
      <c r="AU28" s="600"/>
      <c r="AV28" s="600">
        <v>1</v>
      </c>
      <c r="AW28" s="600"/>
      <c r="AX28" s="600"/>
      <c r="AY28" s="600"/>
      <c r="AZ28" s="600">
        <v>1</v>
      </c>
      <c r="BA28" s="600"/>
      <c r="BB28" s="600"/>
      <c r="BC28" s="600"/>
      <c r="BD28" s="600"/>
      <c r="BE28" s="600"/>
      <c r="BF28" s="600"/>
      <c r="BG28" s="600"/>
      <c r="BH28" s="600"/>
      <c r="BI28" s="180"/>
      <c r="BJ28" s="672"/>
      <c r="BK28" s="57"/>
      <c r="BL28" s="600"/>
      <c r="BM28" s="600"/>
      <c r="BN28" s="600"/>
      <c r="BO28" s="600"/>
      <c r="BP28" s="600"/>
      <c r="BQ28" s="600"/>
      <c r="BR28" s="600"/>
      <c r="BS28" s="600"/>
      <c r="BT28" s="600"/>
      <c r="BU28" s="600"/>
      <c r="BV28" s="600"/>
      <c r="BW28" s="180"/>
      <c r="BX28" s="672"/>
      <c r="BY28" s="671"/>
      <c r="BZ28" s="600"/>
      <c r="CA28" s="600"/>
      <c r="CB28" s="600"/>
      <c r="CC28" s="600"/>
      <c r="CD28" s="600"/>
      <c r="CE28" s="600"/>
      <c r="CF28" s="600"/>
      <c r="CG28" s="600"/>
      <c r="CH28" s="600"/>
      <c r="CI28" s="600"/>
      <c r="CJ28" s="600"/>
      <c r="CK28" s="600"/>
      <c r="CL28" s="600"/>
      <c r="CM28" s="600"/>
      <c r="CN28" s="600"/>
      <c r="CO28" s="600"/>
      <c r="CP28" s="600"/>
      <c r="CQ28" s="600"/>
      <c r="CR28" s="600"/>
      <c r="CS28" s="600"/>
      <c r="CT28" s="600"/>
      <c r="CU28" s="600"/>
      <c r="CV28" s="600"/>
      <c r="CW28" s="600"/>
      <c r="CX28" s="600"/>
      <c r="CY28" s="600"/>
      <c r="CZ28" s="600"/>
      <c r="DA28" s="600"/>
      <c r="DB28" s="1725"/>
      <c r="DC28" s="1696"/>
      <c r="DD28" s="155"/>
      <c r="DE28" s="671"/>
      <c r="DF28" s="600"/>
      <c r="DG28" s="600"/>
      <c r="DH28" s="600"/>
      <c r="DI28" s="600"/>
      <c r="DJ28" s="600"/>
      <c r="DK28" s="600"/>
      <c r="DL28" s="600"/>
      <c r="DM28" s="672"/>
      <c r="DN28" s="1058"/>
    </row>
    <row r="29" spans="1:118" ht="15" customHeight="1" x14ac:dyDescent="0.25">
      <c r="A29" s="2077"/>
      <c r="B29" s="1134">
        <v>27</v>
      </c>
      <c r="C29" s="994" t="s">
        <v>276</v>
      </c>
      <c r="D29" s="756">
        <f>SUM(E29:DM29)</f>
        <v>20</v>
      </c>
      <c r="E29" s="671"/>
      <c r="F29" s="600"/>
      <c r="G29" s="600"/>
      <c r="H29" s="600"/>
      <c r="I29" s="600"/>
      <c r="J29" s="600"/>
      <c r="K29" s="600"/>
      <c r="L29" s="600"/>
      <c r="M29" s="672"/>
      <c r="N29" s="671"/>
      <c r="O29" s="600"/>
      <c r="P29" s="600"/>
      <c r="Q29" s="600">
        <v>1</v>
      </c>
      <c r="R29" s="600"/>
      <c r="S29" s="600"/>
      <c r="T29" s="600"/>
      <c r="U29" s="600"/>
      <c r="V29" s="600"/>
      <c r="W29" s="600"/>
      <c r="X29" s="600"/>
      <c r="Y29" s="672"/>
      <c r="Z29" s="671">
        <v>1</v>
      </c>
      <c r="AA29" s="600">
        <v>1</v>
      </c>
      <c r="AB29" s="600"/>
      <c r="AC29" s="600">
        <v>1</v>
      </c>
      <c r="AD29" s="600"/>
      <c r="AE29" s="600"/>
      <c r="AF29" s="600"/>
      <c r="AG29" s="600"/>
      <c r="AH29" s="600"/>
      <c r="AI29" s="600"/>
      <c r="AJ29" s="600">
        <v>1</v>
      </c>
      <c r="AK29" s="600"/>
      <c r="AL29" s="600"/>
      <c r="AM29" s="600"/>
      <c r="AN29" s="600"/>
      <c r="AO29" s="600">
        <v>1</v>
      </c>
      <c r="AP29" s="672">
        <v>1</v>
      </c>
      <c r="AQ29" s="671"/>
      <c r="AR29" s="600"/>
      <c r="AS29" s="600"/>
      <c r="AT29" s="600"/>
      <c r="AU29" s="600"/>
      <c r="AV29" s="600">
        <v>1</v>
      </c>
      <c r="AW29" s="600"/>
      <c r="AX29" s="600"/>
      <c r="AY29" s="600"/>
      <c r="AZ29" s="600"/>
      <c r="BA29" s="600"/>
      <c r="BB29" s="600"/>
      <c r="BC29" s="600"/>
      <c r="BD29" s="600"/>
      <c r="BE29" s="600"/>
      <c r="BF29" s="600"/>
      <c r="BG29" s="600"/>
      <c r="BH29" s="600"/>
      <c r="BI29" s="180"/>
      <c r="BJ29" s="672"/>
      <c r="BK29" s="57">
        <v>1</v>
      </c>
      <c r="BL29" s="600">
        <v>1</v>
      </c>
      <c r="BM29" s="600">
        <v>1</v>
      </c>
      <c r="BN29" s="600"/>
      <c r="BO29" s="600"/>
      <c r="BP29" s="600"/>
      <c r="BQ29" s="600"/>
      <c r="BR29" s="600"/>
      <c r="BS29" s="600"/>
      <c r="BT29" s="600"/>
      <c r="BU29" s="600"/>
      <c r="BV29" s="600"/>
      <c r="BW29" s="180"/>
      <c r="BX29" s="672"/>
      <c r="BY29" s="671"/>
      <c r="BZ29" s="600"/>
      <c r="CA29" s="600"/>
      <c r="CB29" s="600">
        <v>1</v>
      </c>
      <c r="CC29" s="600"/>
      <c r="CD29" s="600"/>
      <c r="CE29" s="600"/>
      <c r="CF29" s="600"/>
      <c r="CG29" s="600">
        <v>1</v>
      </c>
      <c r="CH29" s="600"/>
      <c r="CI29" s="600"/>
      <c r="CJ29" s="600"/>
      <c r="CK29" s="600"/>
      <c r="CL29" s="600"/>
      <c r="CM29" s="600"/>
      <c r="CN29" s="600"/>
      <c r="CO29" s="600">
        <v>1</v>
      </c>
      <c r="CP29" s="600"/>
      <c r="CQ29" s="600"/>
      <c r="CR29" s="600">
        <v>1</v>
      </c>
      <c r="CS29" s="600">
        <v>1</v>
      </c>
      <c r="CT29" s="600"/>
      <c r="CU29" s="600"/>
      <c r="CV29" s="600"/>
      <c r="CW29" s="600">
        <v>1</v>
      </c>
      <c r="CX29" s="600"/>
      <c r="CY29" s="600"/>
      <c r="CZ29" s="600"/>
      <c r="DA29" s="600">
        <v>1</v>
      </c>
      <c r="DB29" s="1725"/>
      <c r="DC29" s="1696">
        <v>1</v>
      </c>
      <c r="DD29" s="155"/>
      <c r="DE29" s="671">
        <v>1</v>
      </c>
      <c r="DF29" s="600"/>
      <c r="DG29" s="600"/>
      <c r="DH29" s="600"/>
      <c r="DI29" s="600"/>
      <c r="DJ29" s="600"/>
      <c r="DK29" s="600"/>
      <c r="DL29" s="600"/>
      <c r="DM29" s="672"/>
      <c r="DN29" s="1058"/>
    </row>
    <row r="30" spans="1:118" ht="15" customHeight="1" x14ac:dyDescent="0.25">
      <c r="A30" s="2077"/>
      <c r="B30" s="1132">
        <v>28</v>
      </c>
      <c r="C30" s="994" t="s">
        <v>68</v>
      </c>
      <c r="D30" s="756">
        <f>SUM(E30:DM30)</f>
        <v>2</v>
      </c>
      <c r="E30" s="671"/>
      <c r="F30" s="600"/>
      <c r="G30" s="600"/>
      <c r="H30" s="600"/>
      <c r="I30" s="600"/>
      <c r="J30" s="600"/>
      <c r="K30" s="600"/>
      <c r="L30" s="600"/>
      <c r="M30" s="672"/>
      <c r="N30" s="671"/>
      <c r="O30" s="600"/>
      <c r="P30" s="600"/>
      <c r="Q30" s="600"/>
      <c r="R30" s="600"/>
      <c r="S30" s="600"/>
      <c r="T30" s="600"/>
      <c r="U30" s="600"/>
      <c r="V30" s="600"/>
      <c r="W30" s="600"/>
      <c r="X30" s="600"/>
      <c r="Y30" s="672"/>
      <c r="Z30" s="671"/>
      <c r="AA30" s="600"/>
      <c r="AB30" s="600"/>
      <c r="AC30" s="600"/>
      <c r="AD30" s="600"/>
      <c r="AE30" s="600"/>
      <c r="AF30" s="600"/>
      <c r="AG30" s="600"/>
      <c r="AH30" s="600"/>
      <c r="AI30" s="600"/>
      <c r="AJ30" s="600"/>
      <c r="AK30" s="600"/>
      <c r="AL30" s="600"/>
      <c r="AM30" s="600"/>
      <c r="AN30" s="600"/>
      <c r="AO30" s="600"/>
      <c r="AP30" s="672"/>
      <c r="AQ30" s="671"/>
      <c r="AR30" s="600"/>
      <c r="AS30" s="600"/>
      <c r="AT30" s="600"/>
      <c r="AU30" s="600"/>
      <c r="AV30" s="600"/>
      <c r="AW30" s="600"/>
      <c r="AX30" s="600"/>
      <c r="AY30" s="600"/>
      <c r="AZ30" s="600"/>
      <c r="BA30" s="600"/>
      <c r="BB30" s="600"/>
      <c r="BC30" s="600"/>
      <c r="BD30" s="600"/>
      <c r="BE30" s="600"/>
      <c r="BF30" s="600"/>
      <c r="BG30" s="600"/>
      <c r="BH30" s="600"/>
      <c r="BI30" s="180"/>
      <c r="BJ30" s="672"/>
      <c r="BK30" s="57"/>
      <c r="BL30" s="600"/>
      <c r="BM30" s="600"/>
      <c r="BN30" s="600"/>
      <c r="BO30" s="600"/>
      <c r="BP30" s="600"/>
      <c r="BQ30" s="600"/>
      <c r="BR30" s="600"/>
      <c r="BS30" s="600">
        <v>1</v>
      </c>
      <c r="BT30" s="600"/>
      <c r="BU30" s="600"/>
      <c r="BV30" s="600"/>
      <c r="BW30" s="180"/>
      <c r="BX30" s="672"/>
      <c r="BY30" s="671"/>
      <c r="BZ30" s="600"/>
      <c r="CA30" s="600"/>
      <c r="CB30" s="600"/>
      <c r="CC30" s="600"/>
      <c r="CD30" s="600"/>
      <c r="CE30" s="600"/>
      <c r="CF30" s="600"/>
      <c r="CG30" s="600"/>
      <c r="CH30" s="600"/>
      <c r="CI30" s="600"/>
      <c r="CJ30" s="600"/>
      <c r="CK30" s="600"/>
      <c r="CL30" s="600"/>
      <c r="CM30" s="600"/>
      <c r="CN30" s="600"/>
      <c r="CO30" s="600"/>
      <c r="CP30" s="600"/>
      <c r="CQ30" s="600"/>
      <c r="CR30" s="600"/>
      <c r="CS30" s="600"/>
      <c r="CT30" s="600"/>
      <c r="CU30" s="600"/>
      <c r="CV30" s="600"/>
      <c r="CW30" s="600"/>
      <c r="CX30" s="600"/>
      <c r="CY30" s="600"/>
      <c r="CZ30" s="600"/>
      <c r="DA30" s="600"/>
      <c r="DB30" s="1725"/>
      <c r="DC30" s="1696"/>
      <c r="DD30" s="155"/>
      <c r="DE30" s="671"/>
      <c r="DF30" s="600"/>
      <c r="DG30" s="600"/>
      <c r="DH30" s="600"/>
      <c r="DI30" s="600">
        <v>1</v>
      </c>
      <c r="DJ30" s="600"/>
      <c r="DK30" s="600"/>
      <c r="DL30" s="600"/>
      <c r="DM30" s="672"/>
      <c r="DN30" s="1058"/>
    </row>
    <row r="31" spans="1:118" ht="15" customHeight="1" x14ac:dyDescent="0.25">
      <c r="A31" s="2077"/>
      <c r="B31" s="479">
        <v>29</v>
      </c>
      <c r="C31" s="994" t="s">
        <v>47</v>
      </c>
      <c r="D31" s="756">
        <f>SUM(E31:DM31)</f>
        <v>1</v>
      </c>
      <c r="E31" s="671"/>
      <c r="F31" s="600"/>
      <c r="G31" s="600"/>
      <c r="H31" s="600"/>
      <c r="I31" s="600"/>
      <c r="J31" s="600"/>
      <c r="K31" s="600"/>
      <c r="L31" s="600"/>
      <c r="M31" s="672"/>
      <c r="N31" s="671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72"/>
      <c r="Z31" s="671"/>
      <c r="AA31" s="600"/>
      <c r="AB31" s="600">
        <v>1</v>
      </c>
      <c r="AC31" s="600"/>
      <c r="AD31" s="600"/>
      <c r="AE31" s="600"/>
      <c r="AF31" s="600"/>
      <c r="AG31" s="600"/>
      <c r="AH31" s="600"/>
      <c r="AI31" s="600"/>
      <c r="AJ31" s="600"/>
      <c r="AK31" s="600"/>
      <c r="AL31" s="600"/>
      <c r="AM31" s="600"/>
      <c r="AN31" s="600"/>
      <c r="AO31" s="600"/>
      <c r="AP31" s="672"/>
      <c r="AQ31" s="671"/>
      <c r="AR31" s="600"/>
      <c r="AS31" s="600"/>
      <c r="AT31" s="600"/>
      <c r="AU31" s="600"/>
      <c r="AV31" s="600"/>
      <c r="AW31" s="600"/>
      <c r="AX31" s="600"/>
      <c r="AY31" s="600"/>
      <c r="AZ31" s="600"/>
      <c r="BA31" s="600"/>
      <c r="BB31" s="600"/>
      <c r="BC31" s="600"/>
      <c r="BD31" s="600"/>
      <c r="BE31" s="600"/>
      <c r="BF31" s="600"/>
      <c r="BG31" s="600"/>
      <c r="BH31" s="600"/>
      <c r="BI31" s="180"/>
      <c r="BJ31" s="672"/>
      <c r="BK31" s="57"/>
      <c r="BL31" s="600"/>
      <c r="BM31" s="600"/>
      <c r="BN31" s="600"/>
      <c r="BO31" s="600"/>
      <c r="BP31" s="600"/>
      <c r="BQ31" s="600"/>
      <c r="BR31" s="600"/>
      <c r="BS31" s="600"/>
      <c r="BT31" s="600"/>
      <c r="BU31" s="600"/>
      <c r="BV31" s="600"/>
      <c r="BW31" s="180"/>
      <c r="BX31" s="672"/>
      <c r="BY31" s="671"/>
      <c r="BZ31" s="600"/>
      <c r="CA31" s="600"/>
      <c r="CB31" s="600"/>
      <c r="CC31" s="600"/>
      <c r="CD31" s="600"/>
      <c r="CE31" s="600"/>
      <c r="CF31" s="600"/>
      <c r="CG31" s="600"/>
      <c r="CH31" s="600"/>
      <c r="CI31" s="600"/>
      <c r="CJ31" s="600"/>
      <c r="CK31" s="600"/>
      <c r="CL31" s="600"/>
      <c r="CM31" s="600"/>
      <c r="CN31" s="600"/>
      <c r="CO31" s="600"/>
      <c r="CP31" s="600"/>
      <c r="CQ31" s="600"/>
      <c r="CR31" s="600"/>
      <c r="CS31" s="600"/>
      <c r="CT31" s="600"/>
      <c r="CU31" s="600"/>
      <c r="CV31" s="600"/>
      <c r="CW31" s="600"/>
      <c r="CX31" s="600"/>
      <c r="CY31" s="600"/>
      <c r="CZ31" s="600"/>
      <c r="DA31" s="600"/>
      <c r="DB31" s="1725"/>
      <c r="DC31" s="1696"/>
      <c r="DD31" s="155"/>
      <c r="DE31" s="671"/>
      <c r="DF31" s="600"/>
      <c r="DG31" s="600"/>
      <c r="DH31" s="600"/>
      <c r="DI31" s="600"/>
      <c r="DJ31" s="600"/>
      <c r="DK31" s="600"/>
      <c r="DL31" s="600"/>
      <c r="DM31" s="672"/>
      <c r="DN31" s="1058"/>
    </row>
    <row r="32" spans="1:118" ht="15" customHeight="1" x14ac:dyDescent="0.25">
      <c r="A32" s="2077"/>
      <c r="B32" s="581">
        <v>30</v>
      </c>
      <c r="C32" s="994" t="s">
        <v>660</v>
      </c>
      <c r="D32" s="756">
        <f>SUM(E32:DM32)</f>
        <v>1</v>
      </c>
      <c r="E32" s="671"/>
      <c r="F32" s="600"/>
      <c r="G32" s="600"/>
      <c r="H32" s="600"/>
      <c r="I32" s="600"/>
      <c r="J32" s="600"/>
      <c r="K32" s="600"/>
      <c r="L32" s="600"/>
      <c r="M32" s="672"/>
      <c r="N32" s="671"/>
      <c r="O32" s="600"/>
      <c r="P32" s="600"/>
      <c r="Q32" s="600"/>
      <c r="R32" s="600"/>
      <c r="S32" s="600"/>
      <c r="T32" s="600"/>
      <c r="U32" s="600"/>
      <c r="V32" s="600"/>
      <c r="W32" s="600"/>
      <c r="X32" s="600"/>
      <c r="Y32" s="672"/>
      <c r="Z32" s="671"/>
      <c r="AA32" s="600"/>
      <c r="AB32" s="600"/>
      <c r="AC32" s="600"/>
      <c r="AD32" s="600"/>
      <c r="AE32" s="600"/>
      <c r="AF32" s="600"/>
      <c r="AG32" s="600"/>
      <c r="AH32" s="600"/>
      <c r="AI32" s="600"/>
      <c r="AJ32" s="600"/>
      <c r="AK32" s="600"/>
      <c r="AL32" s="600"/>
      <c r="AM32" s="600"/>
      <c r="AN32" s="600"/>
      <c r="AO32" s="600"/>
      <c r="AP32" s="672"/>
      <c r="AQ32" s="671"/>
      <c r="AR32" s="600"/>
      <c r="AS32" s="600"/>
      <c r="AT32" s="600"/>
      <c r="AU32" s="600"/>
      <c r="AV32" s="600"/>
      <c r="AW32" s="600"/>
      <c r="AX32" s="600"/>
      <c r="AY32" s="600"/>
      <c r="AZ32" s="600"/>
      <c r="BA32" s="600"/>
      <c r="BB32" s="600"/>
      <c r="BC32" s="600"/>
      <c r="BD32" s="600"/>
      <c r="BE32" s="600"/>
      <c r="BF32" s="600"/>
      <c r="BG32" s="600"/>
      <c r="BH32" s="600"/>
      <c r="BI32" s="180"/>
      <c r="BJ32" s="672"/>
      <c r="BK32" s="57"/>
      <c r="BL32" s="600"/>
      <c r="BM32" s="600"/>
      <c r="BN32" s="600"/>
      <c r="BO32" s="600"/>
      <c r="BP32" s="600"/>
      <c r="BQ32" s="600"/>
      <c r="BR32" s="600"/>
      <c r="BS32" s="600"/>
      <c r="BT32" s="600"/>
      <c r="BU32" s="600"/>
      <c r="BV32" s="600"/>
      <c r="BW32" s="180"/>
      <c r="BX32" s="672"/>
      <c r="BY32" s="671"/>
      <c r="BZ32" s="600"/>
      <c r="CA32" s="600"/>
      <c r="CB32" s="600"/>
      <c r="CC32" s="600"/>
      <c r="CD32" s="600"/>
      <c r="CE32" s="600"/>
      <c r="CF32" s="600"/>
      <c r="CG32" s="600"/>
      <c r="CH32" s="600"/>
      <c r="CI32" s="600"/>
      <c r="CJ32" s="600"/>
      <c r="CK32" s="600"/>
      <c r="CL32" s="600"/>
      <c r="CM32" s="600"/>
      <c r="CN32" s="600"/>
      <c r="CO32" s="600"/>
      <c r="CP32" s="600"/>
      <c r="CQ32" s="600"/>
      <c r="CR32" s="600"/>
      <c r="CS32" s="600"/>
      <c r="CT32" s="600"/>
      <c r="CU32" s="600"/>
      <c r="CV32" s="600"/>
      <c r="CW32" s="600"/>
      <c r="CX32" s="600"/>
      <c r="CY32" s="600"/>
      <c r="CZ32" s="600"/>
      <c r="DA32" s="600"/>
      <c r="DB32" s="1725"/>
      <c r="DC32" s="1696"/>
      <c r="DD32" s="155"/>
      <c r="DE32" s="671"/>
      <c r="DF32" s="600"/>
      <c r="DG32" s="600"/>
      <c r="DH32" s="600"/>
      <c r="DI32" s="600"/>
      <c r="DJ32" s="600">
        <v>1</v>
      </c>
      <c r="DK32" s="600"/>
      <c r="DL32" s="600"/>
      <c r="DM32" s="672"/>
      <c r="DN32" s="1058"/>
    </row>
    <row r="33" spans="1:118" ht="28.5" customHeight="1" x14ac:dyDescent="0.25">
      <c r="A33" s="2077"/>
      <c r="B33" s="766">
        <v>31</v>
      </c>
      <c r="C33" s="994" t="s">
        <v>573</v>
      </c>
      <c r="D33" s="756">
        <f>SUM(E33:DM33)</f>
        <v>1</v>
      </c>
      <c r="E33" s="671"/>
      <c r="F33" s="600"/>
      <c r="G33" s="600"/>
      <c r="H33" s="600"/>
      <c r="I33" s="600"/>
      <c r="J33" s="600"/>
      <c r="K33" s="600"/>
      <c r="L33" s="600"/>
      <c r="M33" s="672"/>
      <c r="N33" s="671"/>
      <c r="O33" s="600"/>
      <c r="P33" s="600"/>
      <c r="Q33" s="600"/>
      <c r="R33" s="600"/>
      <c r="S33" s="600"/>
      <c r="T33" s="600"/>
      <c r="U33" s="600"/>
      <c r="V33" s="600"/>
      <c r="W33" s="600"/>
      <c r="X33" s="600"/>
      <c r="Y33" s="672"/>
      <c r="Z33" s="671"/>
      <c r="AA33" s="600"/>
      <c r="AB33" s="600"/>
      <c r="AC33" s="600"/>
      <c r="AD33" s="600"/>
      <c r="AE33" s="600"/>
      <c r="AF33" s="600"/>
      <c r="AG33" s="600"/>
      <c r="AH33" s="600"/>
      <c r="AI33" s="600"/>
      <c r="AJ33" s="600"/>
      <c r="AK33" s="600"/>
      <c r="AL33" s="600"/>
      <c r="AM33" s="600"/>
      <c r="AN33" s="600"/>
      <c r="AO33" s="600"/>
      <c r="AP33" s="672"/>
      <c r="AQ33" s="671"/>
      <c r="AR33" s="600"/>
      <c r="AS33" s="600"/>
      <c r="AT33" s="600"/>
      <c r="AU33" s="600"/>
      <c r="AV33" s="600">
        <v>1</v>
      </c>
      <c r="AW33" s="600"/>
      <c r="AX33" s="600"/>
      <c r="AY33" s="600"/>
      <c r="AZ33" s="600"/>
      <c r="BA33" s="600"/>
      <c r="BB33" s="600"/>
      <c r="BC33" s="600"/>
      <c r="BD33" s="600"/>
      <c r="BE33" s="600"/>
      <c r="BF33" s="600"/>
      <c r="BG33" s="600"/>
      <c r="BH33" s="600"/>
      <c r="BI33" s="180"/>
      <c r="BJ33" s="672"/>
      <c r="BK33" s="57"/>
      <c r="BL33" s="600"/>
      <c r="BM33" s="600"/>
      <c r="BN33" s="600"/>
      <c r="BO33" s="600"/>
      <c r="BP33" s="600"/>
      <c r="BQ33" s="600"/>
      <c r="BR33" s="600"/>
      <c r="BS33" s="600"/>
      <c r="BT33" s="600"/>
      <c r="BU33" s="600"/>
      <c r="BV33" s="600"/>
      <c r="BW33" s="180"/>
      <c r="BX33" s="672"/>
      <c r="BY33" s="671"/>
      <c r="BZ33" s="600"/>
      <c r="CA33" s="600"/>
      <c r="CB33" s="600"/>
      <c r="CC33" s="600"/>
      <c r="CD33" s="600"/>
      <c r="CE33" s="600"/>
      <c r="CF33" s="600"/>
      <c r="CG33" s="600"/>
      <c r="CH33" s="600"/>
      <c r="CI33" s="600"/>
      <c r="CJ33" s="600"/>
      <c r="CK33" s="600"/>
      <c r="CL33" s="600"/>
      <c r="CM33" s="600"/>
      <c r="CN33" s="600"/>
      <c r="CO33" s="600"/>
      <c r="CP33" s="600"/>
      <c r="CQ33" s="600"/>
      <c r="CR33" s="600"/>
      <c r="CS33" s="600"/>
      <c r="CT33" s="600"/>
      <c r="CU33" s="600"/>
      <c r="CV33" s="600"/>
      <c r="CW33" s="600"/>
      <c r="CX33" s="600"/>
      <c r="CY33" s="600"/>
      <c r="CZ33" s="600"/>
      <c r="DA33" s="600"/>
      <c r="DB33" s="1725"/>
      <c r="DC33" s="1696"/>
      <c r="DD33" s="155"/>
      <c r="DE33" s="671"/>
      <c r="DF33" s="600"/>
      <c r="DG33" s="600"/>
      <c r="DH33" s="600"/>
      <c r="DI33" s="600"/>
      <c r="DJ33" s="600"/>
      <c r="DK33" s="600"/>
      <c r="DL33" s="600"/>
      <c r="DM33" s="672"/>
      <c r="DN33" s="1058"/>
    </row>
    <row r="34" spans="1:118" ht="15" customHeight="1" x14ac:dyDescent="0.25">
      <c r="A34" s="2077"/>
      <c r="B34" s="766">
        <v>32</v>
      </c>
      <c r="C34" s="994" t="s">
        <v>426</v>
      </c>
      <c r="D34" s="756">
        <f>SUM(E34:DM34)</f>
        <v>1</v>
      </c>
      <c r="E34" s="671"/>
      <c r="F34" s="600"/>
      <c r="G34" s="600"/>
      <c r="H34" s="600"/>
      <c r="I34" s="600"/>
      <c r="J34" s="600"/>
      <c r="K34" s="600"/>
      <c r="L34" s="600"/>
      <c r="M34" s="672"/>
      <c r="N34" s="671"/>
      <c r="O34" s="600"/>
      <c r="P34" s="600"/>
      <c r="Q34" s="600"/>
      <c r="R34" s="600"/>
      <c r="S34" s="600"/>
      <c r="T34" s="600"/>
      <c r="U34" s="600"/>
      <c r="V34" s="600"/>
      <c r="W34" s="600"/>
      <c r="X34" s="600"/>
      <c r="Y34" s="672"/>
      <c r="Z34" s="671"/>
      <c r="AA34" s="600"/>
      <c r="AB34" s="600"/>
      <c r="AC34" s="600"/>
      <c r="AD34" s="600"/>
      <c r="AE34" s="600"/>
      <c r="AF34" s="600"/>
      <c r="AG34" s="600"/>
      <c r="AH34" s="600"/>
      <c r="AI34" s="600"/>
      <c r="AJ34" s="600"/>
      <c r="AK34" s="600"/>
      <c r="AL34" s="600"/>
      <c r="AM34" s="600"/>
      <c r="AN34" s="600"/>
      <c r="AO34" s="600"/>
      <c r="AP34" s="672"/>
      <c r="AQ34" s="671"/>
      <c r="AR34" s="600"/>
      <c r="AS34" s="600"/>
      <c r="AT34" s="600"/>
      <c r="AU34" s="600"/>
      <c r="AV34" s="600"/>
      <c r="AW34" s="600"/>
      <c r="AX34" s="600"/>
      <c r="AY34" s="600"/>
      <c r="AZ34" s="600"/>
      <c r="BA34" s="600"/>
      <c r="BB34" s="600"/>
      <c r="BC34" s="600"/>
      <c r="BD34" s="600"/>
      <c r="BE34" s="600"/>
      <c r="BF34" s="600"/>
      <c r="BG34" s="600"/>
      <c r="BH34" s="600"/>
      <c r="BI34" s="180"/>
      <c r="BJ34" s="672"/>
      <c r="BK34" s="57"/>
      <c r="BL34" s="600"/>
      <c r="BM34" s="600"/>
      <c r="BN34" s="600"/>
      <c r="BO34" s="600"/>
      <c r="BP34" s="600"/>
      <c r="BQ34" s="600"/>
      <c r="BR34" s="600"/>
      <c r="BS34" s="600"/>
      <c r="BT34" s="600"/>
      <c r="BU34" s="600"/>
      <c r="BV34" s="600"/>
      <c r="BW34" s="180"/>
      <c r="BX34" s="672"/>
      <c r="BY34" s="671"/>
      <c r="BZ34" s="600"/>
      <c r="CA34" s="600">
        <v>1</v>
      </c>
      <c r="CB34" s="600"/>
      <c r="CC34" s="600"/>
      <c r="CD34" s="600"/>
      <c r="CE34" s="600"/>
      <c r="CF34" s="600"/>
      <c r="CG34" s="600"/>
      <c r="CH34" s="600"/>
      <c r="CI34" s="600"/>
      <c r="CJ34" s="600"/>
      <c r="CK34" s="600"/>
      <c r="CL34" s="600"/>
      <c r="CM34" s="600"/>
      <c r="CN34" s="600"/>
      <c r="CO34" s="600"/>
      <c r="CP34" s="600"/>
      <c r="CQ34" s="600"/>
      <c r="CR34" s="600"/>
      <c r="CS34" s="600"/>
      <c r="CT34" s="600"/>
      <c r="CU34" s="600"/>
      <c r="CV34" s="600"/>
      <c r="CW34" s="600"/>
      <c r="CX34" s="600"/>
      <c r="CY34" s="600"/>
      <c r="CZ34" s="600"/>
      <c r="DA34" s="600"/>
      <c r="DB34" s="1725"/>
      <c r="DC34" s="1696"/>
      <c r="DD34" s="155"/>
      <c r="DE34" s="671"/>
      <c r="DF34" s="600"/>
      <c r="DG34" s="600"/>
      <c r="DH34" s="600"/>
      <c r="DI34" s="600"/>
      <c r="DJ34" s="600"/>
      <c r="DK34" s="600"/>
      <c r="DL34" s="600"/>
      <c r="DM34" s="672"/>
      <c r="DN34" s="1058"/>
    </row>
    <row r="35" spans="1:118" s="1058" customFormat="1" ht="15" customHeight="1" x14ac:dyDescent="0.25">
      <c r="A35" s="2077"/>
      <c r="B35" s="766">
        <v>33</v>
      </c>
      <c r="C35" s="1122" t="s">
        <v>970</v>
      </c>
      <c r="D35" s="758">
        <f>SUM(E35:DM35)</f>
        <v>1</v>
      </c>
      <c r="E35" s="1066"/>
      <c r="F35" s="583"/>
      <c r="G35" s="583"/>
      <c r="H35" s="583"/>
      <c r="I35" s="583"/>
      <c r="J35" s="583"/>
      <c r="K35" s="583"/>
      <c r="L35" s="583"/>
      <c r="M35" s="689"/>
      <c r="N35" s="1066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689"/>
      <c r="Z35" s="1066"/>
      <c r="AA35" s="583"/>
      <c r="AB35" s="583"/>
      <c r="AC35" s="583"/>
      <c r="AD35" s="583"/>
      <c r="AE35" s="583">
        <v>1</v>
      </c>
      <c r="AF35" s="583"/>
      <c r="AG35" s="583"/>
      <c r="AH35" s="583"/>
      <c r="AI35" s="583"/>
      <c r="AJ35" s="583"/>
      <c r="AK35" s="583"/>
      <c r="AL35" s="583"/>
      <c r="AM35" s="583"/>
      <c r="AN35" s="583"/>
      <c r="AO35" s="583"/>
      <c r="AP35" s="689"/>
      <c r="AQ35" s="1066"/>
      <c r="AR35" s="583"/>
      <c r="AS35" s="583"/>
      <c r="AT35" s="583"/>
      <c r="AU35" s="583"/>
      <c r="AV35" s="583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905"/>
      <c r="BJ35" s="689"/>
      <c r="BK35" s="324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905"/>
      <c r="BX35" s="689"/>
      <c r="BY35" s="1066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  <c r="CJ35" s="583"/>
      <c r="CK35" s="583"/>
      <c r="CL35" s="583"/>
      <c r="CM35" s="583"/>
      <c r="CN35" s="583"/>
      <c r="CO35" s="583"/>
      <c r="CP35" s="583"/>
      <c r="CQ35" s="583"/>
      <c r="CR35" s="583"/>
      <c r="CS35" s="583"/>
      <c r="CT35" s="583"/>
      <c r="CU35" s="583"/>
      <c r="CV35" s="583"/>
      <c r="CW35" s="583"/>
      <c r="CX35" s="583"/>
      <c r="CY35" s="583"/>
      <c r="CZ35" s="583"/>
      <c r="DA35" s="583"/>
      <c r="DB35" s="1750"/>
      <c r="DC35" s="1778"/>
      <c r="DD35" s="323"/>
      <c r="DE35" s="1066"/>
      <c r="DF35" s="583"/>
      <c r="DG35" s="583"/>
      <c r="DH35" s="583"/>
      <c r="DI35" s="583"/>
      <c r="DJ35" s="583"/>
      <c r="DK35" s="583"/>
      <c r="DL35" s="583"/>
      <c r="DM35" s="689"/>
    </row>
    <row r="36" spans="1:118" s="1058" customFormat="1" ht="15" customHeight="1" x14ac:dyDescent="0.25">
      <c r="A36" s="2077"/>
      <c r="B36" s="766">
        <v>34</v>
      </c>
      <c r="C36" s="1122" t="s">
        <v>1474</v>
      </c>
      <c r="D36" s="758">
        <f>SUM(E36:DM36)</f>
        <v>1</v>
      </c>
      <c r="E36" s="1066"/>
      <c r="F36" s="583"/>
      <c r="G36" s="583"/>
      <c r="H36" s="583"/>
      <c r="I36" s="583"/>
      <c r="J36" s="583"/>
      <c r="K36" s="583"/>
      <c r="L36" s="583"/>
      <c r="M36" s="689"/>
      <c r="N36" s="1066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689"/>
      <c r="Z36" s="1066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  <c r="AO36" s="583"/>
      <c r="AP36" s="689"/>
      <c r="AQ36" s="1066"/>
      <c r="AR36" s="583"/>
      <c r="AS36" s="583"/>
      <c r="AT36" s="583"/>
      <c r="AU36" s="583"/>
      <c r="AV36" s="583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905"/>
      <c r="BJ36" s="689"/>
      <c r="BK36" s="324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905"/>
      <c r="BX36" s="689"/>
      <c r="BY36" s="1066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  <c r="CJ36" s="583"/>
      <c r="CK36" s="583"/>
      <c r="CL36" s="583"/>
      <c r="CM36" s="583"/>
      <c r="CN36" s="583"/>
      <c r="CO36" s="583"/>
      <c r="CP36" s="583"/>
      <c r="CQ36" s="583"/>
      <c r="CR36" s="583"/>
      <c r="CS36" s="583"/>
      <c r="CT36" s="583"/>
      <c r="CU36" s="583"/>
      <c r="CV36" s="583"/>
      <c r="CW36" s="583"/>
      <c r="CX36" s="583"/>
      <c r="CY36" s="583"/>
      <c r="CZ36" s="583"/>
      <c r="DA36" s="583"/>
      <c r="DB36" s="1750"/>
      <c r="DC36" s="1778"/>
      <c r="DD36" s="323"/>
      <c r="DE36" s="1066"/>
      <c r="DF36" s="583">
        <v>1</v>
      </c>
      <c r="DG36" s="583"/>
      <c r="DH36" s="583"/>
      <c r="DI36" s="583"/>
      <c r="DJ36" s="583"/>
      <c r="DK36" s="583"/>
      <c r="DL36" s="583"/>
      <c r="DM36" s="689"/>
    </row>
    <row r="37" spans="1:118" s="1058" customFormat="1" ht="15" customHeight="1" x14ac:dyDescent="0.25">
      <c r="A37" s="2077"/>
      <c r="B37" s="766">
        <v>35</v>
      </c>
      <c r="C37" s="1122" t="s">
        <v>1192</v>
      </c>
      <c r="D37" s="758">
        <f t="shared" ref="D37" si="0">SUM(E37:DM37)</f>
        <v>1</v>
      </c>
      <c r="E37" s="1066"/>
      <c r="F37" s="583"/>
      <c r="G37" s="583"/>
      <c r="H37" s="583"/>
      <c r="I37" s="583"/>
      <c r="J37" s="583"/>
      <c r="K37" s="583"/>
      <c r="L37" s="583"/>
      <c r="M37" s="689"/>
      <c r="N37" s="1066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689"/>
      <c r="Z37" s="1066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  <c r="AO37" s="583"/>
      <c r="AP37" s="689"/>
      <c r="AQ37" s="1066"/>
      <c r="AR37" s="583"/>
      <c r="AS37" s="583"/>
      <c r="AT37" s="583"/>
      <c r="AU37" s="583"/>
      <c r="AV37" s="583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905"/>
      <c r="BJ37" s="689"/>
      <c r="BK37" s="324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905"/>
      <c r="BX37" s="689"/>
      <c r="BY37" s="1066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  <c r="CJ37" s="583"/>
      <c r="CK37" s="583"/>
      <c r="CL37" s="583"/>
      <c r="CM37" s="583"/>
      <c r="CN37" s="583"/>
      <c r="CO37" s="583"/>
      <c r="CP37" s="583"/>
      <c r="CQ37" s="583"/>
      <c r="CR37" s="583"/>
      <c r="CS37" s="583"/>
      <c r="CT37" s="583"/>
      <c r="CU37" s="583"/>
      <c r="CV37" s="583"/>
      <c r="CW37" s="583"/>
      <c r="CX37" s="583"/>
      <c r="CY37" s="583">
        <v>1</v>
      </c>
      <c r="CZ37" s="583"/>
      <c r="DA37" s="583"/>
      <c r="DB37" s="1750"/>
      <c r="DC37" s="1778"/>
      <c r="DD37" s="323"/>
      <c r="DE37" s="1066"/>
      <c r="DF37" s="583"/>
      <c r="DG37" s="583"/>
      <c r="DH37" s="583"/>
      <c r="DI37" s="583"/>
      <c r="DJ37" s="583"/>
      <c r="DK37" s="583"/>
      <c r="DL37" s="583"/>
      <c r="DM37" s="689"/>
    </row>
    <row r="38" spans="1:118" s="919" customFormat="1" ht="15" customHeight="1" x14ac:dyDescent="0.25">
      <c r="A38" s="2077"/>
      <c r="B38" s="766">
        <v>36</v>
      </c>
      <c r="C38" s="1122" t="s">
        <v>1217</v>
      </c>
      <c r="D38" s="758">
        <f>SUM(E38:DM38)</f>
        <v>1</v>
      </c>
      <c r="E38" s="690"/>
      <c r="F38" s="583"/>
      <c r="G38" s="583"/>
      <c r="H38" s="583"/>
      <c r="I38" s="583"/>
      <c r="J38" s="583"/>
      <c r="K38" s="583"/>
      <c r="L38" s="583"/>
      <c r="M38" s="689"/>
      <c r="N38" s="690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689"/>
      <c r="Z38" s="690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  <c r="AO38" s="583"/>
      <c r="AP38" s="689"/>
      <c r="AQ38" s="690"/>
      <c r="AR38" s="583"/>
      <c r="AS38" s="583"/>
      <c r="AT38" s="583"/>
      <c r="AU38" s="583"/>
      <c r="AV38" s="583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905"/>
      <c r="BJ38" s="689"/>
      <c r="BK38" s="324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905"/>
      <c r="BX38" s="689"/>
      <c r="BY38" s="690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  <c r="CJ38" s="583"/>
      <c r="CK38" s="583"/>
      <c r="CL38" s="583"/>
      <c r="CM38" s="583"/>
      <c r="CN38" s="583"/>
      <c r="CO38" s="583"/>
      <c r="CP38" s="583"/>
      <c r="CQ38" s="583"/>
      <c r="CR38" s="583"/>
      <c r="CS38" s="583"/>
      <c r="CT38" s="583"/>
      <c r="CU38" s="583"/>
      <c r="CV38" s="583"/>
      <c r="CW38" s="583"/>
      <c r="CX38" s="583"/>
      <c r="CY38" s="583"/>
      <c r="CZ38" s="583"/>
      <c r="DA38" s="583"/>
      <c r="DB38" s="1750"/>
      <c r="DC38" s="1778"/>
      <c r="DD38" s="323"/>
      <c r="DE38" s="690">
        <v>1</v>
      </c>
      <c r="DF38" s="583"/>
      <c r="DG38" s="583"/>
      <c r="DH38" s="583"/>
      <c r="DI38" s="583"/>
      <c r="DJ38" s="583"/>
      <c r="DK38" s="583"/>
      <c r="DL38" s="583"/>
      <c r="DM38" s="689"/>
      <c r="DN38" s="1058"/>
    </row>
    <row r="39" spans="1:118" s="1058" customFormat="1" ht="26.25" customHeight="1" x14ac:dyDescent="0.25">
      <c r="A39" s="2077"/>
      <c r="B39" s="1321">
        <v>37</v>
      </c>
      <c r="C39" s="1349" t="s">
        <v>1218</v>
      </c>
      <c r="D39" s="758">
        <f>SUM(E39:DM39)</f>
        <v>1</v>
      </c>
      <c r="E39" s="1066"/>
      <c r="F39" s="583"/>
      <c r="G39" s="583"/>
      <c r="H39" s="583"/>
      <c r="I39" s="583"/>
      <c r="J39" s="583"/>
      <c r="K39" s="583"/>
      <c r="L39" s="583"/>
      <c r="M39" s="689"/>
      <c r="N39" s="1066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689"/>
      <c r="Z39" s="1066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3"/>
      <c r="AP39" s="689"/>
      <c r="AQ39" s="1066"/>
      <c r="AR39" s="583"/>
      <c r="AS39" s="583"/>
      <c r="AT39" s="583"/>
      <c r="AU39" s="583"/>
      <c r="AV39" s="583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905"/>
      <c r="BJ39" s="689"/>
      <c r="BK39" s="324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905"/>
      <c r="BX39" s="689"/>
      <c r="BY39" s="1066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  <c r="CJ39" s="583"/>
      <c r="CK39" s="583"/>
      <c r="CL39" s="583"/>
      <c r="CM39" s="583"/>
      <c r="CN39" s="583"/>
      <c r="CO39" s="583"/>
      <c r="CP39" s="583"/>
      <c r="CQ39" s="583"/>
      <c r="CR39" s="583"/>
      <c r="CS39" s="583"/>
      <c r="CT39" s="583"/>
      <c r="CU39" s="583"/>
      <c r="CV39" s="583"/>
      <c r="CW39" s="583"/>
      <c r="CX39" s="583"/>
      <c r="CY39" s="583"/>
      <c r="CZ39" s="583"/>
      <c r="DA39" s="583">
        <v>1</v>
      </c>
      <c r="DB39" s="1750"/>
      <c r="DC39" s="1778"/>
      <c r="DD39" s="323"/>
      <c r="DE39" s="1066"/>
      <c r="DF39" s="583"/>
      <c r="DG39" s="583"/>
      <c r="DH39" s="583"/>
      <c r="DI39" s="583"/>
      <c r="DJ39" s="583"/>
      <c r="DK39" s="583"/>
      <c r="DL39" s="583"/>
      <c r="DM39" s="689"/>
    </row>
    <row r="40" spans="1:118" s="1695" customFormat="1" ht="16.5" customHeight="1" x14ac:dyDescent="0.25">
      <c r="A40" s="2077"/>
      <c r="B40" s="1321">
        <v>38</v>
      </c>
      <c r="C40" s="1847" t="s">
        <v>1568</v>
      </c>
      <c r="D40" s="1801">
        <f>SUM(E40:DM40)</f>
        <v>1</v>
      </c>
      <c r="E40" s="1796"/>
      <c r="F40" s="1778"/>
      <c r="G40" s="1778"/>
      <c r="H40" s="1778"/>
      <c r="I40" s="1778"/>
      <c r="J40" s="1778"/>
      <c r="K40" s="1778"/>
      <c r="L40" s="1778"/>
      <c r="M40" s="1795"/>
      <c r="N40" s="1796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95"/>
      <c r="Z40" s="1796"/>
      <c r="AA40" s="1778"/>
      <c r="AB40" s="1778"/>
      <c r="AC40" s="1778"/>
      <c r="AD40" s="1778"/>
      <c r="AE40" s="1778"/>
      <c r="AF40" s="1778"/>
      <c r="AG40" s="1778"/>
      <c r="AH40" s="1778"/>
      <c r="AI40" s="1778"/>
      <c r="AJ40" s="1778"/>
      <c r="AK40" s="1778"/>
      <c r="AL40" s="1778"/>
      <c r="AM40" s="1778"/>
      <c r="AN40" s="1778"/>
      <c r="AO40" s="1778"/>
      <c r="AP40" s="1795"/>
      <c r="AQ40" s="1796"/>
      <c r="AR40" s="1778"/>
      <c r="AS40" s="1778"/>
      <c r="AT40" s="1778"/>
      <c r="AU40" s="1778"/>
      <c r="AV40" s="1778"/>
      <c r="AW40" s="1778"/>
      <c r="AX40" s="1778"/>
      <c r="AY40" s="1778"/>
      <c r="AZ40" s="1778"/>
      <c r="BA40" s="1778"/>
      <c r="BB40" s="1778"/>
      <c r="BC40" s="1778"/>
      <c r="BD40" s="1778"/>
      <c r="BE40" s="1778"/>
      <c r="BF40" s="1778"/>
      <c r="BG40" s="1778"/>
      <c r="BH40" s="1778"/>
      <c r="BI40" s="1809"/>
      <c r="BJ40" s="1795"/>
      <c r="BK40" s="1751"/>
      <c r="BL40" s="1778"/>
      <c r="BM40" s="1778"/>
      <c r="BN40" s="1778"/>
      <c r="BO40" s="1778"/>
      <c r="BP40" s="1778"/>
      <c r="BQ40" s="1778"/>
      <c r="BR40" s="1778"/>
      <c r="BS40" s="1778"/>
      <c r="BT40" s="1778"/>
      <c r="BU40" s="1778"/>
      <c r="BV40" s="1778"/>
      <c r="BW40" s="1809"/>
      <c r="BX40" s="1795"/>
      <c r="BY40" s="1796"/>
      <c r="BZ40" s="1778"/>
      <c r="CA40" s="1778"/>
      <c r="CB40" s="1778"/>
      <c r="CC40" s="1778"/>
      <c r="CD40" s="1778"/>
      <c r="CE40" s="1778"/>
      <c r="CF40" s="1778"/>
      <c r="CG40" s="1778"/>
      <c r="CH40" s="1778"/>
      <c r="CI40" s="1778"/>
      <c r="CJ40" s="1778"/>
      <c r="CK40" s="1778"/>
      <c r="CL40" s="1778"/>
      <c r="CM40" s="1778"/>
      <c r="CN40" s="1778"/>
      <c r="CO40" s="1778"/>
      <c r="CP40" s="1778"/>
      <c r="CQ40" s="1778"/>
      <c r="CR40" s="1778"/>
      <c r="CS40" s="1778"/>
      <c r="CT40" s="1778"/>
      <c r="CU40" s="1778"/>
      <c r="CV40" s="1778"/>
      <c r="CW40" s="1778"/>
      <c r="CX40" s="1778"/>
      <c r="CY40" s="1778"/>
      <c r="CZ40" s="1778"/>
      <c r="DA40" s="1778"/>
      <c r="DB40" s="1750"/>
      <c r="DC40" s="1778">
        <v>1</v>
      </c>
      <c r="DD40" s="1750"/>
      <c r="DE40" s="1796"/>
      <c r="DF40" s="1778"/>
      <c r="DG40" s="1778"/>
      <c r="DH40" s="1778"/>
      <c r="DI40" s="1778"/>
      <c r="DJ40" s="1778"/>
      <c r="DK40" s="1778"/>
      <c r="DL40" s="1778"/>
      <c r="DM40" s="1795"/>
    </row>
    <row r="41" spans="1:118" s="1058" customFormat="1" ht="15" customHeight="1" x14ac:dyDescent="0.25">
      <c r="A41" s="2077"/>
      <c r="B41" s="1321">
        <v>39</v>
      </c>
      <c r="C41" s="1122" t="s">
        <v>1553</v>
      </c>
      <c r="D41" s="758">
        <f>SUM(E41:DM41)</f>
        <v>2</v>
      </c>
      <c r="E41" s="1066"/>
      <c r="F41" s="583"/>
      <c r="G41" s="583"/>
      <c r="H41" s="583"/>
      <c r="I41" s="583"/>
      <c r="J41" s="583"/>
      <c r="K41" s="583"/>
      <c r="L41" s="583"/>
      <c r="M41" s="689"/>
      <c r="N41" s="1066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689"/>
      <c r="Z41" s="1066"/>
      <c r="AA41" s="583"/>
      <c r="AB41" s="583"/>
      <c r="AC41" s="583"/>
      <c r="AD41" s="583">
        <v>1</v>
      </c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  <c r="AO41" s="583"/>
      <c r="AP41" s="689"/>
      <c r="AQ41" s="1066"/>
      <c r="AR41" s="583"/>
      <c r="AS41" s="583"/>
      <c r="AT41" s="583"/>
      <c r="AU41" s="583"/>
      <c r="AV41" s="583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905"/>
      <c r="BJ41" s="689"/>
      <c r="BK41" s="324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905"/>
      <c r="BX41" s="689"/>
      <c r="BY41" s="1066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  <c r="CJ41" s="583">
        <v>1</v>
      </c>
      <c r="CK41" s="583"/>
      <c r="CL41" s="583"/>
      <c r="CM41" s="583"/>
      <c r="CN41" s="583"/>
      <c r="CO41" s="583"/>
      <c r="CP41" s="583"/>
      <c r="CQ41" s="583"/>
      <c r="CR41" s="583"/>
      <c r="CS41" s="583"/>
      <c r="CT41" s="583"/>
      <c r="CU41" s="583"/>
      <c r="CV41" s="583"/>
      <c r="CW41" s="583"/>
      <c r="CX41" s="583"/>
      <c r="CY41" s="583"/>
      <c r="CZ41" s="583"/>
      <c r="DA41" s="583"/>
      <c r="DB41" s="1750"/>
      <c r="DC41" s="1778"/>
      <c r="DD41" s="323"/>
      <c r="DE41" s="1066"/>
      <c r="DF41" s="583"/>
      <c r="DG41" s="583"/>
      <c r="DH41" s="583"/>
      <c r="DI41" s="583"/>
      <c r="DJ41" s="583"/>
      <c r="DK41" s="583"/>
      <c r="DL41" s="583"/>
      <c r="DM41" s="689"/>
    </row>
    <row r="42" spans="1:118" s="1058" customFormat="1" ht="15" customHeight="1" x14ac:dyDescent="0.25">
      <c r="A42" s="2077"/>
      <c r="B42" s="1321">
        <v>40</v>
      </c>
      <c r="C42" s="1122" t="s">
        <v>1342</v>
      </c>
      <c r="D42" s="758">
        <f>SUM(E42:DM42)</f>
        <v>2</v>
      </c>
      <c r="E42" s="1066"/>
      <c r="F42" s="583"/>
      <c r="G42" s="583"/>
      <c r="H42" s="583"/>
      <c r="I42" s="583"/>
      <c r="J42" s="583"/>
      <c r="K42" s="583"/>
      <c r="L42" s="583"/>
      <c r="M42" s="689"/>
      <c r="N42" s="1066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689"/>
      <c r="Z42" s="1066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>
        <v>1</v>
      </c>
      <c r="AM42" s="583"/>
      <c r="AN42" s="583"/>
      <c r="AO42" s="583"/>
      <c r="AP42" s="689"/>
      <c r="AQ42" s="1066"/>
      <c r="AR42" s="583"/>
      <c r="AS42" s="583"/>
      <c r="AT42" s="583"/>
      <c r="AU42" s="583"/>
      <c r="AV42" s="583">
        <v>1</v>
      </c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905"/>
      <c r="BJ42" s="689"/>
      <c r="BK42" s="324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905"/>
      <c r="BX42" s="689"/>
      <c r="BY42" s="1066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  <c r="CJ42" s="583"/>
      <c r="CK42" s="583"/>
      <c r="CL42" s="583"/>
      <c r="CM42" s="583"/>
      <c r="CN42" s="583"/>
      <c r="CO42" s="583"/>
      <c r="CP42" s="583"/>
      <c r="CQ42" s="583"/>
      <c r="CR42" s="583"/>
      <c r="CS42" s="583"/>
      <c r="CT42" s="583"/>
      <c r="CU42" s="583"/>
      <c r="CV42" s="583"/>
      <c r="CW42" s="583"/>
      <c r="CX42" s="583"/>
      <c r="CY42" s="583"/>
      <c r="CZ42" s="583"/>
      <c r="DA42" s="583"/>
      <c r="DB42" s="1750"/>
      <c r="DC42" s="1778"/>
      <c r="DD42" s="323"/>
      <c r="DE42" s="1066"/>
      <c r="DF42" s="583"/>
      <c r="DG42" s="583"/>
      <c r="DH42" s="583"/>
      <c r="DI42" s="583"/>
      <c r="DJ42" s="583"/>
      <c r="DK42" s="583"/>
      <c r="DL42" s="583"/>
      <c r="DM42" s="689"/>
    </row>
    <row r="43" spans="1:118" s="1695" customFormat="1" ht="15" customHeight="1" x14ac:dyDescent="0.25">
      <c r="A43" s="2077"/>
      <c r="B43" s="1321">
        <v>41</v>
      </c>
      <c r="C43" s="1826" t="s">
        <v>1548</v>
      </c>
      <c r="D43" s="1801">
        <f>SUM(E43:DM43)</f>
        <v>1</v>
      </c>
      <c r="E43" s="1796"/>
      <c r="F43" s="1778"/>
      <c r="G43" s="1778"/>
      <c r="H43" s="1778"/>
      <c r="I43" s="1778"/>
      <c r="J43" s="1778"/>
      <c r="K43" s="1778"/>
      <c r="L43" s="1778"/>
      <c r="M43" s="1795"/>
      <c r="N43" s="1796"/>
      <c r="O43" s="1778"/>
      <c r="P43" s="1778"/>
      <c r="Q43" s="1778"/>
      <c r="R43" s="1778"/>
      <c r="S43" s="1778"/>
      <c r="T43" s="1778"/>
      <c r="U43" s="1778"/>
      <c r="V43" s="1778"/>
      <c r="W43" s="1778"/>
      <c r="X43" s="1778"/>
      <c r="Y43" s="1795"/>
      <c r="Z43" s="1796"/>
      <c r="AA43" s="1778"/>
      <c r="AB43" s="1778"/>
      <c r="AC43" s="1778"/>
      <c r="AD43" s="1778"/>
      <c r="AE43" s="1778"/>
      <c r="AF43" s="1778"/>
      <c r="AG43" s="1778"/>
      <c r="AH43" s="1778"/>
      <c r="AI43" s="1778"/>
      <c r="AJ43" s="1778"/>
      <c r="AK43" s="1778"/>
      <c r="AL43" s="1778"/>
      <c r="AM43" s="1778"/>
      <c r="AN43" s="1778"/>
      <c r="AO43" s="1778"/>
      <c r="AP43" s="1795"/>
      <c r="AQ43" s="1796"/>
      <c r="AR43" s="1778"/>
      <c r="AS43" s="1778"/>
      <c r="AT43" s="1778"/>
      <c r="AU43" s="1778"/>
      <c r="AV43" s="1778"/>
      <c r="AW43" s="1778"/>
      <c r="AX43" s="1778"/>
      <c r="AY43" s="1778"/>
      <c r="AZ43" s="1778"/>
      <c r="BA43" s="1778"/>
      <c r="BB43" s="1778"/>
      <c r="BC43" s="1778"/>
      <c r="BD43" s="1778"/>
      <c r="BE43" s="1778"/>
      <c r="BF43" s="1778"/>
      <c r="BG43" s="1778"/>
      <c r="BH43" s="1778"/>
      <c r="BI43" s="1809"/>
      <c r="BJ43" s="1795"/>
      <c r="BK43" s="1751"/>
      <c r="BL43" s="1778"/>
      <c r="BM43" s="1778"/>
      <c r="BN43" s="1778"/>
      <c r="BO43" s="1778"/>
      <c r="BP43" s="1778"/>
      <c r="BQ43" s="1778"/>
      <c r="BR43" s="1778"/>
      <c r="BS43" s="1778"/>
      <c r="BT43" s="1778"/>
      <c r="BU43" s="1778"/>
      <c r="BV43" s="1778"/>
      <c r="BW43" s="1809"/>
      <c r="BX43" s="1795"/>
      <c r="BY43" s="1796"/>
      <c r="BZ43" s="1778"/>
      <c r="CA43" s="1778"/>
      <c r="CB43" s="1778"/>
      <c r="CC43" s="1778"/>
      <c r="CD43" s="1778"/>
      <c r="CE43" s="1778"/>
      <c r="CF43" s="1778"/>
      <c r="CG43" s="1778"/>
      <c r="CH43" s="1778"/>
      <c r="CI43" s="1778"/>
      <c r="CJ43" s="1778"/>
      <c r="CK43" s="1778"/>
      <c r="CL43" s="1778"/>
      <c r="CM43" s="1778"/>
      <c r="CN43" s="1778"/>
      <c r="CO43" s="1778"/>
      <c r="CP43" s="1778"/>
      <c r="CQ43" s="1778"/>
      <c r="CR43" s="1778"/>
      <c r="CS43" s="1778"/>
      <c r="CT43" s="1778"/>
      <c r="CU43" s="1778">
        <v>1</v>
      </c>
      <c r="CV43" s="1778"/>
      <c r="CW43" s="1778"/>
      <c r="CX43" s="1778"/>
      <c r="CY43" s="1778"/>
      <c r="CZ43" s="1778"/>
      <c r="DA43" s="1778"/>
      <c r="DB43" s="1750"/>
      <c r="DC43" s="1778"/>
      <c r="DD43" s="1750"/>
      <c r="DE43" s="1796"/>
      <c r="DF43" s="1778"/>
      <c r="DG43" s="1778"/>
      <c r="DH43" s="1778"/>
      <c r="DI43" s="1778"/>
      <c r="DJ43" s="1778"/>
      <c r="DK43" s="1778"/>
      <c r="DL43" s="1778"/>
      <c r="DM43" s="1795"/>
    </row>
    <row r="44" spans="1:118" s="1058" customFormat="1" ht="15" customHeight="1" x14ac:dyDescent="0.25">
      <c r="A44" s="2077"/>
      <c r="B44" s="766">
        <v>42</v>
      </c>
      <c r="C44" s="1122" t="s">
        <v>1314</v>
      </c>
      <c r="D44" s="758">
        <f>SUM(E44:DM44)</f>
        <v>1</v>
      </c>
      <c r="E44" s="1066"/>
      <c r="F44" s="583"/>
      <c r="G44" s="583"/>
      <c r="H44" s="583"/>
      <c r="I44" s="583"/>
      <c r="J44" s="583"/>
      <c r="K44" s="583"/>
      <c r="L44" s="583"/>
      <c r="M44" s="689"/>
      <c r="N44" s="1066"/>
      <c r="O44" s="583"/>
      <c r="P44" s="583"/>
      <c r="Q44" s="583"/>
      <c r="R44" s="583"/>
      <c r="S44" s="583"/>
      <c r="T44" s="583"/>
      <c r="U44" s="583"/>
      <c r="V44" s="583">
        <v>1</v>
      </c>
      <c r="W44" s="583"/>
      <c r="X44" s="583"/>
      <c r="Y44" s="689"/>
      <c r="Z44" s="1066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  <c r="AO44" s="583"/>
      <c r="AP44" s="689"/>
      <c r="AQ44" s="1066"/>
      <c r="AR44" s="583"/>
      <c r="AS44" s="583"/>
      <c r="AT44" s="583"/>
      <c r="AU44" s="583"/>
      <c r="AV44" s="583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905"/>
      <c r="BJ44" s="689"/>
      <c r="BK44" s="324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905"/>
      <c r="BX44" s="689"/>
      <c r="BY44" s="1066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  <c r="CJ44" s="583"/>
      <c r="CK44" s="583"/>
      <c r="CL44" s="583"/>
      <c r="CM44" s="583"/>
      <c r="CN44" s="583"/>
      <c r="CO44" s="583"/>
      <c r="CP44" s="583"/>
      <c r="CQ44" s="583"/>
      <c r="CR44" s="583"/>
      <c r="CS44" s="583"/>
      <c r="CT44" s="583"/>
      <c r="CU44" s="583"/>
      <c r="CV44" s="583"/>
      <c r="CW44" s="583"/>
      <c r="CX44" s="583"/>
      <c r="CY44" s="583"/>
      <c r="CZ44" s="583"/>
      <c r="DA44" s="583"/>
      <c r="DB44" s="1750"/>
      <c r="DC44" s="1778"/>
      <c r="DD44" s="323"/>
      <c r="DE44" s="1066"/>
      <c r="DF44" s="583"/>
      <c r="DG44" s="583"/>
      <c r="DH44" s="583"/>
      <c r="DI44" s="583"/>
      <c r="DJ44" s="583"/>
      <c r="DK44" s="583"/>
      <c r="DL44" s="583"/>
      <c r="DM44" s="689"/>
    </row>
    <row r="45" spans="1:118" s="1695" customFormat="1" ht="15" customHeight="1" thickBot="1" x14ac:dyDescent="0.3">
      <c r="A45" s="2077"/>
      <c r="B45" s="1864">
        <v>43</v>
      </c>
      <c r="C45" s="1826" t="s">
        <v>1560</v>
      </c>
      <c r="D45" s="1801">
        <f>SUM(E45:DM45)</f>
        <v>1</v>
      </c>
      <c r="E45" s="1796"/>
      <c r="F45" s="1778"/>
      <c r="G45" s="1778"/>
      <c r="H45" s="1778"/>
      <c r="I45" s="1778"/>
      <c r="J45" s="1778"/>
      <c r="K45" s="1778"/>
      <c r="L45" s="1778"/>
      <c r="M45" s="1795"/>
      <c r="N45" s="1796"/>
      <c r="O45" s="1778"/>
      <c r="P45" s="1778"/>
      <c r="Q45" s="1778"/>
      <c r="R45" s="1778"/>
      <c r="S45" s="1778"/>
      <c r="T45" s="1778"/>
      <c r="U45" s="1778"/>
      <c r="V45" s="1778"/>
      <c r="W45" s="1778"/>
      <c r="X45" s="1778"/>
      <c r="Y45" s="1795"/>
      <c r="Z45" s="1796"/>
      <c r="AA45" s="1778"/>
      <c r="AB45" s="1778"/>
      <c r="AC45" s="1778"/>
      <c r="AD45" s="1778"/>
      <c r="AE45" s="1778"/>
      <c r="AF45" s="1778"/>
      <c r="AG45" s="1778"/>
      <c r="AH45" s="1778"/>
      <c r="AI45" s="1778"/>
      <c r="AJ45" s="1778"/>
      <c r="AK45" s="1778"/>
      <c r="AL45" s="1778"/>
      <c r="AM45" s="1778"/>
      <c r="AN45" s="1778"/>
      <c r="AO45" s="1778"/>
      <c r="AP45" s="1795"/>
      <c r="AQ45" s="1796"/>
      <c r="AR45" s="1778"/>
      <c r="AS45" s="1778"/>
      <c r="AT45" s="1778"/>
      <c r="AU45" s="1778"/>
      <c r="AV45" s="1778"/>
      <c r="AW45" s="1778"/>
      <c r="AX45" s="1778"/>
      <c r="AY45" s="1778"/>
      <c r="AZ45" s="1778"/>
      <c r="BA45" s="1778"/>
      <c r="BB45" s="1778"/>
      <c r="BC45" s="1778"/>
      <c r="BD45" s="1778"/>
      <c r="BE45" s="1778"/>
      <c r="BF45" s="1778"/>
      <c r="BG45" s="1778"/>
      <c r="BH45" s="1778"/>
      <c r="BI45" s="1809"/>
      <c r="BJ45" s="1795"/>
      <c r="BK45" s="1751"/>
      <c r="BL45" s="1778"/>
      <c r="BM45" s="1778"/>
      <c r="BN45" s="1778"/>
      <c r="BO45" s="1778"/>
      <c r="BP45" s="1778"/>
      <c r="BQ45" s="1778"/>
      <c r="BR45" s="1778"/>
      <c r="BS45" s="1778"/>
      <c r="BT45" s="1778"/>
      <c r="BU45" s="1778"/>
      <c r="BV45" s="1778"/>
      <c r="BW45" s="1809"/>
      <c r="BX45" s="1795"/>
      <c r="BY45" s="1796"/>
      <c r="BZ45" s="1778"/>
      <c r="CA45" s="1778"/>
      <c r="CB45" s="1778"/>
      <c r="CC45" s="1778"/>
      <c r="CD45" s="1778"/>
      <c r="CE45" s="1778"/>
      <c r="CF45" s="1778"/>
      <c r="CG45" s="1778"/>
      <c r="CH45" s="1778"/>
      <c r="CI45" s="1778"/>
      <c r="CJ45" s="1778"/>
      <c r="CK45" s="1778"/>
      <c r="CL45" s="1778"/>
      <c r="CM45" s="1778"/>
      <c r="CN45" s="1778"/>
      <c r="CO45" s="1778"/>
      <c r="CP45" s="1778"/>
      <c r="CQ45" s="1778"/>
      <c r="CR45" s="1778"/>
      <c r="CS45" s="1778"/>
      <c r="CT45" s="1778"/>
      <c r="CU45" s="1778"/>
      <c r="CV45" s="1778"/>
      <c r="CW45" s="1778"/>
      <c r="CX45" s="1778"/>
      <c r="CY45" s="1778"/>
      <c r="CZ45" s="1778"/>
      <c r="DA45" s="1778"/>
      <c r="DB45" s="1750"/>
      <c r="DC45" s="1778">
        <v>1</v>
      </c>
      <c r="DD45" s="1750"/>
      <c r="DE45" s="1796"/>
      <c r="DF45" s="1778"/>
      <c r="DG45" s="1778"/>
      <c r="DH45" s="1778"/>
      <c r="DI45" s="1778"/>
      <c r="DJ45" s="1778"/>
      <c r="DK45" s="1778"/>
      <c r="DL45" s="1778"/>
      <c r="DM45" s="1795"/>
    </row>
    <row r="46" spans="1:118" ht="15" customHeight="1" thickBot="1" x14ac:dyDescent="0.3">
      <c r="A46" s="2077"/>
      <c r="B46" s="1322">
        <v>44</v>
      </c>
      <c r="C46" s="1122" t="s">
        <v>258</v>
      </c>
      <c r="D46" s="758">
        <f>SUM(E46:DM46)</f>
        <v>1</v>
      </c>
      <c r="E46" s="696"/>
      <c r="F46" s="583"/>
      <c r="G46" s="583"/>
      <c r="H46" s="583"/>
      <c r="I46" s="583"/>
      <c r="J46" s="583"/>
      <c r="K46" s="583"/>
      <c r="L46" s="583"/>
      <c r="M46" s="689"/>
      <c r="N46" s="690"/>
      <c r="O46" s="583"/>
      <c r="P46" s="583"/>
      <c r="Q46" s="583"/>
      <c r="R46" s="583"/>
      <c r="S46" s="583">
        <v>1</v>
      </c>
      <c r="T46" s="583"/>
      <c r="U46" s="583"/>
      <c r="V46" s="583"/>
      <c r="W46" s="583"/>
      <c r="X46" s="583"/>
      <c r="Y46" s="689"/>
      <c r="Z46" s="690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  <c r="AO46" s="583"/>
      <c r="AP46" s="689"/>
      <c r="AQ46" s="690"/>
      <c r="AR46" s="583"/>
      <c r="AS46" s="583"/>
      <c r="AT46" s="583"/>
      <c r="AU46" s="583"/>
      <c r="AV46" s="583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905"/>
      <c r="BJ46" s="689"/>
      <c r="BK46" s="324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905"/>
      <c r="BX46" s="689"/>
      <c r="BY46" s="690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  <c r="CJ46" s="583"/>
      <c r="CK46" s="583"/>
      <c r="CL46" s="583"/>
      <c r="CM46" s="583"/>
      <c r="CN46" s="583"/>
      <c r="CO46" s="583"/>
      <c r="CP46" s="583"/>
      <c r="CQ46" s="583"/>
      <c r="CR46" s="583"/>
      <c r="CS46" s="583"/>
      <c r="CT46" s="583"/>
      <c r="CU46" s="583"/>
      <c r="CV46" s="583"/>
      <c r="CW46" s="583"/>
      <c r="CX46" s="583"/>
      <c r="CY46" s="583"/>
      <c r="CZ46" s="583"/>
      <c r="DA46" s="583"/>
      <c r="DB46" s="1750"/>
      <c r="DC46" s="1778"/>
      <c r="DD46" s="323"/>
      <c r="DE46" s="690"/>
      <c r="DF46" s="583"/>
      <c r="DG46" s="583"/>
      <c r="DH46" s="583"/>
      <c r="DI46" s="583"/>
      <c r="DJ46" s="583"/>
      <c r="DK46" s="583"/>
      <c r="DL46" s="583"/>
      <c r="DM46" s="689"/>
      <c r="DN46" s="1058"/>
    </row>
    <row r="47" spans="1:118" ht="15" customHeight="1" x14ac:dyDescent="0.25">
      <c r="A47" s="2066" t="s">
        <v>274</v>
      </c>
      <c r="B47" s="725">
        <v>1</v>
      </c>
      <c r="C47" s="733" t="s">
        <v>84</v>
      </c>
      <c r="D47" s="734">
        <f>SUM(E47:DM47)</f>
        <v>0</v>
      </c>
      <c r="E47" s="692"/>
      <c r="F47" s="84"/>
      <c r="G47" s="84"/>
      <c r="H47" s="84"/>
      <c r="I47" s="84"/>
      <c r="J47" s="84"/>
      <c r="K47" s="84"/>
      <c r="L47" s="84"/>
      <c r="M47" s="693"/>
      <c r="N47" s="69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693"/>
      <c r="Z47" s="69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693"/>
      <c r="AQ47" s="69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903"/>
      <c r="BJ47" s="693"/>
      <c r="BK47" s="83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903"/>
      <c r="BX47" s="693"/>
      <c r="BY47" s="69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154"/>
      <c r="DC47" s="968"/>
      <c r="DD47" s="154"/>
      <c r="DE47" s="694"/>
      <c r="DF47" s="84"/>
      <c r="DG47" s="84"/>
      <c r="DH47" s="84"/>
      <c r="DI47" s="84"/>
      <c r="DJ47" s="84"/>
      <c r="DK47" s="84"/>
      <c r="DL47" s="84"/>
      <c r="DM47" s="693"/>
      <c r="DN47" s="1058"/>
    </row>
    <row r="48" spans="1:118" ht="15" customHeight="1" x14ac:dyDescent="0.25">
      <c r="A48" s="2067"/>
      <c r="B48" s="663">
        <v>2</v>
      </c>
      <c r="C48" s="668" t="s">
        <v>861</v>
      </c>
      <c r="D48" s="711">
        <f>SUM(E48:DM48)</f>
        <v>1</v>
      </c>
      <c r="E48" s="673"/>
      <c r="F48" s="600"/>
      <c r="G48" s="600"/>
      <c r="H48" s="600"/>
      <c r="I48" s="600"/>
      <c r="J48" s="600"/>
      <c r="K48" s="600"/>
      <c r="L48" s="600"/>
      <c r="M48" s="672"/>
      <c r="N48" s="671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72"/>
      <c r="Z48" s="671"/>
      <c r="AA48" s="600"/>
      <c r="AB48" s="600"/>
      <c r="AC48" s="600"/>
      <c r="AD48" s="600"/>
      <c r="AE48" s="600"/>
      <c r="AF48" s="600"/>
      <c r="AG48" s="600"/>
      <c r="AH48" s="600"/>
      <c r="AI48" s="600"/>
      <c r="AJ48" s="600"/>
      <c r="AK48" s="600"/>
      <c r="AL48" s="600"/>
      <c r="AM48" s="600"/>
      <c r="AN48" s="600"/>
      <c r="AO48" s="600"/>
      <c r="AP48" s="672"/>
      <c r="AQ48" s="671"/>
      <c r="AR48" s="600"/>
      <c r="AS48" s="600"/>
      <c r="AT48" s="600"/>
      <c r="AU48" s="600"/>
      <c r="AV48" s="600"/>
      <c r="AW48" s="600"/>
      <c r="AX48" s="600"/>
      <c r="AY48" s="600"/>
      <c r="AZ48" s="600"/>
      <c r="BA48" s="600"/>
      <c r="BB48" s="600"/>
      <c r="BC48" s="600"/>
      <c r="BD48" s="600"/>
      <c r="BE48" s="600"/>
      <c r="BF48" s="600"/>
      <c r="BG48" s="600"/>
      <c r="BH48" s="600"/>
      <c r="BI48" s="180"/>
      <c r="BJ48" s="672"/>
      <c r="BK48" s="57"/>
      <c r="BL48" s="600"/>
      <c r="BM48" s="600"/>
      <c r="BN48" s="600"/>
      <c r="BO48" s="600"/>
      <c r="BP48" s="600"/>
      <c r="BQ48" s="600"/>
      <c r="BR48" s="600"/>
      <c r="BS48" s="600"/>
      <c r="BT48" s="600"/>
      <c r="BU48" s="600"/>
      <c r="BV48" s="600"/>
      <c r="BW48" s="180"/>
      <c r="BX48" s="672"/>
      <c r="BY48" s="671">
        <v>1</v>
      </c>
      <c r="BZ48" s="600"/>
      <c r="CA48" s="600"/>
      <c r="CB48" s="600"/>
      <c r="CC48" s="600"/>
      <c r="CD48" s="600"/>
      <c r="CE48" s="600"/>
      <c r="CF48" s="600"/>
      <c r="CG48" s="600"/>
      <c r="CH48" s="600"/>
      <c r="CI48" s="600"/>
      <c r="CJ48" s="600"/>
      <c r="CK48" s="600"/>
      <c r="CL48" s="600"/>
      <c r="CM48" s="600"/>
      <c r="CN48" s="600"/>
      <c r="CO48" s="600"/>
      <c r="CP48" s="600"/>
      <c r="CQ48" s="600"/>
      <c r="CR48" s="600"/>
      <c r="CS48" s="600"/>
      <c r="CT48" s="600"/>
      <c r="CU48" s="600"/>
      <c r="CV48" s="600"/>
      <c r="CW48" s="600"/>
      <c r="CX48" s="600"/>
      <c r="CY48" s="600"/>
      <c r="CZ48" s="600"/>
      <c r="DA48" s="600"/>
      <c r="DB48" s="1725"/>
      <c r="DC48" s="1696"/>
      <c r="DD48" s="155"/>
      <c r="DE48" s="671"/>
      <c r="DF48" s="600"/>
      <c r="DG48" s="600"/>
      <c r="DH48" s="600"/>
      <c r="DI48" s="600"/>
      <c r="DJ48" s="600"/>
      <c r="DK48" s="600"/>
      <c r="DL48" s="600"/>
      <c r="DM48" s="672"/>
      <c r="DN48" s="1058"/>
    </row>
    <row r="49" spans="1:118" s="1058" customFormat="1" ht="15" customHeight="1" thickBot="1" x14ac:dyDescent="0.3">
      <c r="A49" s="2067"/>
      <c r="B49" s="664">
        <v>3</v>
      </c>
      <c r="C49" s="668" t="s">
        <v>72</v>
      </c>
      <c r="D49" s="711">
        <f>SUM(E49:DM49)</f>
        <v>8</v>
      </c>
      <c r="E49" s="673"/>
      <c r="F49" s="920"/>
      <c r="G49" s="920"/>
      <c r="H49" s="920"/>
      <c r="I49" s="920"/>
      <c r="J49" s="920"/>
      <c r="K49" s="920"/>
      <c r="L49" s="920"/>
      <c r="M49" s="672"/>
      <c r="N49" s="1063"/>
      <c r="O49" s="920"/>
      <c r="P49" s="920"/>
      <c r="Q49" s="920"/>
      <c r="R49" s="920"/>
      <c r="S49" s="920"/>
      <c r="T49" s="920"/>
      <c r="U49" s="920"/>
      <c r="V49" s="920"/>
      <c r="W49" s="920"/>
      <c r="X49" s="920"/>
      <c r="Y49" s="672"/>
      <c r="Z49" s="1063"/>
      <c r="AA49" s="920"/>
      <c r="AB49" s="920"/>
      <c r="AC49" s="920"/>
      <c r="AD49" s="920"/>
      <c r="AE49" s="920"/>
      <c r="AF49" s="920">
        <v>1</v>
      </c>
      <c r="AG49" s="920"/>
      <c r="AH49" s="920"/>
      <c r="AI49" s="920">
        <v>1</v>
      </c>
      <c r="AJ49" s="920"/>
      <c r="AK49" s="920"/>
      <c r="AL49" s="920"/>
      <c r="AM49" s="920"/>
      <c r="AN49" s="920"/>
      <c r="AO49" s="920"/>
      <c r="AP49" s="672"/>
      <c r="AQ49" s="1063"/>
      <c r="AR49" s="920"/>
      <c r="AS49" s="920"/>
      <c r="AT49" s="920"/>
      <c r="AU49" s="920"/>
      <c r="AV49" s="920"/>
      <c r="AW49" s="920"/>
      <c r="AX49" s="920"/>
      <c r="AY49" s="920"/>
      <c r="AZ49" s="920"/>
      <c r="BA49" s="920"/>
      <c r="BB49" s="920"/>
      <c r="BC49" s="920"/>
      <c r="BD49" s="920"/>
      <c r="BE49" s="920"/>
      <c r="BF49" s="920"/>
      <c r="BG49" s="920"/>
      <c r="BH49" s="920"/>
      <c r="BI49" s="180"/>
      <c r="BJ49" s="672"/>
      <c r="BK49" s="963"/>
      <c r="BL49" s="920"/>
      <c r="BM49" s="920"/>
      <c r="BN49" s="920"/>
      <c r="BO49" s="920"/>
      <c r="BP49" s="920"/>
      <c r="BQ49" s="920"/>
      <c r="BR49" s="920"/>
      <c r="BS49" s="920"/>
      <c r="BT49" s="920"/>
      <c r="BU49" s="920"/>
      <c r="BV49" s="920"/>
      <c r="BW49" s="180"/>
      <c r="BX49" s="672"/>
      <c r="BY49" s="1063"/>
      <c r="BZ49" s="920"/>
      <c r="CA49" s="920"/>
      <c r="CB49" s="920"/>
      <c r="CC49" s="920"/>
      <c r="CD49" s="920"/>
      <c r="CE49" s="920"/>
      <c r="CF49" s="920">
        <v>1</v>
      </c>
      <c r="CG49" s="920">
        <v>1</v>
      </c>
      <c r="CH49" s="920"/>
      <c r="CI49" s="920"/>
      <c r="CJ49" s="920"/>
      <c r="CK49" s="920"/>
      <c r="CL49" s="920"/>
      <c r="CM49" s="920"/>
      <c r="CN49" s="920"/>
      <c r="CO49" s="920"/>
      <c r="CP49" s="920"/>
      <c r="CQ49" s="920"/>
      <c r="CR49" s="920">
        <v>1</v>
      </c>
      <c r="CS49" s="920"/>
      <c r="CT49" s="920"/>
      <c r="CU49" s="920"/>
      <c r="CV49" s="920">
        <v>1</v>
      </c>
      <c r="CW49" s="920">
        <v>1</v>
      </c>
      <c r="CX49" s="920"/>
      <c r="CY49" s="920"/>
      <c r="CZ49" s="920"/>
      <c r="DA49" s="920">
        <v>1</v>
      </c>
      <c r="DB49" s="1725"/>
      <c r="DC49" s="1696"/>
      <c r="DD49" s="1065"/>
      <c r="DE49" s="1063"/>
      <c r="DF49" s="920"/>
      <c r="DG49" s="920"/>
      <c r="DH49" s="920"/>
      <c r="DI49" s="920"/>
      <c r="DJ49" s="920"/>
      <c r="DK49" s="920"/>
      <c r="DL49" s="920"/>
      <c r="DM49" s="672"/>
    </row>
    <row r="50" spans="1:118" ht="15" customHeight="1" thickBot="1" x14ac:dyDescent="0.3">
      <c r="A50" s="2068"/>
      <c r="B50" s="284">
        <v>4</v>
      </c>
      <c r="C50" s="669" t="s">
        <v>667</v>
      </c>
      <c r="D50" s="712">
        <f>SUM(E50:DM50)</f>
        <v>2</v>
      </c>
      <c r="E50" s="732"/>
      <c r="F50" s="56"/>
      <c r="G50" s="56"/>
      <c r="H50" s="56"/>
      <c r="I50" s="56">
        <v>1</v>
      </c>
      <c r="J50" s="56"/>
      <c r="K50" s="56"/>
      <c r="L50" s="56"/>
      <c r="M50" s="675"/>
      <c r="N50" s="676"/>
      <c r="O50" s="56"/>
      <c r="P50" s="56"/>
      <c r="Q50" s="56"/>
      <c r="R50" s="56"/>
      <c r="S50" s="56"/>
      <c r="T50" s="56"/>
      <c r="U50" s="56">
        <v>1</v>
      </c>
      <c r="V50" s="56"/>
      <c r="W50" s="56"/>
      <c r="X50" s="56"/>
      <c r="Y50" s="675"/>
      <c r="Z50" s="67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675"/>
      <c r="AQ50" s="67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906"/>
      <c r="BJ50" s="675"/>
      <c r="BK50" s="58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906"/>
      <c r="BX50" s="675"/>
      <c r="BY50" s="67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156"/>
      <c r="DC50" s="56"/>
      <c r="DD50" s="156"/>
      <c r="DE50" s="676"/>
      <c r="DF50" s="56"/>
      <c r="DG50" s="56"/>
      <c r="DH50" s="56"/>
      <c r="DI50" s="56"/>
      <c r="DJ50" s="56"/>
      <c r="DK50" s="56"/>
      <c r="DL50" s="56"/>
      <c r="DM50" s="675"/>
      <c r="DN50" s="1058"/>
    </row>
    <row r="51" spans="1:118" ht="15" customHeight="1" x14ac:dyDescent="0.25">
      <c r="A51" s="2066" t="s">
        <v>273</v>
      </c>
      <c r="B51" s="1130">
        <v>1</v>
      </c>
      <c r="C51" s="746" t="s">
        <v>887</v>
      </c>
      <c r="D51" s="747">
        <f>SUM(E51:DM51)</f>
        <v>1</v>
      </c>
      <c r="E51" s="692"/>
      <c r="F51" s="84"/>
      <c r="G51" s="84"/>
      <c r="H51" s="84"/>
      <c r="I51" s="84"/>
      <c r="J51" s="84"/>
      <c r="K51" s="84"/>
      <c r="L51" s="84"/>
      <c r="M51" s="693"/>
      <c r="N51" s="69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693"/>
      <c r="Z51" s="69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693"/>
      <c r="AQ51" s="69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903"/>
      <c r="BJ51" s="693"/>
      <c r="BK51" s="83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903"/>
      <c r="BX51" s="693"/>
      <c r="BY51" s="69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>
        <v>1</v>
      </c>
      <c r="CX51" s="84"/>
      <c r="CY51" s="84"/>
      <c r="CZ51" s="84"/>
      <c r="DA51" s="84"/>
      <c r="DB51" s="154"/>
      <c r="DC51" s="968"/>
      <c r="DD51" s="154"/>
      <c r="DE51" s="694"/>
      <c r="DF51" s="84"/>
      <c r="DG51" s="84"/>
      <c r="DH51" s="84"/>
      <c r="DI51" s="84"/>
      <c r="DJ51" s="84"/>
      <c r="DK51" s="84"/>
      <c r="DL51" s="84"/>
      <c r="DM51" s="693"/>
      <c r="DN51" s="1058"/>
    </row>
    <row r="52" spans="1:118" ht="15" customHeight="1" x14ac:dyDescent="0.25">
      <c r="A52" s="2067"/>
      <c r="B52" s="1127">
        <v>2</v>
      </c>
      <c r="C52" s="748" t="s">
        <v>12</v>
      </c>
      <c r="D52" s="749">
        <f t="shared" ref="D52:D101" si="1">SUM(E52:DM52)</f>
        <v>7</v>
      </c>
      <c r="E52" s="673"/>
      <c r="F52" s="600"/>
      <c r="G52" s="600"/>
      <c r="H52" s="600"/>
      <c r="I52" s="600"/>
      <c r="J52" s="600">
        <v>1</v>
      </c>
      <c r="K52" s="600"/>
      <c r="L52" s="600"/>
      <c r="M52" s="672"/>
      <c r="N52" s="671"/>
      <c r="O52" s="600"/>
      <c r="P52" s="600"/>
      <c r="Q52" s="600"/>
      <c r="R52" s="600"/>
      <c r="S52" s="600"/>
      <c r="T52" s="600"/>
      <c r="U52" s="600"/>
      <c r="V52" s="600"/>
      <c r="W52" s="600">
        <v>1</v>
      </c>
      <c r="X52" s="600"/>
      <c r="Y52" s="672"/>
      <c r="Z52" s="671"/>
      <c r="AA52" s="600"/>
      <c r="AB52" s="600"/>
      <c r="AC52" s="600"/>
      <c r="AD52" s="600"/>
      <c r="AE52" s="600"/>
      <c r="AF52" s="600"/>
      <c r="AG52" s="600"/>
      <c r="AH52" s="600">
        <v>1</v>
      </c>
      <c r="AI52" s="600"/>
      <c r="AJ52" s="600"/>
      <c r="AK52" s="600"/>
      <c r="AL52" s="600"/>
      <c r="AM52" s="600"/>
      <c r="AN52" s="600"/>
      <c r="AO52" s="600"/>
      <c r="AP52" s="672"/>
      <c r="AQ52" s="671"/>
      <c r="AR52" s="600"/>
      <c r="AS52" s="600"/>
      <c r="AT52" s="600"/>
      <c r="AU52" s="600"/>
      <c r="AV52" s="600"/>
      <c r="AW52" s="600"/>
      <c r="AX52" s="600"/>
      <c r="AY52" s="600"/>
      <c r="AZ52" s="600"/>
      <c r="BA52" s="600"/>
      <c r="BB52" s="600"/>
      <c r="BC52" s="600"/>
      <c r="BD52" s="600"/>
      <c r="BE52" s="600"/>
      <c r="BF52" s="600"/>
      <c r="BG52" s="600">
        <v>1</v>
      </c>
      <c r="BH52" s="600"/>
      <c r="BI52" s="180"/>
      <c r="BJ52" s="672">
        <v>1</v>
      </c>
      <c r="BK52" s="57"/>
      <c r="BL52" s="600"/>
      <c r="BM52" s="600"/>
      <c r="BN52" s="600"/>
      <c r="BO52" s="600"/>
      <c r="BP52" s="600"/>
      <c r="BQ52" s="600"/>
      <c r="BR52" s="600"/>
      <c r="BS52" s="600"/>
      <c r="BT52" s="600"/>
      <c r="BU52" s="600"/>
      <c r="BV52" s="600"/>
      <c r="BW52" s="180">
        <v>1</v>
      </c>
      <c r="BX52" s="672"/>
      <c r="BY52" s="671"/>
      <c r="BZ52" s="600"/>
      <c r="CA52" s="600"/>
      <c r="CB52" s="600"/>
      <c r="CC52" s="600"/>
      <c r="CD52" s="600"/>
      <c r="CE52" s="600"/>
      <c r="CF52" s="600"/>
      <c r="CG52" s="600"/>
      <c r="CH52" s="600"/>
      <c r="CI52" s="600"/>
      <c r="CJ52" s="600"/>
      <c r="CK52" s="600"/>
      <c r="CL52" s="600"/>
      <c r="CM52" s="600"/>
      <c r="CN52" s="600"/>
      <c r="CO52" s="600"/>
      <c r="CP52" s="600"/>
      <c r="CQ52" s="600"/>
      <c r="CR52" s="600"/>
      <c r="CS52" s="600"/>
      <c r="CT52" s="600"/>
      <c r="CU52" s="600"/>
      <c r="CV52" s="600"/>
      <c r="CW52" s="600">
        <v>1</v>
      </c>
      <c r="CX52" s="600"/>
      <c r="CY52" s="600"/>
      <c r="CZ52" s="600"/>
      <c r="DA52" s="600"/>
      <c r="DB52" s="1725"/>
      <c r="DC52" s="1696"/>
      <c r="DD52" s="155"/>
      <c r="DE52" s="671"/>
      <c r="DF52" s="600"/>
      <c r="DG52" s="600"/>
      <c r="DH52" s="600"/>
      <c r="DI52" s="600"/>
      <c r="DJ52" s="600"/>
      <c r="DK52" s="600"/>
      <c r="DL52" s="600"/>
      <c r="DM52" s="672"/>
      <c r="DN52" s="1058"/>
    </row>
    <row r="53" spans="1:118" ht="15" customHeight="1" x14ac:dyDescent="0.25">
      <c r="A53" s="2067"/>
      <c r="B53" s="1127">
        <v>3</v>
      </c>
      <c r="C53" s="748" t="s">
        <v>93</v>
      </c>
      <c r="D53" s="749">
        <f t="shared" si="1"/>
        <v>3</v>
      </c>
      <c r="E53" s="673"/>
      <c r="F53" s="600"/>
      <c r="G53" s="600"/>
      <c r="H53" s="600"/>
      <c r="I53" s="600"/>
      <c r="J53" s="600"/>
      <c r="K53" s="600"/>
      <c r="L53" s="600"/>
      <c r="M53" s="672"/>
      <c r="N53" s="671"/>
      <c r="O53" s="600"/>
      <c r="P53" s="600"/>
      <c r="Q53" s="600"/>
      <c r="R53" s="600"/>
      <c r="S53" s="600"/>
      <c r="T53" s="600"/>
      <c r="U53" s="600"/>
      <c r="V53" s="600"/>
      <c r="W53" s="600"/>
      <c r="X53" s="600">
        <v>1</v>
      </c>
      <c r="Y53" s="672"/>
      <c r="Z53" s="671"/>
      <c r="AA53" s="600"/>
      <c r="AB53" s="600"/>
      <c r="AC53" s="600"/>
      <c r="AD53" s="600"/>
      <c r="AE53" s="600"/>
      <c r="AF53" s="600"/>
      <c r="AG53" s="600"/>
      <c r="AH53" s="600"/>
      <c r="AI53" s="600"/>
      <c r="AJ53" s="600"/>
      <c r="AK53" s="600"/>
      <c r="AL53" s="600"/>
      <c r="AM53" s="600"/>
      <c r="AN53" s="600"/>
      <c r="AO53" s="600"/>
      <c r="AP53" s="672"/>
      <c r="AQ53" s="671"/>
      <c r="AR53" s="600"/>
      <c r="AS53" s="600"/>
      <c r="AT53" s="600"/>
      <c r="AU53" s="600"/>
      <c r="AV53" s="600"/>
      <c r="AW53" s="600"/>
      <c r="AX53" s="600"/>
      <c r="AY53" s="600"/>
      <c r="AZ53" s="600"/>
      <c r="BA53" s="600"/>
      <c r="BB53" s="600"/>
      <c r="BC53" s="600"/>
      <c r="BD53" s="600"/>
      <c r="BE53" s="600"/>
      <c r="BF53" s="600"/>
      <c r="BG53" s="600"/>
      <c r="BH53" s="600"/>
      <c r="BI53" s="180"/>
      <c r="BJ53" s="672"/>
      <c r="BK53" s="57"/>
      <c r="BL53" s="600"/>
      <c r="BM53" s="600"/>
      <c r="BN53" s="600"/>
      <c r="BO53" s="600"/>
      <c r="BP53" s="600"/>
      <c r="BQ53" s="600"/>
      <c r="BR53" s="600"/>
      <c r="BS53" s="600"/>
      <c r="BT53" s="600"/>
      <c r="BU53" s="600"/>
      <c r="BV53" s="600"/>
      <c r="BW53" s="180"/>
      <c r="BX53" s="672"/>
      <c r="BY53" s="671"/>
      <c r="BZ53" s="600"/>
      <c r="CA53" s="600"/>
      <c r="CB53" s="600"/>
      <c r="CC53" s="600"/>
      <c r="CD53" s="600"/>
      <c r="CE53" s="600"/>
      <c r="CF53" s="600"/>
      <c r="CG53" s="600"/>
      <c r="CH53" s="600"/>
      <c r="CI53" s="600"/>
      <c r="CJ53" s="600">
        <v>1</v>
      </c>
      <c r="CK53" s="600"/>
      <c r="CL53" s="600"/>
      <c r="CM53" s="600"/>
      <c r="CN53" s="600">
        <v>1</v>
      </c>
      <c r="CO53" s="600"/>
      <c r="CP53" s="600"/>
      <c r="CQ53" s="600"/>
      <c r="CR53" s="600"/>
      <c r="CS53" s="600"/>
      <c r="CT53" s="600"/>
      <c r="CU53" s="600"/>
      <c r="CV53" s="600"/>
      <c r="CW53" s="600"/>
      <c r="CX53" s="600"/>
      <c r="CY53" s="600"/>
      <c r="CZ53" s="600"/>
      <c r="DA53" s="600"/>
      <c r="DB53" s="1725"/>
      <c r="DC53" s="1696"/>
      <c r="DD53" s="155"/>
      <c r="DE53" s="671"/>
      <c r="DF53" s="600"/>
      <c r="DG53" s="600"/>
      <c r="DH53" s="600"/>
      <c r="DI53" s="600"/>
      <c r="DJ53" s="600"/>
      <c r="DK53" s="600"/>
      <c r="DL53" s="600"/>
      <c r="DM53" s="672"/>
      <c r="DN53" s="1058"/>
    </row>
    <row r="54" spans="1:118" ht="15" customHeight="1" x14ac:dyDescent="0.25">
      <c r="A54" s="2067"/>
      <c r="B54" s="1127">
        <v>4</v>
      </c>
      <c r="C54" s="748" t="s">
        <v>279</v>
      </c>
      <c r="D54" s="749">
        <f t="shared" si="1"/>
        <v>2</v>
      </c>
      <c r="E54" s="673"/>
      <c r="F54" s="600"/>
      <c r="G54" s="600"/>
      <c r="H54" s="600"/>
      <c r="I54" s="600"/>
      <c r="J54" s="600"/>
      <c r="K54" s="600"/>
      <c r="L54" s="600"/>
      <c r="M54" s="672"/>
      <c r="N54" s="671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72"/>
      <c r="Z54" s="671"/>
      <c r="AA54" s="600"/>
      <c r="AB54" s="600"/>
      <c r="AC54" s="600"/>
      <c r="AD54" s="600"/>
      <c r="AE54" s="600"/>
      <c r="AF54" s="600"/>
      <c r="AG54" s="600"/>
      <c r="AH54" s="600"/>
      <c r="AI54" s="600"/>
      <c r="AJ54" s="600"/>
      <c r="AK54" s="600"/>
      <c r="AL54" s="600"/>
      <c r="AM54" s="600">
        <v>1</v>
      </c>
      <c r="AN54" s="600"/>
      <c r="AO54" s="600"/>
      <c r="AP54" s="672"/>
      <c r="AQ54" s="671"/>
      <c r="AR54" s="600"/>
      <c r="AS54" s="600"/>
      <c r="AT54" s="600"/>
      <c r="AU54" s="600"/>
      <c r="AV54" s="600"/>
      <c r="AW54" s="600"/>
      <c r="AX54" s="600"/>
      <c r="AY54" s="600"/>
      <c r="AZ54" s="600"/>
      <c r="BA54" s="600"/>
      <c r="BB54" s="600"/>
      <c r="BC54" s="600"/>
      <c r="BD54" s="600"/>
      <c r="BE54" s="600"/>
      <c r="BF54" s="600"/>
      <c r="BG54" s="600"/>
      <c r="BH54" s="600">
        <v>1</v>
      </c>
      <c r="BI54" s="180"/>
      <c r="BJ54" s="672"/>
      <c r="BK54" s="57"/>
      <c r="BL54" s="600"/>
      <c r="BM54" s="600"/>
      <c r="BN54" s="600"/>
      <c r="BO54" s="600"/>
      <c r="BP54" s="600"/>
      <c r="BQ54" s="600"/>
      <c r="BR54" s="600"/>
      <c r="BS54" s="600"/>
      <c r="BT54" s="600"/>
      <c r="BU54" s="600"/>
      <c r="BV54" s="600"/>
      <c r="BW54" s="180"/>
      <c r="BX54" s="672"/>
      <c r="BY54" s="671"/>
      <c r="BZ54" s="600"/>
      <c r="CA54" s="600"/>
      <c r="CB54" s="600"/>
      <c r="CC54" s="600"/>
      <c r="CD54" s="600"/>
      <c r="CE54" s="600"/>
      <c r="CF54" s="600"/>
      <c r="CG54" s="600"/>
      <c r="CH54" s="600"/>
      <c r="CI54" s="600"/>
      <c r="CJ54" s="600"/>
      <c r="CK54" s="600"/>
      <c r="CL54" s="600"/>
      <c r="CM54" s="600"/>
      <c r="CN54" s="600"/>
      <c r="CO54" s="600"/>
      <c r="CP54" s="600"/>
      <c r="CQ54" s="600"/>
      <c r="CR54" s="600"/>
      <c r="CS54" s="600"/>
      <c r="CT54" s="600"/>
      <c r="CU54" s="600"/>
      <c r="CV54" s="600"/>
      <c r="CW54" s="600"/>
      <c r="CX54" s="600"/>
      <c r="CY54" s="600"/>
      <c r="CZ54" s="600"/>
      <c r="DA54" s="600"/>
      <c r="DB54" s="1725"/>
      <c r="DC54" s="1696"/>
      <c r="DD54" s="155"/>
      <c r="DE54" s="671"/>
      <c r="DF54" s="600"/>
      <c r="DG54" s="600"/>
      <c r="DH54" s="600"/>
      <c r="DI54" s="600"/>
      <c r="DJ54" s="600"/>
      <c r="DK54" s="600"/>
      <c r="DL54" s="600"/>
      <c r="DM54" s="672"/>
      <c r="DN54" s="1058"/>
    </row>
    <row r="55" spans="1:118" ht="15" customHeight="1" x14ac:dyDescent="0.25">
      <c r="A55" s="2067"/>
      <c r="B55" s="1127">
        <v>5</v>
      </c>
      <c r="C55" s="750" t="s">
        <v>287</v>
      </c>
      <c r="D55" s="751">
        <f t="shared" si="1"/>
        <v>3</v>
      </c>
      <c r="E55" s="673"/>
      <c r="F55" s="600"/>
      <c r="G55" s="600"/>
      <c r="H55" s="600"/>
      <c r="I55" s="600"/>
      <c r="J55" s="600"/>
      <c r="K55" s="600"/>
      <c r="L55" s="600"/>
      <c r="M55" s="672"/>
      <c r="N55" s="671"/>
      <c r="O55" s="600"/>
      <c r="P55" s="600"/>
      <c r="Q55" s="600"/>
      <c r="R55" s="600"/>
      <c r="S55" s="600"/>
      <c r="T55" s="600"/>
      <c r="U55" s="600"/>
      <c r="V55" s="600"/>
      <c r="W55" s="600"/>
      <c r="X55" s="600"/>
      <c r="Y55" s="672"/>
      <c r="Z55" s="671"/>
      <c r="AA55" s="600"/>
      <c r="AB55" s="600"/>
      <c r="AC55" s="600"/>
      <c r="AD55" s="600"/>
      <c r="AE55" s="600"/>
      <c r="AF55" s="600"/>
      <c r="AG55" s="600"/>
      <c r="AH55" s="600"/>
      <c r="AI55" s="600"/>
      <c r="AJ55" s="600"/>
      <c r="AK55" s="600"/>
      <c r="AL55" s="600"/>
      <c r="AM55" s="600"/>
      <c r="AN55" s="600"/>
      <c r="AO55" s="600"/>
      <c r="AP55" s="672"/>
      <c r="AQ55" s="671"/>
      <c r="AR55" s="600"/>
      <c r="AS55" s="600"/>
      <c r="AT55" s="600"/>
      <c r="AU55" s="600"/>
      <c r="AV55" s="600">
        <v>1</v>
      </c>
      <c r="AW55" s="600">
        <v>1</v>
      </c>
      <c r="AX55" s="600"/>
      <c r="AY55" s="600"/>
      <c r="AZ55" s="600"/>
      <c r="BA55" s="600"/>
      <c r="BB55" s="600">
        <v>1</v>
      </c>
      <c r="BC55" s="600"/>
      <c r="BD55" s="600"/>
      <c r="BE55" s="600"/>
      <c r="BF55" s="600"/>
      <c r="BG55" s="600"/>
      <c r="BH55" s="600"/>
      <c r="BI55" s="180"/>
      <c r="BJ55" s="672"/>
      <c r="BK55" s="57"/>
      <c r="BL55" s="600"/>
      <c r="BM55" s="600"/>
      <c r="BN55" s="600"/>
      <c r="BO55" s="600"/>
      <c r="BP55" s="600"/>
      <c r="BQ55" s="600"/>
      <c r="BR55" s="600"/>
      <c r="BS55" s="600"/>
      <c r="BT55" s="600"/>
      <c r="BU55" s="600"/>
      <c r="BV55" s="600"/>
      <c r="BW55" s="180"/>
      <c r="BX55" s="672"/>
      <c r="BY55" s="671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0"/>
      <c r="CV55" s="600"/>
      <c r="CW55" s="600"/>
      <c r="CX55" s="600"/>
      <c r="CY55" s="600"/>
      <c r="CZ55" s="600"/>
      <c r="DA55" s="600"/>
      <c r="DB55" s="1725"/>
      <c r="DC55" s="1696"/>
      <c r="DD55" s="155"/>
      <c r="DE55" s="671"/>
      <c r="DF55" s="600"/>
      <c r="DG55" s="600"/>
      <c r="DH55" s="600"/>
      <c r="DI55" s="600"/>
      <c r="DJ55" s="600"/>
      <c r="DK55" s="600"/>
      <c r="DL55" s="600"/>
      <c r="DM55" s="672"/>
      <c r="DN55" s="1058"/>
    </row>
    <row r="56" spans="1:118" ht="15" customHeight="1" x14ac:dyDescent="0.25">
      <c r="A56" s="2067"/>
      <c r="B56" s="1127">
        <v>6</v>
      </c>
      <c r="C56" s="748" t="s">
        <v>97</v>
      </c>
      <c r="D56" s="749">
        <f t="shared" si="1"/>
        <v>1</v>
      </c>
      <c r="E56" s="673"/>
      <c r="F56" s="600"/>
      <c r="G56" s="600"/>
      <c r="H56" s="600"/>
      <c r="I56" s="600"/>
      <c r="J56" s="600"/>
      <c r="K56" s="600"/>
      <c r="L56" s="600"/>
      <c r="M56" s="672"/>
      <c r="N56" s="671"/>
      <c r="O56" s="600"/>
      <c r="P56" s="600"/>
      <c r="Q56" s="600"/>
      <c r="R56" s="600"/>
      <c r="S56" s="600"/>
      <c r="T56" s="600"/>
      <c r="U56" s="600"/>
      <c r="V56" s="600"/>
      <c r="W56" s="600">
        <v>1</v>
      </c>
      <c r="X56" s="600"/>
      <c r="Y56" s="672"/>
      <c r="Z56" s="671"/>
      <c r="AA56" s="600"/>
      <c r="AB56" s="600"/>
      <c r="AC56" s="600"/>
      <c r="AD56" s="600"/>
      <c r="AE56" s="600"/>
      <c r="AF56" s="600"/>
      <c r="AG56" s="600"/>
      <c r="AH56" s="600"/>
      <c r="AI56" s="600"/>
      <c r="AJ56" s="600"/>
      <c r="AK56" s="600"/>
      <c r="AL56" s="600"/>
      <c r="AM56" s="600"/>
      <c r="AN56" s="600"/>
      <c r="AO56" s="600"/>
      <c r="AP56" s="672"/>
      <c r="AQ56" s="671"/>
      <c r="AR56" s="600"/>
      <c r="AS56" s="600"/>
      <c r="AT56" s="600"/>
      <c r="AU56" s="600"/>
      <c r="AV56" s="600"/>
      <c r="AW56" s="600"/>
      <c r="AX56" s="600"/>
      <c r="AY56" s="600"/>
      <c r="AZ56" s="600"/>
      <c r="BA56" s="600"/>
      <c r="BB56" s="600"/>
      <c r="BC56" s="600"/>
      <c r="BD56" s="600"/>
      <c r="BE56" s="600"/>
      <c r="BF56" s="600"/>
      <c r="BG56" s="600"/>
      <c r="BH56" s="600"/>
      <c r="BI56" s="180"/>
      <c r="BJ56" s="672"/>
      <c r="BK56" s="57"/>
      <c r="BL56" s="600"/>
      <c r="BM56" s="600"/>
      <c r="BN56" s="600"/>
      <c r="BO56" s="600"/>
      <c r="BP56" s="600"/>
      <c r="BQ56" s="600"/>
      <c r="BR56" s="600"/>
      <c r="BS56" s="600"/>
      <c r="BT56" s="600"/>
      <c r="BU56" s="600"/>
      <c r="BV56" s="600"/>
      <c r="BW56" s="180"/>
      <c r="BX56" s="672"/>
      <c r="BY56" s="671"/>
      <c r="BZ56" s="600"/>
      <c r="CA56" s="600"/>
      <c r="CB56" s="600"/>
      <c r="CC56" s="600"/>
      <c r="CD56" s="600"/>
      <c r="CE56" s="600"/>
      <c r="CF56" s="600"/>
      <c r="CG56" s="600"/>
      <c r="CH56" s="600"/>
      <c r="CI56" s="600"/>
      <c r="CJ56" s="600"/>
      <c r="CK56" s="600"/>
      <c r="CL56" s="600"/>
      <c r="CM56" s="600"/>
      <c r="CN56" s="600"/>
      <c r="CO56" s="600"/>
      <c r="CP56" s="600"/>
      <c r="CQ56" s="600"/>
      <c r="CR56" s="600"/>
      <c r="CS56" s="600"/>
      <c r="CT56" s="600"/>
      <c r="CU56" s="600"/>
      <c r="CV56" s="600"/>
      <c r="CW56" s="600"/>
      <c r="CX56" s="600"/>
      <c r="CY56" s="600"/>
      <c r="CZ56" s="600"/>
      <c r="DA56" s="600"/>
      <c r="DB56" s="1725"/>
      <c r="DC56" s="1696"/>
      <c r="DD56" s="155"/>
      <c r="DE56" s="671"/>
      <c r="DF56" s="600"/>
      <c r="DG56" s="600"/>
      <c r="DH56" s="600"/>
      <c r="DI56" s="600"/>
      <c r="DJ56" s="600"/>
      <c r="DK56" s="600"/>
      <c r="DL56" s="600"/>
      <c r="DM56" s="672"/>
      <c r="DN56" s="1058"/>
    </row>
    <row r="57" spans="1:118" ht="15" customHeight="1" x14ac:dyDescent="0.25">
      <c r="A57" s="2067"/>
      <c r="B57" s="1127">
        <v>7</v>
      </c>
      <c r="C57" s="748" t="s">
        <v>286</v>
      </c>
      <c r="D57" s="749">
        <f t="shared" si="1"/>
        <v>1</v>
      </c>
      <c r="E57" s="673"/>
      <c r="F57" s="600"/>
      <c r="G57" s="600"/>
      <c r="H57" s="600"/>
      <c r="I57" s="600"/>
      <c r="J57" s="600">
        <v>1</v>
      </c>
      <c r="K57" s="600"/>
      <c r="L57" s="600"/>
      <c r="M57" s="672"/>
      <c r="N57" s="671"/>
      <c r="O57" s="600"/>
      <c r="P57" s="600"/>
      <c r="Q57" s="600"/>
      <c r="R57" s="600"/>
      <c r="S57" s="600"/>
      <c r="T57" s="600"/>
      <c r="U57" s="600"/>
      <c r="V57" s="600"/>
      <c r="W57" s="600"/>
      <c r="X57" s="600"/>
      <c r="Y57" s="672"/>
      <c r="Z57" s="671"/>
      <c r="AA57" s="600"/>
      <c r="AB57" s="600"/>
      <c r="AC57" s="600"/>
      <c r="AD57" s="600"/>
      <c r="AE57" s="600"/>
      <c r="AF57" s="600"/>
      <c r="AG57" s="600"/>
      <c r="AH57" s="600"/>
      <c r="AI57" s="600"/>
      <c r="AJ57" s="600"/>
      <c r="AK57" s="600"/>
      <c r="AL57" s="600"/>
      <c r="AM57" s="600"/>
      <c r="AN57" s="600"/>
      <c r="AO57" s="600"/>
      <c r="AP57" s="672"/>
      <c r="AQ57" s="671"/>
      <c r="AR57" s="600"/>
      <c r="AS57" s="600"/>
      <c r="AT57" s="600"/>
      <c r="AU57" s="600"/>
      <c r="AV57" s="600"/>
      <c r="AW57" s="600"/>
      <c r="AX57" s="600"/>
      <c r="AY57" s="600"/>
      <c r="AZ57" s="600"/>
      <c r="BA57" s="600"/>
      <c r="BB57" s="600"/>
      <c r="BC57" s="600"/>
      <c r="BD57" s="600"/>
      <c r="BE57" s="600"/>
      <c r="BF57" s="600"/>
      <c r="BG57" s="600"/>
      <c r="BH57" s="600"/>
      <c r="BI57" s="180"/>
      <c r="BJ57" s="672"/>
      <c r="BK57" s="57"/>
      <c r="BL57" s="600"/>
      <c r="BM57" s="600"/>
      <c r="BN57" s="600"/>
      <c r="BO57" s="600"/>
      <c r="BP57" s="600"/>
      <c r="BQ57" s="600"/>
      <c r="BR57" s="600"/>
      <c r="BS57" s="600"/>
      <c r="BT57" s="600"/>
      <c r="BU57" s="600"/>
      <c r="BV57" s="600"/>
      <c r="BW57" s="180"/>
      <c r="BX57" s="672"/>
      <c r="BY57" s="671"/>
      <c r="BZ57" s="600"/>
      <c r="CA57" s="600"/>
      <c r="CB57" s="600"/>
      <c r="CC57" s="600"/>
      <c r="CD57" s="600"/>
      <c r="CE57" s="600"/>
      <c r="CF57" s="600"/>
      <c r="CG57" s="600"/>
      <c r="CH57" s="600"/>
      <c r="CI57" s="600"/>
      <c r="CJ57" s="600"/>
      <c r="CK57" s="600"/>
      <c r="CL57" s="600"/>
      <c r="CM57" s="600"/>
      <c r="CN57" s="600"/>
      <c r="CO57" s="600"/>
      <c r="CP57" s="600"/>
      <c r="CQ57" s="600"/>
      <c r="CR57" s="600"/>
      <c r="CS57" s="600"/>
      <c r="CT57" s="600"/>
      <c r="CU57" s="600"/>
      <c r="CV57" s="600"/>
      <c r="CW57" s="600"/>
      <c r="CX57" s="600"/>
      <c r="CY57" s="600"/>
      <c r="CZ57" s="600"/>
      <c r="DA57" s="600"/>
      <c r="DB57" s="1725"/>
      <c r="DC57" s="1696"/>
      <c r="DD57" s="155"/>
      <c r="DE57" s="671"/>
      <c r="DF57" s="600"/>
      <c r="DG57" s="600"/>
      <c r="DH57" s="600"/>
      <c r="DI57" s="600"/>
      <c r="DJ57" s="600"/>
      <c r="DK57" s="600"/>
      <c r="DL57" s="600"/>
      <c r="DM57" s="672"/>
      <c r="DN57" s="1058"/>
    </row>
    <row r="58" spans="1:118" s="1058" customFormat="1" ht="15" customHeight="1" x14ac:dyDescent="0.25">
      <c r="A58" s="2067"/>
      <c r="B58" s="1127">
        <v>8</v>
      </c>
      <c r="C58" s="748" t="s">
        <v>1161</v>
      </c>
      <c r="D58" s="749">
        <f t="shared" si="1"/>
        <v>3</v>
      </c>
      <c r="E58" s="673"/>
      <c r="F58" s="920"/>
      <c r="G58" s="920"/>
      <c r="H58" s="920"/>
      <c r="I58" s="920"/>
      <c r="J58" s="920"/>
      <c r="K58" s="920"/>
      <c r="L58" s="920"/>
      <c r="M58" s="672"/>
      <c r="N58" s="1063"/>
      <c r="O58" s="920"/>
      <c r="P58" s="920"/>
      <c r="Q58" s="920"/>
      <c r="R58" s="920"/>
      <c r="S58" s="920"/>
      <c r="T58" s="920"/>
      <c r="U58" s="920"/>
      <c r="V58" s="920"/>
      <c r="W58" s="920"/>
      <c r="X58" s="920"/>
      <c r="Y58" s="672"/>
      <c r="Z58" s="1063"/>
      <c r="AA58" s="920"/>
      <c r="AB58" s="920"/>
      <c r="AC58" s="920"/>
      <c r="AD58" s="920"/>
      <c r="AE58" s="920"/>
      <c r="AF58" s="920"/>
      <c r="AG58" s="920"/>
      <c r="AH58" s="920"/>
      <c r="AI58" s="920"/>
      <c r="AJ58" s="920"/>
      <c r="AK58" s="920"/>
      <c r="AL58" s="920"/>
      <c r="AM58" s="920"/>
      <c r="AN58" s="920"/>
      <c r="AO58" s="920"/>
      <c r="AP58" s="672"/>
      <c r="AQ58" s="1063"/>
      <c r="AR58" s="920"/>
      <c r="AS58" s="920"/>
      <c r="AT58" s="920"/>
      <c r="AU58" s="920"/>
      <c r="AV58" s="920"/>
      <c r="AW58" s="920"/>
      <c r="AX58" s="920"/>
      <c r="AY58" s="920"/>
      <c r="AZ58" s="920"/>
      <c r="BA58" s="920"/>
      <c r="BB58" s="920"/>
      <c r="BC58" s="920"/>
      <c r="BD58" s="920"/>
      <c r="BE58" s="920"/>
      <c r="BF58" s="920"/>
      <c r="BG58" s="920"/>
      <c r="BH58" s="920"/>
      <c r="BI58" s="180"/>
      <c r="BJ58" s="672"/>
      <c r="BK58" s="963"/>
      <c r="BL58" s="920"/>
      <c r="BM58" s="920"/>
      <c r="BN58" s="920"/>
      <c r="BO58" s="920"/>
      <c r="BP58" s="920"/>
      <c r="BQ58" s="920"/>
      <c r="BR58" s="920"/>
      <c r="BS58" s="920"/>
      <c r="BT58" s="920"/>
      <c r="BU58" s="920"/>
      <c r="BV58" s="920"/>
      <c r="BW58" s="180"/>
      <c r="BX58" s="672"/>
      <c r="BY58" s="1063"/>
      <c r="BZ58" s="920"/>
      <c r="CA58" s="920"/>
      <c r="CB58" s="920"/>
      <c r="CC58" s="920">
        <v>1</v>
      </c>
      <c r="CD58" s="920"/>
      <c r="CE58" s="920"/>
      <c r="CF58" s="920"/>
      <c r="CG58" s="920"/>
      <c r="CH58" s="920"/>
      <c r="CI58" s="920"/>
      <c r="CJ58" s="920"/>
      <c r="CK58" s="920"/>
      <c r="CL58" s="920"/>
      <c r="CM58" s="920"/>
      <c r="CN58" s="920"/>
      <c r="CO58" s="920"/>
      <c r="CP58" s="920"/>
      <c r="CQ58" s="920"/>
      <c r="CR58" s="920">
        <v>1</v>
      </c>
      <c r="CS58" s="920"/>
      <c r="CT58" s="920"/>
      <c r="CU58" s="920"/>
      <c r="CV58" s="920"/>
      <c r="CW58" s="920"/>
      <c r="CX58" s="920"/>
      <c r="CY58" s="920"/>
      <c r="CZ58" s="920">
        <v>1</v>
      </c>
      <c r="DA58" s="920"/>
      <c r="DB58" s="1725"/>
      <c r="DC58" s="1696"/>
      <c r="DD58" s="1065"/>
      <c r="DE58" s="1063"/>
      <c r="DF58" s="920"/>
      <c r="DG58" s="920"/>
      <c r="DH58" s="920"/>
      <c r="DI58" s="920"/>
      <c r="DJ58" s="920"/>
      <c r="DK58" s="920"/>
      <c r="DL58" s="920"/>
      <c r="DM58" s="672"/>
    </row>
    <row r="59" spans="1:118" ht="15" customHeight="1" x14ac:dyDescent="0.25">
      <c r="A59" s="2067"/>
      <c r="B59" s="1127">
        <v>9</v>
      </c>
      <c r="C59" s="748" t="s">
        <v>105</v>
      </c>
      <c r="D59" s="749">
        <f t="shared" si="1"/>
        <v>1</v>
      </c>
      <c r="E59" s="673"/>
      <c r="F59" s="600"/>
      <c r="G59" s="600"/>
      <c r="H59" s="600"/>
      <c r="I59" s="600"/>
      <c r="J59" s="600"/>
      <c r="K59" s="600"/>
      <c r="L59" s="600"/>
      <c r="M59" s="672"/>
      <c r="N59" s="671"/>
      <c r="O59" s="600"/>
      <c r="P59" s="600"/>
      <c r="Q59" s="600"/>
      <c r="R59" s="600"/>
      <c r="S59" s="600"/>
      <c r="T59" s="600"/>
      <c r="U59" s="600"/>
      <c r="V59" s="600"/>
      <c r="W59" s="600"/>
      <c r="X59" s="600"/>
      <c r="Y59" s="672"/>
      <c r="Z59" s="671"/>
      <c r="AA59" s="600"/>
      <c r="AB59" s="600"/>
      <c r="AC59" s="600"/>
      <c r="AD59" s="600"/>
      <c r="AE59" s="600"/>
      <c r="AF59" s="600"/>
      <c r="AG59" s="600"/>
      <c r="AH59" s="600"/>
      <c r="AI59" s="600"/>
      <c r="AJ59" s="600"/>
      <c r="AK59" s="600"/>
      <c r="AL59" s="600"/>
      <c r="AM59" s="600"/>
      <c r="AN59" s="600"/>
      <c r="AO59" s="600"/>
      <c r="AP59" s="672"/>
      <c r="AQ59" s="671"/>
      <c r="AR59" s="600"/>
      <c r="AS59" s="600"/>
      <c r="AT59" s="600"/>
      <c r="AU59" s="600"/>
      <c r="AV59" s="600"/>
      <c r="AW59" s="600"/>
      <c r="AX59" s="600"/>
      <c r="AY59" s="600"/>
      <c r="AZ59" s="600"/>
      <c r="BA59" s="600"/>
      <c r="BB59" s="600"/>
      <c r="BC59" s="600"/>
      <c r="BD59" s="600"/>
      <c r="BE59" s="600"/>
      <c r="BF59" s="600"/>
      <c r="BG59" s="600"/>
      <c r="BH59" s="600"/>
      <c r="BI59" s="180"/>
      <c r="BJ59" s="672"/>
      <c r="BK59" s="57"/>
      <c r="BL59" s="600"/>
      <c r="BM59" s="600"/>
      <c r="BN59" s="600"/>
      <c r="BO59" s="600"/>
      <c r="BP59" s="600"/>
      <c r="BQ59" s="600"/>
      <c r="BR59" s="600"/>
      <c r="BS59" s="600"/>
      <c r="BT59" s="600"/>
      <c r="BU59" s="600"/>
      <c r="BV59" s="600"/>
      <c r="BW59" s="180"/>
      <c r="BX59" s="672"/>
      <c r="BY59" s="671"/>
      <c r="BZ59" s="600"/>
      <c r="CA59" s="600"/>
      <c r="CB59" s="600"/>
      <c r="CC59" s="600"/>
      <c r="CD59" s="600"/>
      <c r="CE59" s="600"/>
      <c r="CF59" s="600"/>
      <c r="CG59" s="600"/>
      <c r="CH59" s="600"/>
      <c r="CI59" s="600"/>
      <c r="CJ59" s="600"/>
      <c r="CK59" s="600"/>
      <c r="CL59" s="600"/>
      <c r="CM59" s="600"/>
      <c r="CN59" s="600"/>
      <c r="CO59" s="600"/>
      <c r="CP59" s="600"/>
      <c r="CQ59" s="600"/>
      <c r="CR59" s="600"/>
      <c r="CS59" s="600"/>
      <c r="CT59" s="600"/>
      <c r="CU59" s="600"/>
      <c r="CV59" s="600"/>
      <c r="CW59" s="600"/>
      <c r="CX59" s="600"/>
      <c r="CY59" s="600"/>
      <c r="CZ59" s="600"/>
      <c r="DA59" s="600"/>
      <c r="DB59" s="1725"/>
      <c r="DC59" s="1696"/>
      <c r="DD59" s="155"/>
      <c r="DE59" s="671"/>
      <c r="DF59" s="600"/>
      <c r="DG59" s="600"/>
      <c r="DH59" s="600">
        <v>1</v>
      </c>
      <c r="DI59" s="600"/>
      <c r="DJ59" s="600"/>
      <c r="DK59" s="600"/>
      <c r="DL59" s="600"/>
      <c r="DM59" s="672"/>
      <c r="DN59" s="1058"/>
    </row>
    <row r="60" spans="1:118" ht="15" customHeight="1" x14ac:dyDescent="0.25">
      <c r="A60" s="2067"/>
      <c r="B60" s="1127">
        <v>10</v>
      </c>
      <c r="C60" s="748" t="s">
        <v>617</v>
      </c>
      <c r="D60" s="749">
        <f t="shared" si="1"/>
        <v>1</v>
      </c>
      <c r="E60" s="673"/>
      <c r="F60" s="600"/>
      <c r="G60" s="600"/>
      <c r="H60" s="600"/>
      <c r="I60" s="600"/>
      <c r="J60" s="600"/>
      <c r="K60" s="600"/>
      <c r="L60" s="600"/>
      <c r="M60" s="672"/>
      <c r="N60" s="671"/>
      <c r="O60" s="600"/>
      <c r="P60" s="600"/>
      <c r="Q60" s="600"/>
      <c r="R60" s="600"/>
      <c r="S60" s="600"/>
      <c r="T60" s="600"/>
      <c r="U60" s="600"/>
      <c r="V60" s="600"/>
      <c r="W60" s="600"/>
      <c r="X60" s="600"/>
      <c r="Y60" s="672"/>
      <c r="Z60" s="671"/>
      <c r="AA60" s="600"/>
      <c r="AB60" s="600"/>
      <c r="AC60" s="600"/>
      <c r="AD60" s="600"/>
      <c r="AE60" s="600"/>
      <c r="AF60" s="600"/>
      <c r="AG60" s="600"/>
      <c r="AH60" s="600"/>
      <c r="AI60" s="600"/>
      <c r="AJ60" s="600"/>
      <c r="AK60" s="600"/>
      <c r="AL60" s="600"/>
      <c r="AM60" s="600"/>
      <c r="AN60" s="600"/>
      <c r="AO60" s="600"/>
      <c r="AP60" s="672"/>
      <c r="AQ60" s="671"/>
      <c r="AR60" s="600"/>
      <c r="AS60" s="600"/>
      <c r="AT60" s="600"/>
      <c r="AU60" s="600"/>
      <c r="AV60" s="600"/>
      <c r="AW60" s="600"/>
      <c r="AX60" s="600"/>
      <c r="AY60" s="600"/>
      <c r="AZ60" s="600"/>
      <c r="BA60" s="600"/>
      <c r="BB60" s="600"/>
      <c r="BC60" s="600"/>
      <c r="BD60" s="600"/>
      <c r="BE60" s="600"/>
      <c r="BF60" s="600"/>
      <c r="BG60" s="600"/>
      <c r="BH60" s="600"/>
      <c r="BI60" s="180"/>
      <c r="BJ60" s="672"/>
      <c r="BK60" s="57"/>
      <c r="BL60" s="600"/>
      <c r="BM60" s="600"/>
      <c r="BN60" s="600"/>
      <c r="BO60" s="600"/>
      <c r="BP60" s="600"/>
      <c r="BQ60" s="600"/>
      <c r="BR60" s="600"/>
      <c r="BS60" s="600"/>
      <c r="BT60" s="600"/>
      <c r="BU60" s="600">
        <v>1</v>
      </c>
      <c r="BV60" s="600"/>
      <c r="BW60" s="180"/>
      <c r="BX60" s="672"/>
      <c r="BY60" s="671"/>
      <c r="BZ60" s="600"/>
      <c r="CA60" s="600"/>
      <c r="CB60" s="600"/>
      <c r="CC60" s="600"/>
      <c r="CD60" s="600"/>
      <c r="CE60" s="600"/>
      <c r="CF60" s="600"/>
      <c r="CG60" s="600"/>
      <c r="CH60" s="600"/>
      <c r="CI60" s="600"/>
      <c r="CJ60" s="600"/>
      <c r="CK60" s="600"/>
      <c r="CL60" s="600"/>
      <c r="CM60" s="600"/>
      <c r="CN60" s="600"/>
      <c r="CO60" s="600"/>
      <c r="CP60" s="600"/>
      <c r="CQ60" s="600"/>
      <c r="CR60" s="600"/>
      <c r="CS60" s="600"/>
      <c r="CT60" s="600"/>
      <c r="CU60" s="600"/>
      <c r="CV60" s="600"/>
      <c r="CW60" s="600"/>
      <c r="CX60" s="600"/>
      <c r="CY60" s="600"/>
      <c r="CZ60" s="600"/>
      <c r="DA60" s="600"/>
      <c r="DB60" s="1725"/>
      <c r="DC60" s="1696"/>
      <c r="DD60" s="155"/>
      <c r="DE60" s="671"/>
      <c r="DF60" s="600"/>
      <c r="DG60" s="600"/>
      <c r="DH60" s="600"/>
      <c r="DI60" s="600"/>
      <c r="DJ60" s="600"/>
      <c r="DK60" s="600"/>
      <c r="DL60" s="600"/>
      <c r="DM60" s="672"/>
      <c r="DN60" s="1058"/>
    </row>
    <row r="61" spans="1:118" ht="15" customHeight="1" x14ac:dyDescent="0.25">
      <c r="A61" s="2067"/>
      <c r="B61" s="1127">
        <v>11</v>
      </c>
      <c r="C61" s="748" t="s">
        <v>319</v>
      </c>
      <c r="D61" s="749">
        <f t="shared" si="1"/>
        <v>1</v>
      </c>
      <c r="E61" s="673"/>
      <c r="F61" s="600"/>
      <c r="G61" s="600"/>
      <c r="H61" s="600"/>
      <c r="I61" s="600"/>
      <c r="J61" s="600"/>
      <c r="K61" s="600"/>
      <c r="L61" s="600"/>
      <c r="M61" s="672"/>
      <c r="N61" s="671"/>
      <c r="O61" s="600"/>
      <c r="P61" s="600"/>
      <c r="Q61" s="600"/>
      <c r="R61" s="600"/>
      <c r="S61" s="600"/>
      <c r="T61" s="600"/>
      <c r="U61" s="600"/>
      <c r="V61" s="600"/>
      <c r="W61" s="600"/>
      <c r="X61" s="600"/>
      <c r="Y61" s="672"/>
      <c r="Z61" s="671"/>
      <c r="AA61" s="600"/>
      <c r="AB61" s="600">
        <v>1</v>
      </c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72"/>
      <c r="AQ61" s="671"/>
      <c r="AR61" s="600"/>
      <c r="AS61" s="600"/>
      <c r="AT61" s="600"/>
      <c r="AU61" s="600"/>
      <c r="AV61" s="600"/>
      <c r="AW61" s="600"/>
      <c r="AX61" s="600"/>
      <c r="AY61" s="600"/>
      <c r="AZ61" s="600"/>
      <c r="BA61" s="600"/>
      <c r="BB61" s="600"/>
      <c r="BC61" s="600"/>
      <c r="BD61" s="600"/>
      <c r="BE61" s="600"/>
      <c r="BF61" s="600"/>
      <c r="BG61" s="600"/>
      <c r="BH61" s="600"/>
      <c r="BI61" s="180"/>
      <c r="BJ61" s="672"/>
      <c r="BK61" s="57"/>
      <c r="BL61" s="600"/>
      <c r="BM61" s="600"/>
      <c r="BN61" s="600"/>
      <c r="BO61" s="600"/>
      <c r="BP61" s="600"/>
      <c r="BQ61" s="600"/>
      <c r="BR61" s="600"/>
      <c r="BS61" s="600"/>
      <c r="BT61" s="600"/>
      <c r="BU61" s="600"/>
      <c r="BV61" s="600"/>
      <c r="BW61" s="180"/>
      <c r="BX61" s="672"/>
      <c r="BY61" s="671"/>
      <c r="BZ61" s="600"/>
      <c r="CA61" s="600"/>
      <c r="CB61" s="600"/>
      <c r="CC61" s="600"/>
      <c r="CD61" s="600"/>
      <c r="CE61" s="600"/>
      <c r="CF61" s="600"/>
      <c r="CG61" s="600"/>
      <c r="CH61" s="600"/>
      <c r="CI61" s="600"/>
      <c r="CJ61" s="600"/>
      <c r="CK61" s="600"/>
      <c r="CL61" s="600"/>
      <c r="CM61" s="600"/>
      <c r="CN61" s="600"/>
      <c r="CO61" s="600"/>
      <c r="CP61" s="600"/>
      <c r="CQ61" s="600"/>
      <c r="CR61" s="600"/>
      <c r="CS61" s="600"/>
      <c r="CT61" s="600"/>
      <c r="CU61" s="600"/>
      <c r="CV61" s="600"/>
      <c r="CW61" s="600"/>
      <c r="CX61" s="600"/>
      <c r="CY61" s="600"/>
      <c r="CZ61" s="600"/>
      <c r="DA61" s="600"/>
      <c r="DB61" s="1725"/>
      <c r="DC61" s="1696"/>
      <c r="DD61" s="155"/>
      <c r="DE61" s="671"/>
      <c r="DF61" s="600"/>
      <c r="DG61" s="600"/>
      <c r="DH61" s="600"/>
      <c r="DI61" s="600"/>
      <c r="DJ61" s="600"/>
      <c r="DK61" s="600"/>
      <c r="DL61" s="600"/>
      <c r="DM61" s="672"/>
      <c r="DN61" s="1058"/>
    </row>
    <row r="62" spans="1:118" ht="15" customHeight="1" x14ac:dyDescent="0.25">
      <c r="A62" s="2067"/>
      <c r="B62" s="1127">
        <v>12</v>
      </c>
      <c r="C62" s="748" t="s">
        <v>280</v>
      </c>
      <c r="D62" s="749">
        <f t="shared" si="1"/>
        <v>6</v>
      </c>
      <c r="E62" s="673"/>
      <c r="F62" s="600"/>
      <c r="G62" s="600"/>
      <c r="H62" s="600"/>
      <c r="I62" s="600"/>
      <c r="J62" s="600"/>
      <c r="K62" s="600"/>
      <c r="L62" s="600"/>
      <c r="M62" s="672"/>
      <c r="N62" s="671"/>
      <c r="O62" s="600"/>
      <c r="P62" s="600"/>
      <c r="Q62" s="600"/>
      <c r="R62" s="600"/>
      <c r="S62" s="600"/>
      <c r="T62" s="600"/>
      <c r="U62" s="600"/>
      <c r="V62" s="600"/>
      <c r="W62" s="600"/>
      <c r="X62" s="600"/>
      <c r="Y62" s="672"/>
      <c r="Z62" s="671"/>
      <c r="AA62" s="600"/>
      <c r="AB62" s="600"/>
      <c r="AC62" s="600"/>
      <c r="AD62" s="600"/>
      <c r="AE62" s="600"/>
      <c r="AF62" s="600"/>
      <c r="AG62" s="600"/>
      <c r="AH62" s="600"/>
      <c r="AI62" s="600"/>
      <c r="AJ62" s="600"/>
      <c r="AK62" s="600"/>
      <c r="AL62" s="600"/>
      <c r="AM62" s="600"/>
      <c r="AN62" s="600"/>
      <c r="AO62" s="600"/>
      <c r="AP62" s="672"/>
      <c r="AQ62" s="671"/>
      <c r="AR62" s="600"/>
      <c r="AS62" s="600"/>
      <c r="AT62" s="600"/>
      <c r="AU62" s="600"/>
      <c r="AV62" s="600"/>
      <c r="AW62" s="600"/>
      <c r="AX62" s="600"/>
      <c r="AY62" s="600"/>
      <c r="AZ62" s="600"/>
      <c r="BA62" s="600"/>
      <c r="BB62" s="600"/>
      <c r="BC62" s="600"/>
      <c r="BD62" s="600"/>
      <c r="BE62" s="600"/>
      <c r="BF62" s="600"/>
      <c r="BG62" s="600"/>
      <c r="BH62" s="600"/>
      <c r="BI62" s="180"/>
      <c r="BJ62" s="672"/>
      <c r="BK62" s="57"/>
      <c r="BL62" s="600"/>
      <c r="BM62" s="600"/>
      <c r="BN62" s="600"/>
      <c r="BO62" s="600"/>
      <c r="BP62" s="600"/>
      <c r="BQ62" s="600"/>
      <c r="BR62" s="600"/>
      <c r="BS62" s="600"/>
      <c r="BT62" s="600"/>
      <c r="BU62" s="600"/>
      <c r="BV62" s="600"/>
      <c r="BW62" s="180"/>
      <c r="BX62" s="672"/>
      <c r="BY62" s="671"/>
      <c r="BZ62" s="600">
        <v>1</v>
      </c>
      <c r="CA62" s="600">
        <v>1</v>
      </c>
      <c r="CB62" s="600"/>
      <c r="CC62" s="600"/>
      <c r="CD62" s="600"/>
      <c r="CE62" s="600"/>
      <c r="CF62" s="600"/>
      <c r="CG62" s="600"/>
      <c r="CH62" s="600">
        <v>1</v>
      </c>
      <c r="CI62" s="600">
        <v>1</v>
      </c>
      <c r="CJ62" s="600">
        <v>1</v>
      </c>
      <c r="CK62" s="600"/>
      <c r="CL62" s="600"/>
      <c r="CM62" s="600">
        <v>1</v>
      </c>
      <c r="CN62" s="600"/>
      <c r="CO62" s="600"/>
      <c r="CP62" s="600"/>
      <c r="CQ62" s="600"/>
      <c r="CR62" s="600"/>
      <c r="CS62" s="600"/>
      <c r="CT62" s="600"/>
      <c r="CU62" s="600"/>
      <c r="CV62" s="600"/>
      <c r="CW62" s="600"/>
      <c r="CX62" s="600"/>
      <c r="CY62" s="600"/>
      <c r="CZ62" s="600"/>
      <c r="DA62" s="600"/>
      <c r="DB62" s="1725"/>
      <c r="DC62" s="1696"/>
      <c r="DD62" s="155"/>
      <c r="DE62" s="671"/>
      <c r="DF62" s="600"/>
      <c r="DG62" s="600"/>
      <c r="DH62" s="600"/>
      <c r="DI62" s="600"/>
      <c r="DJ62" s="600"/>
      <c r="DK62" s="600"/>
      <c r="DL62" s="600"/>
      <c r="DM62" s="672"/>
      <c r="DN62" s="1058"/>
    </row>
    <row r="63" spans="1:118" ht="15" customHeight="1" x14ac:dyDescent="0.25">
      <c r="A63" s="2067"/>
      <c r="B63" s="1127">
        <v>13</v>
      </c>
      <c r="C63" s="748" t="s">
        <v>104</v>
      </c>
      <c r="D63" s="749">
        <f t="shared" si="1"/>
        <v>1</v>
      </c>
      <c r="E63" s="673"/>
      <c r="F63" s="600"/>
      <c r="G63" s="600"/>
      <c r="H63" s="600"/>
      <c r="I63" s="600"/>
      <c r="J63" s="600"/>
      <c r="K63" s="600"/>
      <c r="L63" s="600"/>
      <c r="M63" s="672"/>
      <c r="N63" s="671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72"/>
      <c r="Z63" s="671"/>
      <c r="AA63" s="600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672"/>
      <c r="AQ63" s="671"/>
      <c r="AR63" s="600"/>
      <c r="AS63" s="600"/>
      <c r="AT63" s="600"/>
      <c r="AU63" s="600"/>
      <c r="AV63" s="600"/>
      <c r="AW63" s="600"/>
      <c r="AX63" s="600"/>
      <c r="AY63" s="600"/>
      <c r="AZ63" s="600"/>
      <c r="BA63" s="600"/>
      <c r="BB63" s="600"/>
      <c r="BC63" s="600"/>
      <c r="BD63" s="600"/>
      <c r="BE63" s="600"/>
      <c r="BF63" s="600"/>
      <c r="BG63" s="600"/>
      <c r="BH63" s="600"/>
      <c r="BI63" s="180"/>
      <c r="BJ63" s="672"/>
      <c r="BK63" s="57"/>
      <c r="BL63" s="600"/>
      <c r="BM63" s="600"/>
      <c r="BN63" s="600"/>
      <c r="BO63" s="600"/>
      <c r="BP63" s="600"/>
      <c r="BQ63" s="600"/>
      <c r="BR63" s="600"/>
      <c r="BS63" s="600"/>
      <c r="BT63" s="600"/>
      <c r="BU63" s="600"/>
      <c r="BV63" s="600"/>
      <c r="BW63" s="180"/>
      <c r="BX63" s="672"/>
      <c r="BY63" s="671"/>
      <c r="BZ63" s="600"/>
      <c r="CA63" s="600"/>
      <c r="CB63" s="600"/>
      <c r="CC63" s="600"/>
      <c r="CD63" s="600"/>
      <c r="CE63" s="600"/>
      <c r="CF63" s="600"/>
      <c r="CG63" s="600"/>
      <c r="CH63" s="600"/>
      <c r="CI63" s="600"/>
      <c r="CJ63" s="600"/>
      <c r="CK63" s="600"/>
      <c r="CL63" s="600"/>
      <c r="CM63" s="600"/>
      <c r="CN63" s="600"/>
      <c r="CO63" s="600"/>
      <c r="CP63" s="600"/>
      <c r="CQ63" s="600"/>
      <c r="CR63" s="600"/>
      <c r="CS63" s="600"/>
      <c r="CT63" s="600"/>
      <c r="CU63" s="600"/>
      <c r="CV63" s="600"/>
      <c r="CW63" s="600"/>
      <c r="CX63" s="600"/>
      <c r="CY63" s="600"/>
      <c r="CZ63" s="600"/>
      <c r="DA63" s="600"/>
      <c r="DB63" s="1725"/>
      <c r="DC63" s="1696"/>
      <c r="DD63" s="155"/>
      <c r="DE63" s="671"/>
      <c r="DF63" s="600"/>
      <c r="DG63" s="600"/>
      <c r="DH63" s="600"/>
      <c r="DI63" s="600"/>
      <c r="DJ63" s="600"/>
      <c r="DK63" s="600">
        <v>1</v>
      </c>
      <c r="DL63" s="600"/>
      <c r="DM63" s="672"/>
      <c r="DN63" s="1058"/>
    </row>
    <row r="64" spans="1:118" ht="15" customHeight="1" x14ac:dyDescent="0.25">
      <c r="A64" s="2067"/>
      <c r="B64" s="1127">
        <v>14</v>
      </c>
      <c r="C64" s="748" t="s">
        <v>98</v>
      </c>
      <c r="D64" s="749">
        <f t="shared" si="1"/>
        <v>1</v>
      </c>
      <c r="E64" s="673"/>
      <c r="F64" s="600"/>
      <c r="G64" s="600"/>
      <c r="H64" s="600"/>
      <c r="I64" s="600"/>
      <c r="J64" s="600"/>
      <c r="K64" s="600">
        <v>1</v>
      </c>
      <c r="L64" s="600"/>
      <c r="M64" s="672"/>
      <c r="N64" s="671"/>
      <c r="O64" s="600"/>
      <c r="P64" s="600"/>
      <c r="Q64" s="600"/>
      <c r="R64" s="600"/>
      <c r="S64" s="600"/>
      <c r="T64" s="600"/>
      <c r="U64" s="600"/>
      <c r="V64" s="600"/>
      <c r="W64" s="600"/>
      <c r="X64" s="600"/>
      <c r="Y64" s="672"/>
      <c r="Z64" s="671"/>
      <c r="AA64" s="600"/>
      <c r="AB64" s="600"/>
      <c r="AC64" s="600"/>
      <c r="AD64" s="600"/>
      <c r="AE64" s="600"/>
      <c r="AF64" s="600"/>
      <c r="AG64" s="600"/>
      <c r="AH64" s="600"/>
      <c r="AI64" s="600"/>
      <c r="AJ64" s="600"/>
      <c r="AK64" s="600"/>
      <c r="AL64" s="600"/>
      <c r="AM64" s="600"/>
      <c r="AN64" s="600"/>
      <c r="AO64" s="600"/>
      <c r="AP64" s="672"/>
      <c r="AQ64" s="671"/>
      <c r="AR64" s="600"/>
      <c r="AS64" s="600"/>
      <c r="AT64" s="600"/>
      <c r="AU64" s="600"/>
      <c r="AV64" s="600"/>
      <c r="AW64" s="600"/>
      <c r="AX64" s="600"/>
      <c r="AY64" s="600"/>
      <c r="AZ64" s="600"/>
      <c r="BA64" s="600"/>
      <c r="BB64" s="600"/>
      <c r="BC64" s="600"/>
      <c r="BD64" s="600"/>
      <c r="BE64" s="600"/>
      <c r="BF64" s="600"/>
      <c r="BG64" s="600"/>
      <c r="BH64" s="600"/>
      <c r="BI64" s="180"/>
      <c r="BJ64" s="672"/>
      <c r="BK64" s="57"/>
      <c r="BL64" s="600"/>
      <c r="BM64" s="600"/>
      <c r="BN64" s="600"/>
      <c r="BO64" s="600"/>
      <c r="BP64" s="600"/>
      <c r="BQ64" s="600"/>
      <c r="BR64" s="600"/>
      <c r="BS64" s="600"/>
      <c r="BT64" s="600"/>
      <c r="BU64" s="600"/>
      <c r="BV64" s="600"/>
      <c r="BW64" s="180"/>
      <c r="BX64" s="672"/>
      <c r="BY64" s="671"/>
      <c r="BZ64" s="600"/>
      <c r="CA64" s="600"/>
      <c r="CB64" s="600"/>
      <c r="CC64" s="600"/>
      <c r="CD64" s="600"/>
      <c r="CE64" s="600"/>
      <c r="CF64" s="600"/>
      <c r="CG64" s="600"/>
      <c r="CH64" s="600"/>
      <c r="CI64" s="600"/>
      <c r="CJ64" s="600"/>
      <c r="CK64" s="600"/>
      <c r="CL64" s="600"/>
      <c r="CM64" s="600"/>
      <c r="CN64" s="600"/>
      <c r="CO64" s="600"/>
      <c r="CP64" s="600"/>
      <c r="CQ64" s="600"/>
      <c r="CR64" s="600"/>
      <c r="CS64" s="600"/>
      <c r="CT64" s="600"/>
      <c r="CU64" s="600"/>
      <c r="CV64" s="600"/>
      <c r="CW64" s="600"/>
      <c r="CX64" s="600"/>
      <c r="CY64" s="600"/>
      <c r="CZ64" s="600"/>
      <c r="DA64" s="600"/>
      <c r="DB64" s="1725"/>
      <c r="DC64" s="1696"/>
      <c r="DD64" s="155"/>
      <c r="DE64" s="671"/>
      <c r="DF64" s="600"/>
      <c r="DG64" s="600"/>
      <c r="DH64" s="600"/>
      <c r="DI64" s="600"/>
      <c r="DJ64" s="600"/>
      <c r="DK64" s="600"/>
      <c r="DL64" s="600"/>
      <c r="DM64" s="672"/>
      <c r="DN64" s="1058"/>
    </row>
    <row r="65" spans="1:118" ht="15" customHeight="1" x14ac:dyDescent="0.25">
      <c r="A65" s="2067"/>
      <c r="B65" s="1127">
        <v>15</v>
      </c>
      <c r="C65" s="750" t="s">
        <v>96</v>
      </c>
      <c r="D65" s="751">
        <f t="shared" si="1"/>
        <v>3</v>
      </c>
      <c r="E65" s="673">
        <v>1</v>
      </c>
      <c r="F65" s="600">
        <v>1</v>
      </c>
      <c r="G65" s="600"/>
      <c r="H65" s="600"/>
      <c r="I65" s="600"/>
      <c r="J65" s="600"/>
      <c r="K65" s="600">
        <v>1</v>
      </c>
      <c r="L65" s="600"/>
      <c r="M65" s="672"/>
      <c r="N65" s="671"/>
      <c r="O65" s="600"/>
      <c r="P65" s="600"/>
      <c r="Q65" s="600"/>
      <c r="R65" s="600"/>
      <c r="S65" s="600"/>
      <c r="T65" s="600"/>
      <c r="U65" s="600"/>
      <c r="V65" s="600"/>
      <c r="W65" s="600"/>
      <c r="X65" s="600"/>
      <c r="Y65" s="672"/>
      <c r="Z65" s="671"/>
      <c r="AA65" s="600"/>
      <c r="AB65" s="600"/>
      <c r="AC65" s="600"/>
      <c r="AD65" s="600"/>
      <c r="AE65" s="600"/>
      <c r="AF65" s="600"/>
      <c r="AG65" s="600"/>
      <c r="AH65" s="600"/>
      <c r="AI65" s="600"/>
      <c r="AJ65" s="600"/>
      <c r="AK65" s="600"/>
      <c r="AL65" s="600"/>
      <c r="AM65" s="600"/>
      <c r="AN65" s="600"/>
      <c r="AO65" s="600"/>
      <c r="AP65" s="672"/>
      <c r="AQ65" s="671"/>
      <c r="AR65" s="600"/>
      <c r="AS65" s="600"/>
      <c r="AT65" s="600"/>
      <c r="AU65" s="600"/>
      <c r="AV65" s="600"/>
      <c r="AW65" s="600"/>
      <c r="AX65" s="600"/>
      <c r="AY65" s="600"/>
      <c r="AZ65" s="600"/>
      <c r="BA65" s="600"/>
      <c r="BB65" s="600"/>
      <c r="BC65" s="600"/>
      <c r="BD65" s="600"/>
      <c r="BE65" s="600"/>
      <c r="BF65" s="600"/>
      <c r="BG65" s="600"/>
      <c r="BH65" s="600"/>
      <c r="BI65" s="180"/>
      <c r="BJ65" s="672"/>
      <c r="BK65" s="57"/>
      <c r="BL65" s="600"/>
      <c r="BM65" s="600"/>
      <c r="BN65" s="600"/>
      <c r="BO65" s="600"/>
      <c r="BP65" s="600"/>
      <c r="BQ65" s="600"/>
      <c r="BR65" s="600"/>
      <c r="BS65" s="600"/>
      <c r="BT65" s="600"/>
      <c r="BU65" s="600"/>
      <c r="BV65" s="600"/>
      <c r="BW65" s="180"/>
      <c r="BX65" s="672"/>
      <c r="BY65" s="671"/>
      <c r="BZ65" s="600"/>
      <c r="CA65" s="600"/>
      <c r="CB65" s="600"/>
      <c r="CC65" s="600"/>
      <c r="CD65" s="600"/>
      <c r="CE65" s="600"/>
      <c r="CF65" s="600"/>
      <c r="CG65" s="600"/>
      <c r="CH65" s="600"/>
      <c r="CI65" s="600"/>
      <c r="CJ65" s="600"/>
      <c r="CK65" s="600"/>
      <c r="CL65" s="600"/>
      <c r="CM65" s="600"/>
      <c r="CN65" s="600"/>
      <c r="CO65" s="600"/>
      <c r="CP65" s="600"/>
      <c r="CQ65" s="600"/>
      <c r="CR65" s="600"/>
      <c r="CS65" s="600"/>
      <c r="CT65" s="600"/>
      <c r="CU65" s="600"/>
      <c r="CV65" s="600"/>
      <c r="CW65" s="600"/>
      <c r="CX65" s="600"/>
      <c r="CY65" s="600"/>
      <c r="CZ65" s="600"/>
      <c r="DA65" s="600"/>
      <c r="DB65" s="1725"/>
      <c r="DC65" s="1696"/>
      <c r="DD65" s="155"/>
      <c r="DE65" s="671"/>
      <c r="DF65" s="600"/>
      <c r="DG65" s="600"/>
      <c r="DH65" s="600"/>
      <c r="DI65" s="600"/>
      <c r="DJ65" s="600"/>
      <c r="DK65" s="600"/>
      <c r="DL65" s="600"/>
      <c r="DM65" s="672"/>
      <c r="DN65" s="1058"/>
    </row>
    <row r="66" spans="1:118" ht="15" customHeight="1" x14ac:dyDescent="0.25">
      <c r="A66" s="2067"/>
      <c r="B66" s="1127">
        <v>16</v>
      </c>
      <c r="C66" s="748" t="s">
        <v>106</v>
      </c>
      <c r="D66" s="749">
        <f t="shared" si="1"/>
        <v>1</v>
      </c>
      <c r="E66" s="673"/>
      <c r="F66" s="600"/>
      <c r="G66" s="600"/>
      <c r="H66" s="600"/>
      <c r="I66" s="600"/>
      <c r="J66" s="600"/>
      <c r="K66" s="600"/>
      <c r="L66" s="600"/>
      <c r="M66" s="672"/>
      <c r="N66" s="671"/>
      <c r="O66" s="600"/>
      <c r="P66" s="600"/>
      <c r="Q66" s="600"/>
      <c r="R66" s="600"/>
      <c r="S66" s="600"/>
      <c r="T66" s="600"/>
      <c r="U66" s="600"/>
      <c r="V66" s="600"/>
      <c r="W66" s="600"/>
      <c r="X66" s="600"/>
      <c r="Y66" s="672"/>
      <c r="Z66" s="671"/>
      <c r="AA66" s="600"/>
      <c r="AB66" s="600"/>
      <c r="AC66" s="600"/>
      <c r="AD66" s="600"/>
      <c r="AE66" s="600"/>
      <c r="AF66" s="600"/>
      <c r="AG66" s="600"/>
      <c r="AH66" s="600"/>
      <c r="AI66" s="600"/>
      <c r="AJ66" s="600"/>
      <c r="AK66" s="600"/>
      <c r="AL66" s="600"/>
      <c r="AM66" s="600"/>
      <c r="AN66" s="600">
        <v>1</v>
      </c>
      <c r="AO66" s="600"/>
      <c r="AP66" s="672"/>
      <c r="AQ66" s="671"/>
      <c r="AR66" s="600"/>
      <c r="AS66" s="600"/>
      <c r="AT66" s="600"/>
      <c r="AU66" s="600"/>
      <c r="AV66" s="600"/>
      <c r="AW66" s="600"/>
      <c r="AX66" s="600"/>
      <c r="AY66" s="600"/>
      <c r="AZ66" s="600"/>
      <c r="BA66" s="600"/>
      <c r="BB66" s="600"/>
      <c r="BC66" s="600"/>
      <c r="BD66" s="600"/>
      <c r="BE66" s="600"/>
      <c r="BF66" s="600"/>
      <c r="BG66" s="600"/>
      <c r="BH66" s="600"/>
      <c r="BI66" s="180"/>
      <c r="BJ66" s="672"/>
      <c r="BK66" s="57"/>
      <c r="BL66" s="600"/>
      <c r="BM66" s="600"/>
      <c r="BN66" s="600"/>
      <c r="BO66" s="600"/>
      <c r="BP66" s="600"/>
      <c r="BQ66" s="600"/>
      <c r="BR66" s="600"/>
      <c r="BS66" s="600"/>
      <c r="BT66" s="600"/>
      <c r="BU66" s="600"/>
      <c r="BV66" s="600"/>
      <c r="BW66" s="180"/>
      <c r="BX66" s="672"/>
      <c r="BY66" s="671"/>
      <c r="BZ66" s="600"/>
      <c r="CA66" s="600"/>
      <c r="CB66" s="600"/>
      <c r="CC66" s="600"/>
      <c r="CD66" s="600"/>
      <c r="CE66" s="600"/>
      <c r="CF66" s="600"/>
      <c r="CG66" s="600"/>
      <c r="CH66" s="600"/>
      <c r="CI66" s="600"/>
      <c r="CJ66" s="600"/>
      <c r="CK66" s="600"/>
      <c r="CL66" s="600"/>
      <c r="CM66" s="600"/>
      <c r="CN66" s="600"/>
      <c r="CO66" s="600"/>
      <c r="CP66" s="600"/>
      <c r="CQ66" s="600"/>
      <c r="CR66" s="600"/>
      <c r="CS66" s="600"/>
      <c r="CT66" s="600"/>
      <c r="CU66" s="600"/>
      <c r="CV66" s="600"/>
      <c r="CW66" s="600"/>
      <c r="CX66" s="600"/>
      <c r="CY66" s="600"/>
      <c r="CZ66" s="600"/>
      <c r="DA66" s="600"/>
      <c r="DB66" s="1725"/>
      <c r="DC66" s="1696"/>
      <c r="DD66" s="155"/>
      <c r="DE66" s="671"/>
      <c r="DF66" s="600"/>
      <c r="DG66" s="600"/>
      <c r="DH66" s="600"/>
      <c r="DI66" s="600"/>
      <c r="DJ66" s="600"/>
      <c r="DK66" s="600"/>
      <c r="DL66" s="600"/>
      <c r="DM66" s="672"/>
      <c r="DN66" s="1058"/>
    </row>
    <row r="67" spans="1:118" ht="15" customHeight="1" x14ac:dyDescent="0.25">
      <c r="A67" s="2067"/>
      <c r="B67" s="663">
        <v>17</v>
      </c>
      <c r="C67" s="748" t="s">
        <v>99</v>
      </c>
      <c r="D67" s="749">
        <f t="shared" si="1"/>
        <v>4</v>
      </c>
      <c r="E67" s="673"/>
      <c r="F67" s="600"/>
      <c r="G67" s="600"/>
      <c r="H67" s="600"/>
      <c r="I67" s="600"/>
      <c r="J67" s="600"/>
      <c r="K67" s="600"/>
      <c r="L67" s="600"/>
      <c r="M67" s="672"/>
      <c r="N67" s="671"/>
      <c r="O67" s="600"/>
      <c r="P67" s="600">
        <v>1</v>
      </c>
      <c r="Q67" s="600"/>
      <c r="R67" s="600"/>
      <c r="S67" s="600"/>
      <c r="T67" s="600"/>
      <c r="U67" s="600"/>
      <c r="V67" s="600"/>
      <c r="W67" s="600"/>
      <c r="X67" s="600"/>
      <c r="Y67" s="672"/>
      <c r="Z67" s="671"/>
      <c r="AA67" s="600"/>
      <c r="AB67" s="600"/>
      <c r="AC67" s="600"/>
      <c r="AD67" s="600"/>
      <c r="AE67" s="600"/>
      <c r="AF67" s="600"/>
      <c r="AG67" s="600"/>
      <c r="AH67" s="600"/>
      <c r="AI67" s="600"/>
      <c r="AJ67" s="600"/>
      <c r="AK67" s="600"/>
      <c r="AL67" s="600"/>
      <c r="AM67" s="600"/>
      <c r="AN67" s="600"/>
      <c r="AO67" s="600"/>
      <c r="AP67" s="672"/>
      <c r="AQ67" s="671"/>
      <c r="AR67" s="600"/>
      <c r="AS67" s="600"/>
      <c r="AT67" s="600"/>
      <c r="AU67" s="600"/>
      <c r="AV67" s="600"/>
      <c r="AW67" s="600"/>
      <c r="AX67" s="600"/>
      <c r="AY67" s="600"/>
      <c r="AZ67" s="600"/>
      <c r="BA67" s="600"/>
      <c r="BB67" s="600"/>
      <c r="BC67" s="600"/>
      <c r="BD67" s="600"/>
      <c r="BE67" s="600"/>
      <c r="BF67" s="600"/>
      <c r="BG67" s="600"/>
      <c r="BH67" s="600"/>
      <c r="BI67" s="180"/>
      <c r="BJ67" s="672"/>
      <c r="BK67" s="57"/>
      <c r="BL67" s="600"/>
      <c r="BM67" s="600"/>
      <c r="BN67" s="600"/>
      <c r="BO67" s="600"/>
      <c r="BP67" s="600"/>
      <c r="BQ67" s="600"/>
      <c r="BR67" s="600"/>
      <c r="BS67" s="600"/>
      <c r="BT67" s="600"/>
      <c r="BU67" s="600"/>
      <c r="BV67" s="600">
        <v>1</v>
      </c>
      <c r="BW67" s="180"/>
      <c r="BX67" s="672"/>
      <c r="BY67" s="671"/>
      <c r="BZ67" s="600"/>
      <c r="CA67" s="600"/>
      <c r="CB67" s="600"/>
      <c r="CC67" s="600"/>
      <c r="CD67" s="600"/>
      <c r="CE67" s="600"/>
      <c r="CF67" s="600"/>
      <c r="CG67" s="600"/>
      <c r="CH67" s="600"/>
      <c r="CI67" s="600"/>
      <c r="CJ67" s="600"/>
      <c r="CK67" s="600"/>
      <c r="CL67" s="600"/>
      <c r="CM67" s="600"/>
      <c r="CN67" s="600"/>
      <c r="CO67" s="600"/>
      <c r="CP67" s="600"/>
      <c r="CQ67" s="600"/>
      <c r="CR67" s="600">
        <v>1</v>
      </c>
      <c r="CS67" s="600"/>
      <c r="CT67" s="600"/>
      <c r="CU67" s="600"/>
      <c r="CV67" s="600"/>
      <c r="CW67" s="600">
        <v>1</v>
      </c>
      <c r="CX67" s="600"/>
      <c r="CY67" s="600"/>
      <c r="CZ67" s="600"/>
      <c r="DA67" s="600"/>
      <c r="DB67" s="1725"/>
      <c r="DC67" s="1696"/>
      <c r="DD67" s="155"/>
      <c r="DE67" s="671"/>
      <c r="DF67" s="600"/>
      <c r="DG67" s="600"/>
      <c r="DH67" s="600"/>
      <c r="DI67" s="600"/>
      <c r="DJ67" s="600"/>
      <c r="DK67" s="600"/>
      <c r="DL67" s="600"/>
      <c r="DM67" s="672"/>
      <c r="DN67" s="1058"/>
    </row>
    <row r="68" spans="1:118" ht="15" customHeight="1" x14ac:dyDescent="0.25">
      <c r="A68" s="2067"/>
      <c r="B68" s="663">
        <v>18</v>
      </c>
      <c r="C68" s="748" t="s">
        <v>282</v>
      </c>
      <c r="D68" s="749">
        <f t="shared" si="1"/>
        <v>1</v>
      </c>
      <c r="E68" s="673"/>
      <c r="F68" s="600"/>
      <c r="G68" s="600"/>
      <c r="H68" s="600"/>
      <c r="I68" s="600"/>
      <c r="J68" s="600"/>
      <c r="K68" s="600"/>
      <c r="L68" s="600"/>
      <c r="M68" s="672">
        <v>1</v>
      </c>
      <c r="N68" s="671"/>
      <c r="O68" s="600"/>
      <c r="P68" s="600"/>
      <c r="Q68" s="600"/>
      <c r="R68" s="600"/>
      <c r="S68" s="600"/>
      <c r="T68" s="600"/>
      <c r="U68" s="600"/>
      <c r="V68" s="600"/>
      <c r="W68" s="600"/>
      <c r="X68" s="600"/>
      <c r="Y68" s="672"/>
      <c r="Z68" s="671"/>
      <c r="AA68" s="600"/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72"/>
      <c r="AQ68" s="671"/>
      <c r="AR68" s="600"/>
      <c r="AS68" s="600"/>
      <c r="AT68" s="600"/>
      <c r="AU68" s="600"/>
      <c r="AV68" s="600"/>
      <c r="AW68" s="600"/>
      <c r="AX68" s="600"/>
      <c r="AY68" s="600"/>
      <c r="AZ68" s="600"/>
      <c r="BA68" s="600"/>
      <c r="BB68" s="600"/>
      <c r="BC68" s="600"/>
      <c r="BD68" s="600"/>
      <c r="BE68" s="600"/>
      <c r="BF68" s="600"/>
      <c r="BG68" s="600"/>
      <c r="BH68" s="600"/>
      <c r="BI68" s="180"/>
      <c r="BJ68" s="672"/>
      <c r="BK68" s="57"/>
      <c r="BL68" s="600"/>
      <c r="BM68" s="600"/>
      <c r="BN68" s="600"/>
      <c r="BO68" s="600"/>
      <c r="BP68" s="600"/>
      <c r="BQ68" s="600"/>
      <c r="BR68" s="600"/>
      <c r="BS68" s="600"/>
      <c r="BT68" s="600"/>
      <c r="BU68" s="600"/>
      <c r="BV68" s="600"/>
      <c r="BW68" s="180"/>
      <c r="BX68" s="672"/>
      <c r="BY68" s="671"/>
      <c r="BZ68" s="600"/>
      <c r="CA68" s="600"/>
      <c r="CB68" s="600"/>
      <c r="CC68" s="600"/>
      <c r="CD68" s="600"/>
      <c r="CE68" s="600"/>
      <c r="CF68" s="600"/>
      <c r="CG68" s="600"/>
      <c r="CH68" s="600"/>
      <c r="CI68" s="600"/>
      <c r="CJ68" s="600"/>
      <c r="CK68" s="600"/>
      <c r="CL68" s="600"/>
      <c r="CM68" s="600"/>
      <c r="CN68" s="600"/>
      <c r="CO68" s="600"/>
      <c r="CP68" s="600"/>
      <c r="CQ68" s="600"/>
      <c r="CR68" s="600"/>
      <c r="CS68" s="600"/>
      <c r="CT68" s="600"/>
      <c r="CU68" s="600"/>
      <c r="CV68" s="600"/>
      <c r="CW68" s="600"/>
      <c r="CX68" s="600"/>
      <c r="CY68" s="600"/>
      <c r="CZ68" s="600"/>
      <c r="DA68" s="600"/>
      <c r="DB68" s="1725"/>
      <c r="DC68" s="1696"/>
      <c r="DD68" s="155"/>
      <c r="DE68" s="671"/>
      <c r="DF68" s="600"/>
      <c r="DG68" s="600"/>
      <c r="DH68" s="600"/>
      <c r="DI68" s="600"/>
      <c r="DJ68" s="600"/>
      <c r="DK68" s="600"/>
      <c r="DL68" s="600"/>
      <c r="DM68" s="672"/>
      <c r="DN68" s="1058"/>
    </row>
    <row r="69" spans="1:118" s="1058" customFormat="1" ht="15" customHeight="1" x14ac:dyDescent="0.25">
      <c r="A69" s="2067"/>
      <c r="B69" s="663">
        <v>19</v>
      </c>
      <c r="C69" s="748" t="s">
        <v>1501</v>
      </c>
      <c r="D69" s="749">
        <f t="shared" ref="D69" si="2">SUM(E69:DM69)</f>
        <v>1</v>
      </c>
      <c r="E69" s="673"/>
      <c r="F69" s="920"/>
      <c r="G69" s="920"/>
      <c r="H69" s="920"/>
      <c r="I69" s="920"/>
      <c r="J69" s="920"/>
      <c r="K69" s="920"/>
      <c r="L69" s="920"/>
      <c r="M69" s="672"/>
      <c r="N69" s="1063"/>
      <c r="O69" s="920"/>
      <c r="P69" s="920"/>
      <c r="Q69" s="920"/>
      <c r="R69" s="920"/>
      <c r="S69" s="920"/>
      <c r="T69" s="920"/>
      <c r="U69" s="920"/>
      <c r="V69" s="920"/>
      <c r="W69" s="920"/>
      <c r="X69" s="920"/>
      <c r="Y69" s="672"/>
      <c r="Z69" s="1063"/>
      <c r="AA69" s="920"/>
      <c r="AB69" s="920"/>
      <c r="AC69" s="920"/>
      <c r="AD69" s="920"/>
      <c r="AE69" s="920"/>
      <c r="AF69" s="920"/>
      <c r="AG69" s="920"/>
      <c r="AH69" s="920"/>
      <c r="AI69" s="920"/>
      <c r="AJ69" s="920"/>
      <c r="AK69" s="920"/>
      <c r="AL69" s="920"/>
      <c r="AM69" s="920"/>
      <c r="AN69" s="920"/>
      <c r="AO69" s="920"/>
      <c r="AP69" s="672"/>
      <c r="AQ69" s="1063"/>
      <c r="AR69" s="920"/>
      <c r="AS69" s="920"/>
      <c r="AT69" s="920"/>
      <c r="AU69" s="920"/>
      <c r="AV69" s="920"/>
      <c r="AW69" s="920"/>
      <c r="AX69" s="920"/>
      <c r="AY69" s="920"/>
      <c r="AZ69" s="920"/>
      <c r="BA69" s="920"/>
      <c r="BB69" s="920"/>
      <c r="BC69" s="920"/>
      <c r="BD69" s="920"/>
      <c r="BE69" s="920"/>
      <c r="BF69" s="920"/>
      <c r="BG69" s="920"/>
      <c r="BH69" s="920"/>
      <c r="BI69" s="180"/>
      <c r="BJ69" s="672"/>
      <c r="BK69" s="963"/>
      <c r="BL69" s="920"/>
      <c r="BM69" s="920"/>
      <c r="BN69" s="920"/>
      <c r="BO69" s="920"/>
      <c r="BP69" s="920"/>
      <c r="BQ69" s="920"/>
      <c r="BR69" s="920"/>
      <c r="BS69" s="920"/>
      <c r="BT69" s="920"/>
      <c r="BU69" s="920"/>
      <c r="BV69" s="920"/>
      <c r="BW69" s="180"/>
      <c r="BX69" s="672"/>
      <c r="BY69" s="1063"/>
      <c r="BZ69" s="920"/>
      <c r="CA69" s="920">
        <v>1</v>
      </c>
      <c r="CB69" s="920"/>
      <c r="CC69" s="920"/>
      <c r="CD69" s="920"/>
      <c r="CE69" s="920"/>
      <c r="CF69" s="920"/>
      <c r="CG69" s="920"/>
      <c r="CH69" s="920"/>
      <c r="CI69" s="920"/>
      <c r="CJ69" s="920"/>
      <c r="CK69" s="920"/>
      <c r="CL69" s="920"/>
      <c r="CM69" s="920"/>
      <c r="CN69" s="920"/>
      <c r="CO69" s="920"/>
      <c r="CP69" s="920"/>
      <c r="CQ69" s="920"/>
      <c r="CR69" s="920"/>
      <c r="CS69" s="920"/>
      <c r="CT69" s="920"/>
      <c r="CU69" s="920"/>
      <c r="CV69" s="920"/>
      <c r="CW69" s="920"/>
      <c r="CX69" s="920"/>
      <c r="CY69" s="920"/>
      <c r="CZ69" s="920"/>
      <c r="DA69" s="920"/>
      <c r="DB69" s="1725"/>
      <c r="DC69" s="1696"/>
      <c r="DD69" s="1065"/>
      <c r="DE69" s="1063"/>
      <c r="DF69" s="920"/>
      <c r="DG69" s="920"/>
      <c r="DH69" s="920"/>
      <c r="DI69" s="920"/>
      <c r="DJ69" s="920"/>
      <c r="DK69" s="920"/>
      <c r="DL69" s="920"/>
      <c r="DM69" s="672"/>
    </row>
    <row r="70" spans="1:118" ht="15" customHeight="1" x14ac:dyDescent="0.25">
      <c r="A70" s="2067"/>
      <c r="B70" s="663">
        <v>20</v>
      </c>
      <c r="C70" s="748" t="s">
        <v>284</v>
      </c>
      <c r="D70" s="749">
        <f t="shared" si="1"/>
        <v>0</v>
      </c>
      <c r="E70" s="673"/>
      <c r="F70" s="600"/>
      <c r="G70" s="600"/>
      <c r="H70" s="600"/>
      <c r="I70" s="600"/>
      <c r="J70" s="600"/>
      <c r="K70" s="600"/>
      <c r="L70" s="600"/>
      <c r="M70" s="672"/>
      <c r="N70" s="671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72"/>
      <c r="Z70" s="671"/>
      <c r="AA70" s="600"/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  <c r="AP70" s="672"/>
      <c r="AQ70" s="671"/>
      <c r="AR70" s="600"/>
      <c r="AS70" s="600"/>
      <c r="AT70" s="600"/>
      <c r="AU70" s="600"/>
      <c r="AV70" s="600"/>
      <c r="AW70" s="600"/>
      <c r="AX70" s="600"/>
      <c r="AY70" s="600"/>
      <c r="AZ70" s="600"/>
      <c r="BA70" s="600"/>
      <c r="BB70" s="600"/>
      <c r="BC70" s="600"/>
      <c r="BD70" s="600"/>
      <c r="BE70" s="600"/>
      <c r="BF70" s="600"/>
      <c r="BG70" s="600"/>
      <c r="BH70" s="600"/>
      <c r="BI70" s="180"/>
      <c r="BJ70" s="672"/>
      <c r="BK70" s="57"/>
      <c r="BL70" s="600"/>
      <c r="BM70" s="600"/>
      <c r="BN70" s="600"/>
      <c r="BO70" s="600"/>
      <c r="BP70" s="600"/>
      <c r="BQ70" s="600"/>
      <c r="BR70" s="600"/>
      <c r="BS70" s="600"/>
      <c r="BT70" s="600"/>
      <c r="BU70" s="600"/>
      <c r="BV70" s="600"/>
      <c r="BW70" s="180"/>
      <c r="BX70" s="672"/>
      <c r="BY70" s="671"/>
      <c r="BZ70" s="600"/>
      <c r="CA70" s="600"/>
      <c r="CB70" s="600"/>
      <c r="CC70" s="600"/>
      <c r="CD70" s="600"/>
      <c r="CE70" s="600"/>
      <c r="CF70" s="600"/>
      <c r="CG70" s="600"/>
      <c r="CH70" s="600"/>
      <c r="CI70" s="600"/>
      <c r="CJ70" s="600"/>
      <c r="CK70" s="600"/>
      <c r="CL70" s="600"/>
      <c r="CM70" s="600"/>
      <c r="CN70" s="600"/>
      <c r="CO70" s="600"/>
      <c r="CP70" s="600"/>
      <c r="CQ70" s="600"/>
      <c r="CR70" s="600"/>
      <c r="CS70" s="600"/>
      <c r="CT70" s="600"/>
      <c r="CU70" s="600"/>
      <c r="CV70" s="600"/>
      <c r="CW70" s="600"/>
      <c r="CX70" s="600"/>
      <c r="CY70" s="600"/>
      <c r="CZ70" s="600"/>
      <c r="DA70" s="600"/>
      <c r="DB70" s="1725"/>
      <c r="DC70" s="1696"/>
      <c r="DD70" s="155"/>
      <c r="DE70" s="671"/>
      <c r="DF70" s="600"/>
      <c r="DG70" s="600"/>
      <c r="DH70" s="600"/>
      <c r="DI70" s="600"/>
      <c r="DJ70" s="600"/>
      <c r="DK70" s="600"/>
      <c r="DL70" s="600"/>
      <c r="DM70" s="672"/>
      <c r="DN70" s="1058"/>
    </row>
    <row r="71" spans="1:118" ht="15" customHeight="1" x14ac:dyDescent="0.25">
      <c r="A71" s="2067"/>
      <c r="B71" s="663">
        <v>21</v>
      </c>
      <c r="C71" s="748" t="s">
        <v>285</v>
      </c>
      <c r="D71" s="749">
        <f t="shared" si="1"/>
        <v>3</v>
      </c>
      <c r="E71" s="673"/>
      <c r="F71" s="600"/>
      <c r="G71" s="600"/>
      <c r="H71" s="600"/>
      <c r="I71" s="600"/>
      <c r="J71" s="600"/>
      <c r="K71" s="600"/>
      <c r="L71" s="600"/>
      <c r="M71" s="672"/>
      <c r="N71" s="671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72"/>
      <c r="Z71" s="671"/>
      <c r="AA71" s="600"/>
      <c r="AB71" s="600"/>
      <c r="AC71" s="600"/>
      <c r="AD71" s="600"/>
      <c r="AE71" s="600"/>
      <c r="AF71" s="600"/>
      <c r="AG71" s="600"/>
      <c r="AH71" s="600"/>
      <c r="AI71" s="600"/>
      <c r="AJ71" s="600"/>
      <c r="AK71" s="600"/>
      <c r="AL71" s="600"/>
      <c r="AM71" s="600"/>
      <c r="AN71" s="600"/>
      <c r="AO71" s="600"/>
      <c r="AP71" s="672"/>
      <c r="AQ71" s="671"/>
      <c r="AR71" s="600"/>
      <c r="AS71" s="600"/>
      <c r="AT71" s="600"/>
      <c r="AU71" s="600"/>
      <c r="AV71" s="600"/>
      <c r="AW71" s="600"/>
      <c r="AX71" s="600"/>
      <c r="AY71" s="600"/>
      <c r="AZ71" s="600"/>
      <c r="BA71" s="600"/>
      <c r="BB71" s="600"/>
      <c r="BC71" s="600"/>
      <c r="BD71" s="600"/>
      <c r="BE71" s="600"/>
      <c r="BF71" s="600"/>
      <c r="BG71" s="600"/>
      <c r="BH71" s="600"/>
      <c r="BI71" s="180"/>
      <c r="BJ71" s="672"/>
      <c r="BK71" s="57"/>
      <c r="BL71" s="600"/>
      <c r="BM71" s="600">
        <v>1</v>
      </c>
      <c r="BN71" s="600"/>
      <c r="BO71" s="600"/>
      <c r="BP71" s="600"/>
      <c r="BQ71" s="600"/>
      <c r="BR71" s="600"/>
      <c r="BS71" s="600"/>
      <c r="BT71" s="600"/>
      <c r="BU71" s="600"/>
      <c r="BV71" s="600">
        <v>1</v>
      </c>
      <c r="BW71" s="180">
        <v>1</v>
      </c>
      <c r="BX71" s="672"/>
      <c r="BY71" s="671"/>
      <c r="BZ71" s="600"/>
      <c r="CA71" s="600"/>
      <c r="CB71" s="600"/>
      <c r="CC71" s="600"/>
      <c r="CD71" s="600"/>
      <c r="CE71" s="600"/>
      <c r="CF71" s="600"/>
      <c r="CG71" s="600"/>
      <c r="CH71" s="600"/>
      <c r="CI71" s="600"/>
      <c r="CJ71" s="600"/>
      <c r="CK71" s="600"/>
      <c r="CL71" s="600"/>
      <c r="CM71" s="600"/>
      <c r="CN71" s="600"/>
      <c r="CO71" s="600"/>
      <c r="CP71" s="600"/>
      <c r="CQ71" s="600"/>
      <c r="CR71" s="600"/>
      <c r="CS71" s="600"/>
      <c r="CT71" s="600"/>
      <c r="CU71" s="600"/>
      <c r="CV71" s="600"/>
      <c r="CW71" s="600"/>
      <c r="CX71" s="600"/>
      <c r="CY71" s="600"/>
      <c r="CZ71" s="600"/>
      <c r="DA71" s="600"/>
      <c r="DB71" s="1725"/>
      <c r="DC71" s="1696"/>
      <c r="DD71" s="155"/>
      <c r="DE71" s="671"/>
      <c r="DF71" s="600"/>
      <c r="DG71" s="600"/>
      <c r="DH71" s="600"/>
      <c r="DI71" s="600"/>
      <c r="DJ71" s="600"/>
      <c r="DK71" s="600"/>
      <c r="DL71" s="600"/>
      <c r="DM71" s="672"/>
      <c r="DN71" s="1058"/>
    </row>
    <row r="72" spans="1:118" s="1058" customFormat="1" ht="15" customHeight="1" x14ac:dyDescent="0.25">
      <c r="A72" s="2067"/>
      <c r="B72" s="663">
        <v>22</v>
      </c>
      <c r="C72" s="748" t="s">
        <v>1147</v>
      </c>
      <c r="D72" s="749">
        <f t="shared" si="1"/>
        <v>1</v>
      </c>
      <c r="E72" s="673"/>
      <c r="F72" s="920"/>
      <c r="G72" s="920"/>
      <c r="H72" s="920"/>
      <c r="I72" s="920"/>
      <c r="J72" s="920"/>
      <c r="K72" s="920"/>
      <c r="L72" s="920"/>
      <c r="M72" s="672"/>
      <c r="N72" s="1063"/>
      <c r="O72" s="920"/>
      <c r="P72" s="920"/>
      <c r="Q72" s="920"/>
      <c r="R72" s="920"/>
      <c r="S72" s="920"/>
      <c r="T72" s="920"/>
      <c r="U72" s="920"/>
      <c r="V72" s="920"/>
      <c r="W72" s="920"/>
      <c r="X72" s="920"/>
      <c r="Y72" s="672"/>
      <c r="Z72" s="1063"/>
      <c r="AA72" s="920"/>
      <c r="AB72" s="920"/>
      <c r="AC72" s="920"/>
      <c r="AD72" s="920"/>
      <c r="AE72" s="920"/>
      <c r="AF72" s="920"/>
      <c r="AG72" s="920"/>
      <c r="AH72" s="920"/>
      <c r="AI72" s="920"/>
      <c r="AJ72" s="920"/>
      <c r="AK72" s="920"/>
      <c r="AL72" s="920"/>
      <c r="AM72" s="920"/>
      <c r="AN72" s="920"/>
      <c r="AO72" s="920"/>
      <c r="AP72" s="672"/>
      <c r="AQ72" s="1063"/>
      <c r="AR72" s="920"/>
      <c r="AS72" s="920"/>
      <c r="AT72" s="920"/>
      <c r="AU72" s="920"/>
      <c r="AV72" s="920"/>
      <c r="AW72" s="920"/>
      <c r="AX72" s="920"/>
      <c r="AY72" s="920"/>
      <c r="AZ72" s="920"/>
      <c r="BA72" s="920"/>
      <c r="BB72" s="920"/>
      <c r="BC72" s="920"/>
      <c r="BD72" s="920"/>
      <c r="BE72" s="920"/>
      <c r="BF72" s="920"/>
      <c r="BG72" s="920"/>
      <c r="BH72" s="920"/>
      <c r="BI72" s="180"/>
      <c r="BJ72" s="672"/>
      <c r="BK72" s="963"/>
      <c r="BL72" s="920"/>
      <c r="BM72" s="920"/>
      <c r="BN72" s="920"/>
      <c r="BO72" s="920"/>
      <c r="BP72" s="920"/>
      <c r="BQ72" s="920"/>
      <c r="BR72" s="920"/>
      <c r="BS72" s="920"/>
      <c r="BT72" s="920"/>
      <c r="BU72" s="920"/>
      <c r="BV72" s="920"/>
      <c r="BW72" s="180"/>
      <c r="BX72" s="672"/>
      <c r="BY72" s="1063"/>
      <c r="BZ72" s="920"/>
      <c r="CA72" s="920"/>
      <c r="CB72" s="920"/>
      <c r="CC72" s="920"/>
      <c r="CD72" s="920"/>
      <c r="CE72" s="920"/>
      <c r="CF72" s="920"/>
      <c r="CG72" s="920"/>
      <c r="CH72" s="920"/>
      <c r="CI72" s="920"/>
      <c r="CJ72" s="920"/>
      <c r="CK72" s="920"/>
      <c r="CL72" s="920"/>
      <c r="CM72" s="920"/>
      <c r="CN72" s="920"/>
      <c r="CO72" s="920"/>
      <c r="CP72" s="920">
        <v>1</v>
      </c>
      <c r="CQ72" s="920"/>
      <c r="CR72" s="920"/>
      <c r="CS72" s="920"/>
      <c r="CT72" s="920"/>
      <c r="CU72" s="920"/>
      <c r="CV72" s="920"/>
      <c r="CW72" s="920"/>
      <c r="CX72" s="920"/>
      <c r="CY72" s="920"/>
      <c r="CZ72" s="920"/>
      <c r="DA72" s="920"/>
      <c r="DB72" s="1725"/>
      <c r="DC72" s="1696"/>
      <c r="DD72" s="1065"/>
      <c r="DE72" s="1063"/>
      <c r="DF72" s="920"/>
      <c r="DG72" s="920"/>
      <c r="DH72" s="920"/>
      <c r="DI72" s="920"/>
      <c r="DJ72" s="920"/>
      <c r="DK72" s="920"/>
      <c r="DL72" s="920"/>
      <c r="DM72" s="672"/>
    </row>
    <row r="73" spans="1:118" ht="15" customHeight="1" x14ac:dyDescent="0.25">
      <c r="A73" s="2067"/>
      <c r="B73" s="663">
        <v>23</v>
      </c>
      <c r="C73" s="748" t="s">
        <v>281</v>
      </c>
      <c r="D73" s="749">
        <f t="shared" si="1"/>
        <v>1</v>
      </c>
      <c r="E73" s="673"/>
      <c r="F73" s="600"/>
      <c r="G73" s="600"/>
      <c r="H73" s="600"/>
      <c r="I73" s="600"/>
      <c r="J73" s="600"/>
      <c r="K73" s="600"/>
      <c r="L73" s="600"/>
      <c r="M73" s="672"/>
      <c r="N73" s="671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72"/>
      <c r="Z73" s="671"/>
      <c r="AA73" s="600"/>
      <c r="AB73" s="600"/>
      <c r="AC73" s="600"/>
      <c r="AD73" s="600"/>
      <c r="AE73" s="600"/>
      <c r="AF73" s="600"/>
      <c r="AG73" s="600"/>
      <c r="AH73" s="600"/>
      <c r="AI73" s="600"/>
      <c r="AJ73" s="600"/>
      <c r="AK73" s="600"/>
      <c r="AL73" s="600"/>
      <c r="AM73" s="600"/>
      <c r="AN73" s="600"/>
      <c r="AO73" s="600"/>
      <c r="AP73" s="672"/>
      <c r="AQ73" s="671"/>
      <c r="AR73" s="600"/>
      <c r="AS73" s="600"/>
      <c r="AT73" s="600"/>
      <c r="AU73" s="600"/>
      <c r="AV73" s="600"/>
      <c r="AW73" s="600"/>
      <c r="AX73" s="600"/>
      <c r="AY73" s="600"/>
      <c r="AZ73" s="600"/>
      <c r="BA73" s="600"/>
      <c r="BB73" s="600"/>
      <c r="BC73" s="600"/>
      <c r="BD73" s="600"/>
      <c r="BE73" s="600"/>
      <c r="BF73" s="600"/>
      <c r="BG73" s="600"/>
      <c r="BH73" s="600"/>
      <c r="BI73" s="180"/>
      <c r="BJ73" s="672"/>
      <c r="BK73" s="57"/>
      <c r="BL73" s="600"/>
      <c r="BM73" s="600"/>
      <c r="BN73" s="600"/>
      <c r="BO73" s="600"/>
      <c r="BP73" s="600"/>
      <c r="BQ73" s="600"/>
      <c r="BR73" s="600"/>
      <c r="BS73" s="600"/>
      <c r="BT73" s="600"/>
      <c r="BU73" s="600"/>
      <c r="BV73" s="600"/>
      <c r="BW73" s="180"/>
      <c r="BX73" s="672"/>
      <c r="BY73" s="671"/>
      <c r="BZ73" s="600"/>
      <c r="CA73" s="600"/>
      <c r="CB73" s="600"/>
      <c r="CC73" s="600"/>
      <c r="CD73" s="600"/>
      <c r="CE73" s="600"/>
      <c r="CF73" s="600"/>
      <c r="CG73" s="600"/>
      <c r="CH73" s="600"/>
      <c r="CI73" s="600"/>
      <c r="CJ73" s="600"/>
      <c r="CK73" s="600"/>
      <c r="CL73" s="600"/>
      <c r="CM73" s="600"/>
      <c r="CN73" s="600"/>
      <c r="CO73" s="600"/>
      <c r="CP73" s="600"/>
      <c r="CQ73" s="600"/>
      <c r="CR73" s="600"/>
      <c r="CS73" s="600"/>
      <c r="CT73" s="600"/>
      <c r="CU73" s="600"/>
      <c r="CV73" s="600"/>
      <c r="CW73" s="600"/>
      <c r="CX73" s="600"/>
      <c r="CY73" s="600"/>
      <c r="CZ73" s="600"/>
      <c r="DA73" s="600"/>
      <c r="DB73" s="1725"/>
      <c r="DC73" s="1696"/>
      <c r="DD73" s="155"/>
      <c r="DE73" s="671">
        <v>1</v>
      </c>
      <c r="DF73" s="600"/>
      <c r="DG73" s="600"/>
      <c r="DH73" s="600"/>
      <c r="DI73" s="600"/>
      <c r="DJ73" s="600"/>
      <c r="DK73" s="600"/>
      <c r="DL73" s="600"/>
      <c r="DM73" s="672"/>
      <c r="DN73" s="1058"/>
    </row>
    <row r="74" spans="1:118" ht="15" customHeight="1" x14ac:dyDescent="0.25">
      <c r="A74" s="2067"/>
      <c r="B74" s="663">
        <v>24</v>
      </c>
      <c r="C74" s="748" t="s">
        <v>283</v>
      </c>
      <c r="D74" s="749">
        <f t="shared" si="1"/>
        <v>1</v>
      </c>
      <c r="E74" s="673"/>
      <c r="F74" s="600"/>
      <c r="G74" s="600"/>
      <c r="H74" s="600"/>
      <c r="I74" s="600"/>
      <c r="J74" s="600"/>
      <c r="K74" s="600"/>
      <c r="L74" s="600"/>
      <c r="M74" s="672"/>
      <c r="N74" s="671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72"/>
      <c r="Z74" s="671"/>
      <c r="AA74" s="600"/>
      <c r="AB74" s="600"/>
      <c r="AC74" s="600"/>
      <c r="AD74" s="600"/>
      <c r="AE74" s="600"/>
      <c r="AF74" s="600"/>
      <c r="AG74" s="600">
        <v>1</v>
      </c>
      <c r="AH74" s="600"/>
      <c r="AI74" s="600"/>
      <c r="AJ74" s="600"/>
      <c r="AK74" s="600"/>
      <c r="AL74" s="600"/>
      <c r="AM74" s="600"/>
      <c r="AN74" s="600"/>
      <c r="AO74" s="600"/>
      <c r="AP74" s="672"/>
      <c r="AQ74" s="671"/>
      <c r="AR74" s="600"/>
      <c r="AS74" s="600"/>
      <c r="AT74" s="600"/>
      <c r="AU74" s="600"/>
      <c r="AV74" s="600"/>
      <c r="AW74" s="600"/>
      <c r="AX74" s="600"/>
      <c r="AY74" s="600"/>
      <c r="AZ74" s="600"/>
      <c r="BA74" s="600"/>
      <c r="BB74" s="600"/>
      <c r="BC74" s="600"/>
      <c r="BD74" s="600"/>
      <c r="BE74" s="600"/>
      <c r="BF74" s="600"/>
      <c r="BG74" s="600"/>
      <c r="BH74" s="600"/>
      <c r="BI74" s="180"/>
      <c r="BJ74" s="672"/>
      <c r="BK74" s="57"/>
      <c r="BL74" s="600"/>
      <c r="BM74" s="600"/>
      <c r="BN74" s="600"/>
      <c r="BO74" s="600"/>
      <c r="BP74" s="600"/>
      <c r="BQ74" s="600"/>
      <c r="BR74" s="600"/>
      <c r="BS74" s="600"/>
      <c r="BT74" s="600"/>
      <c r="BU74" s="600"/>
      <c r="BV74" s="600"/>
      <c r="BW74" s="180"/>
      <c r="BX74" s="672"/>
      <c r="BY74" s="671"/>
      <c r="BZ74" s="600"/>
      <c r="CA74" s="600"/>
      <c r="CB74" s="600"/>
      <c r="CC74" s="600"/>
      <c r="CD74" s="600"/>
      <c r="CE74" s="600"/>
      <c r="CF74" s="600"/>
      <c r="CG74" s="600"/>
      <c r="CH74" s="600"/>
      <c r="CI74" s="600"/>
      <c r="CJ74" s="600"/>
      <c r="CK74" s="600"/>
      <c r="CL74" s="600"/>
      <c r="CM74" s="600"/>
      <c r="CN74" s="600"/>
      <c r="CO74" s="600"/>
      <c r="CP74" s="600"/>
      <c r="CQ74" s="600"/>
      <c r="CR74" s="600"/>
      <c r="CS74" s="600"/>
      <c r="CT74" s="600"/>
      <c r="CU74" s="600"/>
      <c r="CV74" s="600"/>
      <c r="CW74" s="600"/>
      <c r="CX74" s="600"/>
      <c r="CY74" s="600"/>
      <c r="CZ74" s="600"/>
      <c r="DA74" s="600"/>
      <c r="DB74" s="1725"/>
      <c r="DC74" s="1696"/>
      <c r="DD74" s="155"/>
      <c r="DE74" s="671"/>
      <c r="DF74" s="600"/>
      <c r="DG74" s="600"/>
      <c r="DH74" s="600"/>
      <c r="DI74" s="600"/>
      <c r="DJ74" s="600"/>
      <c r="DK74" s="600"/>
      <c r="DL74" s="600"/>
      <c r="DM74" s="672"/>
      <c r="DN74" s="1058"/>
    </row>
    <row r="75" spans="1:118" s="1058" customFormat="1" ht="15" customHeight="1" thickBot="1" x14ac:dyDescent="0.3">
      <c r="A75" s="2067"/>
      <c r="B75" s="664">
        <v>25</v>
      </c>
      <c r="C75" s="1332" t="s">
        <v>1199</v>
      </c>
      <c r="D75" s="1333">
        <f t="shared" si="1"/>
        <v>2</v>
      </c>
      <c r="E75" s="695"/>
      <c r="F75" s="583"/>
      <c r="G75" s="583"/>
      <c r="H75" s="583"/>
      <c r="I75" s="583"/>
      <c r="J75" s="583"/>
      <c r="K75" s="583"/>
      <c r="L75" s="583"/>
      <c r="M75" s="689"/>
      <c r="N75" s="1066"/>
      <c r="O75" s="583">
        <v>1</v>
      </c>
      <c r="P75" s="583"/>
      <c r="Q75" s="583"/>
      <c r="R75" s="583"/>
      <c r="S75" s="583"/>
      <c r="T75" s="583"/>
      <c r="U75" s="583"/>
      <c r="V75" s="583"/>
      <c r="W75" s="583"/>
      <c r="X75" s="583"/>
      <c r="Y75" s="689"/>
      <c r="Z75" s="1066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>
        <v>1</v>
      </c>
      <c r="AL75" s="583"/>
      <c r="AM75" s="583"/>
      <c r="AN75" s="583"/>
      <c r="AO75" s="583"/>
      <c r="AP75" s="689"/>
      <c r="AQ75" s="1066"/>
      <c r="AR75" s="583"/>
      <c r="AS75" s="583"/>
      <c r="AT75" s="583"/>
      <c r="AU75" s="583"/>
      <c r="AV75" s="583"/>
      <c r="AW75" s="583"/>
      <c r="AX75" s="583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905"/>
      <c r="BJ75" s="689"/>
      <c r="BK75" s="324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905"/>
      <c r="BX75" s="689"/>
      <c r="BY75" s="1066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  <c r="CJ75" s="583"/>
      <c r="CK75" s="583"/>
      <c r="CL75" s="583"/>
      <c r="CM75" s="583"/>
      <c r="CN75" s="583"/>
      <c r="CO75" s="583"/>
      <c r="CP75" s="583"/>
      <c r="CQ75" s="583"/>
      <c r="CR75" s="583"/>
      <c r="CS75" s="583"/>
      <c r="CT75" s="583"/>
      <c r="CU75" s="583"/>
      <c r="CV75" s="583"/>
      <c r="CW75" s="583"/>
      <c r="CX75" s="583"/>
      <c r="CY75" s="583"/>
      <c r="CZ75" s="583"/>
      <c r="DA75" s="583"/>
      <c r="DB75" s="1750"/>
      <c r="DC75" s="1778"/>
      <c r="DD75" s="323"/>
      <c r="DE75" s="1066"/>
      <c r="DF75" s="583"/>
      <c r="DG75" s="583"/>
      <c r="DH75" s="583"/>
      <c r="DI75" s="583"/>
      <c r="DJ75" s="583"/>
      <c r="DK75" s="583"/>
      <c r="DL75" s="583"/>
      <c r="DM75" s="689"/>
    </row>
    <row r="76" spans="1:118" ht="15" customHeight="1" thickBot="1" x14ac:dyDescent="0.3">
      <c r="A76" s="2068"/>
      <c r="B76" s="284">
        <v>26</v>
      </c>
      <c r="C76" s="752" t="s">
        <v>73</v>
      </c>
      <c r="D76" s="753">
        <f t="shared" si="1"/>
        <v>1</v>
      </c>
      <c r="E76" s="732"/>
      <c r="F76" s="56"/>
      <c r="G76" s="56"/>
      <c r="H76" s="56"/>
      <c r="I76" s="56"/>
      <c r="J76" s="56"/>
      <c r="K76" s="56"/>
      <c r="L76" s="56"/>
      <c r="M76" s="675"/>
      <c r="N76" s="67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675"/>
      <c r="Z76" s="67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675"/>
      <c r="AQ76" s="676"/>
      <c r="AR76" s="56"/>
      <c r="AS76" s="56"/>
      <c r="AT76" s="56"/>
      <c r="AU76" s="56"/>
      <c r="AV76" s="56"/>
      <c r="AW76" s="56"/>
      <c r="AX76" s="56">
        <v>1</v>
      </c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906"/>
      <c r="BJ76" s="675"/>
      <c r="BK76" s="58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906"/>
      <c r="BX76" s="675"/>
      <c r="BY76" s="67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156"/>
      <c r="DC76" s="56"/>
      <c r="DD76" s="156"/>
      <c r="DE76" s="676"/>
      <c r="DF76" s="56"/>
      <c r="DG76" s="56"/>
      <c r="DH76" s="56"/>
      <c r="DI76" s="56"/>
      <c r="DJ76" s="56"/>
      <c r="DK76" s="56"/>
      <c r="DL76" s="56"/>
      <c r="DM76" s="675"/>
      <c r="DN76" s="1058"/>
    </row>
    <row r="77" spans="1:118" ht="15" customHeight="1" x14ac:dyDescent="0.25">
      <c r="A77" s="2066" t="s">
        <v>294</v>
      </c>
      <c r="B77" s="1130">
        <v>1</v>
      </c>
      <c r="C77" s="2101" t="s">
        <v>27</v>
      </c>
      <c r="D77" s="2102">
        <f t="shared" si="1"/>
        <v>1</v>
      </c>
      <c r="E77" s="692"/>
      <c r="F77" s="968"/>
      <c r="G77" s="968"/>
      <c r="H77" s="968"/>
      <c r="I77" s="968"/>
      <c r="J77" s="968"/>
      <c r="K77" s="968"/>
      <c r="L77" s="968"/>
      <c r="M77" s="693"/>
      <c r="N77" s="694"/>
      <c r="O77" s="968"/>
      <c r="P77" s="968"/>
      <c r="Q77" s="968"/>
      <c r="R77" s="968"/>
      <c r="S77" s="968"/>
      <c r="T77" s="968"/>
      <c r="U77" s="968"/>
      <c r="V77" s="968"/>
      <c r="W77" s="968"/>
      <c r="X77" s="968"/>
      <c r="Y77" s="693"/>
      <c r="Z77" s="694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968"/>
      <c r="AL77" s="968"/>
      <c r="AM77" s="968"/>
      <c r="AN77" s="968"/>
      <c r="AO77" s="968"/>
      <c r="AP77" s="693"/>
      <c r="AQ77" s="694"/>
      <c r="AR77" s="968"/>
      <c r="AS77" s="968"/>
      <c r="AT77" s="968"/>
      <c r="AU77" s="968"/>
      <c r="AV77" s="968"/>
      <c r="AW77" s="968"/>
      <c r="AX77" s="968"/>
      <c r="AY77" s="968"/>
      <c r="AZ77" s="968"/>
      <c r="BA77" s="968"/>
      <c r="BB77" s="968"/>
      <c r="BC77" s="968"/>
      <c r="BD77" s="968"/>
      <c r="BE77" s="968"/>
      <c r="BF77" s="968"/>
      <c r="BG77" s="968"/>
      <c r="BH77" s="968"/>
      <c r="BI77" s="903"/>
      <c r="BJ77" s="693"/>
      <c r="BK77" s="83"/>
      <c r="BL77" s="968"/>
      <c r="BM77" s="968"/>
      <c r="BN77" s="968"/>
      <c r="BO77" s="968"/>
      <c r="BP77" s="968"/>
      <c r="BQ77" s="968"/>
      <c r="BR77" s="968"/>
      <c r="BS77" s="968"/>
      <c r="BT77" s="968"/>
      <c r="BU77" s="968"/>
      <c r="BV77" s="968"/>
      <c r="BW77" s="903"/>
      <c r="BX77" s="693"/>
      <c r="BY77" s="694"/>
      <c r="BZ77" s="968"/>
      <c r="CA77" s="968"/>
      <c r="CB77" s="968"/>
      <c r="CC77" s="968"/>
      <c r="CD77" s="968"/>
      <c r="CE77" s="968"/>
      <c r="CF77" s="968"/>
      <c r="CG77" s="968"/>
      <c r="CH77" s="968"/>
      <c r="CI77" s="968">
        <v>1</v>
      </c>
      <c r="CJ77" s="968"/>
      <c r="CK77" s="968"/>
      <c r="CL77" s="968"/>
      <c r="CM77" s="968"/>
      <c r="CN77" s="968"/>
      <c r="CO77" s="968"/>
      <c r="CP77" s="968"/>
      <c r="CQ77" s="968"/>
      <c r="CR77" s="968"/>
      <c r="CS77" s="968"/>
      <c r="CT77" s="968"/>
      <c r="CU77" s="968"/>
      <c r="CV77" s="968"/>
      <c r="CW77" s="968"/>
      <c r="CX77" s="968"/>
      <c r="CY77" s="968"/>
      <c r="CZ77" s="968"/>
      <c r="DA77" s="968"/>
      <c r="DB77" s="154"/>
      <c r="DC77" s="968"/>
      <c r="DD77" s="154"/>
      <c r="DE77" s="694"/>
      <c r="DF77" s="968"/>
      <c r="DG77" s="968"/>
      <c r="DH77" s="968"/>
      <c r="DI77" s="968"/>
      <c r="DJ77" s="968"/>
      <c r="DK77" s="968"/>
      <c r="DL77" s="968"/>
      <c r="DM77" s="693"/>
      <c r="DN77" s="1058"/>
    </row>
    <row r="78" spans="1:118" ht="15" customHeight="1" x14ac:dyDescent="0.25">
      <c r="A78" s="2067"/>
      <c r="B78" s="1127">
        <v>2</v>
      </c>
      <c r="C78" s="735" t="s">
        <v>564</v>
      </c>
      <c r="D78" s="713">
        <f t="shared" si="1"/>
        <v>1</v>
      </c>
      <c r="E78" s="1794"/>
      <c r="F78" s="1696"/>
      <c r="G78" s="1696"/>
      <c r="H78" s="1696"/>
      <c r="I78" s="1696"/>
      <c r="J78" s="1696"/>
      <c r="K78" s="1696"/>
      <c r="L78" s="1696"/>
      <c r="M78" s="1793"/>
      <c r="N78" s="1792"/>
      <c r="O78" s="1696">
        <v>1</v>
      </c>
      <c r="P78" s="1696"/>
      <c r="Q78" s="1696"/>
      <c r="R78" s="1696"/>
      <c r="S78" s="1696"/>
      <c r="T78" s="1696"/>
      <c r="U78" s="1696"/>
      <c r="V78" s="1696"/>
      <c r="W78" s="1696"/>
      <c r="X78" s="1696"/>
      <c r="Y78" s="1793"/>
      <c r="Z78" s="1792"/>
      <c r="AA78" s="1696"/>
      <c r="AB78" s="1696"/>
      <c r="AC78" s="1696"/>
      <c r="AD78" s="1696"/>
      <c r="AE78" s="1696"/>
      <c r="AF78" s="1696"/>
      <c r="AG78" s="1696"/>
      <c r="AH78" s="1696"/>
      <c r="AI78" s="1696"/>
      <c r="AJ78" s="1696"/>
      <c r="AK78" s="1696"/>
      <c r="AL78" s="1696"/>
      <c r="AM78" s="1696"/>
      <c r="AN78" s="1696"/>
      <c r="AO78" s="1696"/>
      <c r="AP78" s="1793"/>
      <c r="AQ78" s="1792"/>
      <c r="AR78" s="1696"/>
      <c r="AS78" s="1696"/>
      <c r="AT78" s="1696"/>
      <c r="AU78" s="1696"/>
      <c r="AV78" s="1696"/>
      <c r="AW78" s="1696"/>
      <c r="AX78" s="1696"/>
      <c r="AY78" s="1696"/>
      <c r="AZ78" s="1696"/>
      <c r="BA78" s="1696"/>
      <c r="BB78" s="1696"/>
      <c r="BC78" s="1696"/>
      <c r="BD78" s="1696"/>
      <c r="BE78" s="1696"/>
      <c r="BF78" s="1696"/>
      <c r="BG78" s="1696"/>
      <c r="BH78" s="1696"/>
      <c r="BI78" s="1731"/>
      <c r="BJ78" s="1793"/>
      <c r="BK78" s="1715"/>
      <c r="BL78" s="1696"/>
      <c r="BM78" s="1696"/>
      <c r="BN78" s="1696"/>
      <c r="BO78" s="1696"/>
      <c r="BP78" s="1696"/>
      <c r="BQ78" s="1696"/>
      <c r="BR78" s="1696"/>
      <c r="BS78" s="1696"/>
      <c r="BT78" s="1696"/>
      <c r="BU78" s="1696"/>
      <c r="BV78" s="1696"/>
      <c r="BW78" s="1731"/>
      <c r="BX78" s="1793"/>
      <c r="BY78" s="1792"/>
      <c r="BZ78" s="1696"/>
      <c r="CA78" s="1696"/>
      <c r="CB78" s="1696"/>
      <c r="CC78" s="1696"/>
      <c r="CD78" s="1696"/>
      <c r="CE78" s="1696"/>
      <c r="CF78" s="1696"/>
      <c r="CG78" s="1696"/>
      <c r="CH78" s="1696"/>
      <c r="CI78" s="1696"/>
      <c r="CJ78" s="1696"/>
      <c r="CK78" s="1696"/>
      <c r="CL78" s="1696"/>
      <c r="CM78" s="1696"/>
      <c r="CN78" s="1696"/>
      <c r="CO78" s="1696"/>
      <c r="CP78" s="1696"/>
      <c r="CQ78" s="1696"/>
      <c r="CR78" s="1696"/>
      <c r="CS78" s="1696"/>
      <c r="CT78" s="1696"/>
      <c r="CU78" s="1696"/>
      <c r="CV78" s="1696"/>
      <c r="CW78" s="1696"/>
      <c r="CX78" s="1696"/>
      <c r="CY78" s="1696"/>
      <c r="CZ78" s="1696"/>
      <c r="DA78" s="1696"/>
      <c r="DB78" s="1725"/>
      <c r="DC78" s="1696"/>
      <c r="DD78" s="1725"/>
      <c r="DE78" s="1792"/>
      <c r="DF78" s="1696"/>
      <c r="DG78" s="1696"/>
      <c r="DH78" s="1696"/>
      <c r="DI78" s="1696"/>
      <c r="DJ78" s="1696"/>
      <c r="DK78" s="1696"/>
      <c r="DL78" s="1696"/>
      <c r="DM78" s="1793"/>
      <c r="DN78" s="1058"/>
    </row>
    <row r="79" spans="1:118" ht="15" customHeight="1" x14ac:dyDescent="0.25">
      <c r="A79" s="2067"/>
      <c r="B79" s="1127">
        <v>3</v>
      </c>
      <c r="C79" s="702" t="s">
        <v>416</v>
      </c>
      <c r="D79" s="713">
        <f t="shared" si="1"/>
        <v>72</v>
      </c>
      <c r="E79" s="1794">
        <v>1</v>
      </c>
      <c r="F79" s="1696"/>
      <c r="G79" s="1696"/>
      <c r="H79" s="1696"/>
      <c r="I79" s="1696">
        <v>1</v>
      </c>
      <c r="J79" s="1696">
        <v>1</v>
      </c>
      <c r="K79" s="1696"/>
      <c r="L79" s="1696">
        <v>1</v>
      </c>
      <c r="M79" s="1793">
        <v>1</v>
      </c>
      <c r="N79" s="1792"/>
      <c r="O79" s="1696">
        <v>1</v>
      </c>
      <c r="P79" s="1696"/>
      <c r="Q79" s="1696">
        <v>1</v>
      </c>
      <c r="R79" s="1696">
        <v>1</v>
      </c>
      <c r="S79" s="1696"/>
      <c r="T79" s="1696"/>
      <c r="U79" s="1696">
        <v>1</v>
      </c>
      <c r="V79" s="1696"/>
      <c r="W79" s="1696">
        <v>1</v>
      </c>
      <c r="X79" s="1696"/>
      <c r="Y79" s="1793"/>
      <c r="Z79" s="1792">
        <v>1</v>
      </c>
      <c r="AA79" s="1696">
        <v>1</v>
      </c>
      <c r="AB79" s="1696"/>
      <c r="AC79" s="1696"/>
      <c r="AD79" s="1696">
        <v>1</v>
      </c>
      <c r="AE79" s="1696"/>
      <c r="AF79" s="1696">
        <v>1</v>
      </c>
      <c r="AG79" s="1696"/>
      <c r="AH79" s="1696"/>
      <c r="AI79" s="1696"/>
      <c r="AJ79" s="1696">
        <v>1</v>
      </c>
      <c r="AK79" s="1696"/>
      <c r="AL79" s="1696">
        <v>1</v>
      </c>
      <c r="AM79" s="1696"/>
      <c r="AN79" s="1696">
        <v>1</v>
      </c>
      <c r="AO79" s="1696">
        <v>1</v>
      </c>
      <c r="AP79" s="1793">
        <v>1</v>
      </c>
      <c r="AQ79" s="1792"/>
      <c r="AR79" s="1696"/>
      <c r="AS79" s="1696">
        <v>1</v>
      </c>
      <c r="AT79" s="1696">
        <v>1</v>
      </c>
      <c r="AU79" s="1696">
        <v>1</v>
      </c>
      <c r="AV79" s="1696">
        <v>1</v>
      </c>
      <c r="AW79" s="1696"/>
      <c r="AX79" s="1696">
        <v>1</v>
      </c>
      <c r="AY79" s="1696"/>
      <c r="AZ79" s="1696">
        <v>1</v>
      </c>
      <c r="BA79" s="1696">
        <v>1</v>
      </c>
      <c r="BB79" s="1696">
        <v>1</v>
      </c>
      <c r="BC79" s="1696"/>
      <c r="BD79" s="1696">
        <v>1</v>
      </c>
      <c r="BE79" s="1696">
        <v>1</v>
      </c>
      <c r="BF79" s="1696">
        <v>1</v>
      </c>
      <c r="BG79" s="1696"/>
      <c r="BH79" s="1696">
        <v>1</v>
      </c>
      <c r="BI79" s="1731">
        <v>1</v>
      </c>
      <c r="BJ79" s="1793">
        <v>1</v>
      </c>
      <c r="BK79" s="1715">
        <v>1</v>
      </c>
      <c r="BL79" s="1696">
        <v>1</v>
      </c>
      <c r="BM79" s="1696">
        <v>1</v>
      </c>
      <c r="BN79" s="1696">
        <v>1</v>
      </c>
      <c r="BO79" s="1696">
        <v>1</v>
      </c>
      <c r="BP79" s="1696">
        <v>1</v>
      </c>
      <c r="BQ79" s="1696">
        <v>1</v>
      </c>
      <c r="BR79" s="1696">
        <v>1</v>
      </c>
      <c r="BS79" s="1696">
        <v>1</v>
      </c>
      <c r="BT79" s="1696"/>
      <c r="BU79" s="1696">
        <v>1</v>
      </c>
      <c r="BV79" s="1696">
        <v>1</v>
      </c>
      <c r="BW79" s="1731"/>
      <c r="BX79" s="1793"/>
      <c r="BY79" s="1792"/>
      <c r="BZ79" s="1696"/>
      <c r="CA79" s="1696"/>
      <c r="CB79" s="1696">
        <v>1</v>
      </c>
      <c r="CC79" s="1696"/>
      <c r="CD79" s="1696">
        <v>1</v>
      </c>
      <c r="CE79" s="1696"/>
      <c r="CF79" s="1696"/>
      <c r="CG79" s="1696">
        <v>1</v>
      </c>
      <c r="CH79" s="1696">
        <v>1</v>
      </c>
      <c r="CI79" s="1696">
        <v>1</v>
      </c>
      <c r="CJ79" s="1696">
        <v>1</v>
      </c>
      <c r="CK79" s="1696">
        <v>1</v>
      </c>
      <c r="CL79" s="1696">
        <v>1</v>
      </c>
      <c r="CM79" s="1696"/>
      <c r="CN79" s="1696">
        <v>1</v>
      </c>
      <c r="CO79" s="1696"/>
      <c r="CP79" s="1696"/>
      <c r="CQ79" s="1696">
        <v>1</v>
      </c>
      <c r="CR79" s="1696">
        <v>1</v>
      </c>
      <c r="CS79" s="1696">
        <v>1</v>
      </c>
      <c r="CT79" s="1696">
        <v>1</v>
      </c>
      <c r="CU79" s="1696">
        <v>1</v>
      </c>
      <c r="CV79" s="1696"/>
      <c r="CW79" s="1696">
        <v>1</v>
      </c>
      <c r="CX79" s="1696">
        <v>1</v>
      </c>
      <c r="CY79" s="1696">
        <v>1</v>
      </c>
      <c r="CZ79" s="1696">
        <v>1</v>
      </c>
      <c r="DA79" s="1696">
        <v>1</v>
      </c>
      <c r="DB79" s="1725">
        <v>1</v>
      </c>
      <c r="DC79" s="1696">
        <v>1</v>
      </c>
      <c r="DD79" s="1725"/>
      <c r="DE79" s="1792">
        <v>1</v>
      </c>
      <c r="DF79" s="1696"/>
      <c r="DG79" s="1696"/>
      <c r="DH79" s="1696">
        <v>1</v>
      </c>
      <c r="DI79" s="1696">
        <v>1</v>
      </c>
      <c r="DJ79" s="1696">
        <v>1</v>
      </c>
      <c r="DK79" s="1696">
        <v>1</v>
      </c>
      <c r="DL79" s="1696">
        <v>1</v>
      </c>
      <c r="DM79" s="1793">
        <v>1</v>
      </c>
      <c r="DN79" s="1058"/>
    </row>
    <row r="80" spans="1:118" ht="15" customHeight="1" x14ac:dyDescent="0.25">
      <c r="A80" s="2067"/>
      <c r="B80" s="1127">
        <v>4</v>
      </c>
      <c r="C80" s="701" t="s">
        <v>572</v>
      </c>
      <c r="D80" s="714">
        <f t="shared" si="1"/>
        <v>7</v>
      </c>
      <c r="E80" s="1794">
        <v>1</v>
      </c>
      <c r="F80" s="1696"/>
      <c r="G80" s="1696"/>
      <c r="H80" s="1696"/>
      <c r="I80" s="1696"/>
      <c r="J80" s="1696"/>
      <c r="K80" s="1696"/>
      <c r="L80" s="1696"/>
      <c r="M80" s="1793"/>
      <c r="N80" s="1792"/>
      <c r="O80" s="1696"/>
      <c r="P80" s="1696"/>
      <c r="Q80" s="1696"/>
      <c r="R80" s="1696"/>
      <c r="S80" s="1696"/>
      <c r="T80" s="1696"/>
      <c r="U80" s="1696"/>
      <c r="V80" s="1696"/>
      <c r="W80" s="1696"/>
      <c r="X80" s="1696"/>
      <c r="Y80" s="1793"/>
      <c r="Z80" s="1792"/>
      <c r="AA80" s="1696">
        <v>1</v>
      </c>
      <c r="AB80" s="1696"/>
      <c r="AC80" s="1696"/>
      <c r="AD80" s="1696"/>
      <c r="AE80" s="1696"/>
      <c r="AF80" s="1696"/>
      <c r="AG80" s="1696"/>
      <c r="AH80" s="1696"/>
      <c r="AI80" s="1696"/>
      <c r="AJ80" s="1696"/>
      <c r="AK80" s="1696"/>
      <c r="AL80" s="1696"/>
      <c r="AM80" s="1696">
        <v>1</v>
      </c>
      <c r="AN80" s="1696"/>
      <c r="AO80" s="1696"/>
      <c r="AP80" s="1793"/>
      <c r="AQ80" s="1792">
        <v>1</v>
      </c>
      <c r="AR80" s="1696"/>
      <c r="AS80" s="1696">
        <v>1</v>
      </c>
      <c r="AT80" s="1696"/>
      <c r="AU80" s="1696">
        <v>1</v>
      </c>
      <c r="AV80" s="1696"/>
      <c r="AW80" s="1696"/>
      <c r="AX80" s="1696"/>
      <c r="AY80" s="1696"/>
      <c r="AZ80" s="1696"/>
      <c r="BA80" s="1696"/>
      <c r="BB80" s="1696"/>
      <c r="BC80" s="1696"/>
      <c r="BD80" s="1696"/>
      <c r="BE80" s="1696"/>
      <c r="BF80" s="1696"/>
      <c r="BG80" s="1696"/>
      <c r="BH80" s="1696"/>
      <c r="BI80" s="1731"/>
      <c r="BJ80" s="1793"/>
      <c r="BK80" s="1715"/>
      <c r="BL80" s="1696"/>
      <c r="BM80" s="1696"/>
      <c r="BN80" s="1696"/>
      <c r="BO80" s="1696"/>
      <c r="BP80" s="1696"/>
      <c r="BQ80" s="1696"/>
      <c r="BR80" s="1696"/>
      <c r="BS80" s="1696"/>
      <c r="BT80" s="1696"/>
      <c r="BU80" s="1696"/>
      <c r="BV80" s="1696"/>
      <c r="BW80" s="1731"/>
      <c r="BX80" s="1793"/>
      <c r="BY80" s="1792"/>
      <c r="BZ80" s="1696"/>
      <c r="CA80" s="1696"/>
      <c r="CB80" s="1696"/>
      <c r="CC80" s="1696"/>
      <c r="CD80" s="1696"/>
      <c r="CE80" s="1696"/>
      <c r="CF80" s="1696"/>
      <c r="CG80" s="1696"/>
      <c r="CH80" s="1696"/>
      <c r="CI80" s="1696"/>
      <c r="CJ80" s="1696"/>
      <c r="CK80" s="1696"/>
      <c r="CL80" s="1696"/>
      <c r="CM80" s="1696"/>
      <c r="CN80" s="1696"/>
      <c r="CO80" s="1696"/>
      <c r="CP80" s="1696"/>
      <c r="CQ80" s="1696"/>
      <c r="CR80" s="1696"/>
      <c r="CS80" s="1696"/>
      <c r="CT80" s="1696"/>
      <c r="CU80" s="1696"/>
      <c r="CV80" s="1696"/>
      <c r="CW80" s="1696"/>
      <c r="CX80" s="1696"/>
      <c r="CY80" s="1696"/>
      <c r="CZ80" s="1696"/>
      <c r="DA80" s="1696"/>
      <c r="DB80" s="1725"/>
      <c r="DC80" s="1696"/>
      <c r="DD80" s="1725"/>
      <c r="DE80" s="1792"/>
      <c r="DF80" s="1696">
        <v>1</v>
      </c>
      <c r="DG80" s="1696"/>
      <c r="DH80" s="1696"/>
      <c r="DI80" s="1696"/>
      <c r="DJ80" s="1696"/>
      <c r="DK80" s="1696"/>
      <c r="DL80" s="1696"/>
      <c r="DM80" s="1793"/>
      <c r="DN80" s="1058"/>
    </row>
    <row r="81" spans="1:118" s="1058" customFormat="1" ht="15" customHeight="1" x14ac:dyDescent="0.25">
      <c r="A81" s="2067"/>
      <c r="B81" s="1127">
        <v>5</v>
      </c>
      <c r="C81" s="701" t="s">
        <v>1305</v>
      </c>
      <c r="D81" s="714">
        <f t="shared" ref="D81" si="3">SUM(E81:DM81)</f>
        <v>3</v>
      </c>
      <c r="E81" s="1794"/>
      <c r="F81" s="1696"/>
      <c r="G81" s="1696"/>
      <c r="H81" s="1696"/>
      <c r="I81" s="1696"/>
      <c r="J81" s="1696"/>
      <c r="K81" s="1696"/>
      <c r="L81" s="1696"/>
      <c r="M81" s="1793"/>
      <c r="N81" s="1792"/>
      <c r="O81" s="1696"/>
      <c r="P81" s="1696"/>
      <c r="Q81" s="1696"/>
      <c r="R81" s="1696"/>
      <c r="S81" s="1696"/>
      <c r="T81" s="1696"/>
      <c r="U81" s="1696"/>
      <c r="V81" s="1696">
        <v>1</v>
      </c>
      <c r="W81" s="1696"/>
      <c r="X81" s="1696"/>
      <c r="Y81" s="1793"/>
      <c r="Z81" s="1792"/>
      <c r="AA81" s="1696"/>
      <c r="AB81" s="1696"/>
      <c r="AC81" s="1696"/>
      <c r="AD81" s="1696"/>
      <c r="AE81" s="1696"/>
      <c r="AF81" s="1696"/>
      <c r="AG81" s="1696"/>
      <c r="AH81" s="1696"/>
      <c r="AI81" s="1696"/>
      <c r="AJ81" s="1696"/>
      <c r="AK81" s="1696"/>
      <c r="AL81" s="1696"/>
      <c r="AM81" s="1696"/>
      <c r="AN81" s="1696"/>
      <c r="AO81" s="1696"/>
      <c r="AP81" s="1793"/>
      <c r="AQ81" s="1792"/>
      <c r="AR81" s="1696"/>
      <c r="AS81" s="1696"/>
      <c r="AT81" s="1696"/>
      <c r="AU81" s="1696"/>
      <c r="AV81" s="1696"/>
      <c r="AW81" s="1696"/>
      <c r="AX81" s="1696"/>
      <c r="AY81" s="1696"/>
      <c r="AZ81" s="1696"/>
      <c r="BA81" s="1696"/>
      <c r="BB81" s="1696"/>
      <c r="BC81" s="1696"/>
      <c r="BD81" s="1696"/>
      <c r="BE81" s="1696"/>
      <c r="BF81" s="1696"/>
      <c r="BG81" s="1696"/>
      <c r="BH81" s="1696"/>
      <c r="BI81" s="1731">
        <v>1</v>
      </c>
      <c r="BJ81" s="1793"/>
      <c r="BK81" s="1715"/>
      <c r="BL81" s="1696">
        <v>1</v>
      </c>
      <c r="BM81" s="1696"/>
      <c r="BN81" s="1696"/>
      <c r="BO81" s="1696"/>
      <c r="BP81" s="1696"/>
      <c r="BQ81" s="1696"/>
      <c r="BR81" s="1696"/>
      <c r="BS81" s="1696"/>
      <c r="BT81" s="1696"/>
      <c r="BU81" s="1696"/>
      <c r="BV81" s="1696"/>
      <c r="BW81" s="1731"/>
      <c r="BX81" s="1793"/>
      <c r="BY81" s="1792"/>
      <c r="BZ81" s="1696"/>
      <c r="CA81" s="1696"/>
      <c r="CB81" s="1696"/>
      <c r="CC81" s="1696"/>
      <c r="CD81" s="1696"/>
      <c r="CE81" s="1696"/>
      <c r="CF81" s="1696"/>
      <c r="CG81" s="1696"/>
      <c r="CH81" s="1696"/>
      <c r="CI81" s="1696"/>
      <c r="CJ81" s="1696"/>
      <c r="CK81" s="1696"/>
      <c r="CL81" s="1696"/>
      <c r="CM81" s="1696"/>
      <c r="CN81" s="1696"/>
      <c r="CO81" s="1696"/>
      <c r="CP81" s="1696"/>
      <c r="CQ81" s="1696"/>
      <c r="CR81" s="1696"/>
      <c r="CS81" s="1696"/>
      <c r="CT81" s="1696"/>
      <c r="CU81" s="1696"/>
      <c r="CV81" s="1696"/>
      <c r="CW81" s="1696"/>
      <c r="CX81" s="1696"/>
      <c r="CY81" s="1696"/>
      <c r="CZ81" s="1696"/>
      <c r="DA81" s="1696"/>
      <c r="DB81" s="1725"/>
      <c r="DC81" s="1696"/>
      <c r="DD81" s="1725"/>
      <c r="DE81" s="1792"/>
      <c r="DF81" s="1696"/>
      <c r="DG81" s="1696"/>
      <c r="DH81" s="1696"/>
      <c r="DI81" s="1696"/>
      <c r="DJ81" s="1696"/>
      <c r="DK81" s="1696"/>
      <c r="DL81" s="1696"/>
      <c r="DM81" s="1793"/>
    </row>
    <row r="82" spans="1:118" ht="15" customHeight="1" x14ac:dyDescent="0.25">
      <c r="A82" s="2067"/>
      <c r="B82" s="1127">
        <v>6</v>
      </c>
      <c r="C82" s="702" t="s">
        <v>388</v>
      </c>
      <c r="D82" s="713">
        <f t="shared" si="1"/>
        <v>2</v>
      </c>
      <c r="E82" s="1794"/>
      <c r="F82" s="1696"/>
      <c r="G82" s="1696"/>
      <c r="H82" s="1696"/>
      <c r="I82" s="1696"/>
      <c r="J82" s="1696"/>
      <c r="K82" s="1696"/>
      <c r="L82" s="1696"/>
      <c r="M82" s="1793"/>
      <c r="N82" s="1792"/>
      <c r="O82" s="1696"/>
      <c r="P82" s="1696"/>
      <c r="Q82" s="1696"/>
      <c r="R82" s="1696"/>
      <c r="S82" s="1696"/>
      <c r="T82" s="1696"/>
      <c r="U82" s="1696"/>
      <c r="V82" s="1696"/>
      <c r="W82" s="1696"/>
      <c r="X82" s="1696"/>
      <c r="Y82" s="1793"/>
      <c r="Z82" s="1792"/>
      <c r="AA82" s="1696"/>
      <c r="AB82" s="1696"/>
      <c r="AC82" s="1696"/>
      <c r="AD82" s="1696"/>
      <c r="AE82" s="1696"/>
      <c r="AF82" s="1696"/>
      <c r="AG82" s="1696"/>
      <c r="AH82" s="1696"/>
      <c r="AI82" s="1696"/>
      <c r="AJ82" s="1696"/>
      <c r="AK82" s="1696"/>
      <c r="AL82" s="1696"/>
      <c r="AM82" s="1696"/>
      <c r="AN82" s="1696"/>
      <c r="AO82" s="1696"/>
      <c r="AP82" s="1793"/>
      <c r="AQ82" s="1792"/>
      <c r="AR82" s="1696"/>
      <c r="AS82" s="1696"/>
      <c r="AT82" s="1696"/>
      <c r="AU82" s="1696"/>
      <c r="AV82" s="1696"/>
      <c r="AW82" s="1696"/>
      <c r="AX82" s="1696"/>
      <c r="AY82" s="1696"/>
      <c r="AZ82" s="1696"/>
      <c r="BA82" s="1696"/>
      <c r="BB82" s="1696"/>
      <c r="BC82" s="1696"/>
      <c r="BD82" s="1696"/>
      <c r="BE82" s="1696"/>
      <c r="BF82" s="1696"/>
      <c r="BG82" s="1696"/>
      <c r="BH82" s="1696"/>
      <c r="BI82" s="1731"/>
      <c r="BJ82" s="1793"/>
      <c r="BK82" s="1715"/>
      <c r="BL82" s="1696"/>
      <c r="BM82" s="1696"/>
      <c r="BN82" s="1696"/>
      <c r="BO82" s="1696"/>
      <c r="BP82" s="1696"/>
      <c r="BQ82" s="1696"/>
      <c r="BR82" s="1696"/>
      <c r="BS82" s="1696"/>
      <c r="BT82" s="1696"/>
      <c r="BU82" s="1696"/>
      <c r="BV82" s="1696"/>
      <c r="BW82" s="1731"/>
      <c r="BX82" s="1793"/>
      <c r="BY82" s="1792"/>
      <c r="BZ82" s="1696"/>
      <c r="CA82" s="1696"/>
      <c r="CB82" s="1696"/>
      <c r="CC82" s="1696"/>
      <c r="CD82" s="1696"/>
      <c r="CE82" s="1696"/>
      <c r="CF82" s="1696"/>
      <c r="CG82" s="1696"/>
      <c r="CH82" s="1696"/>
      <c r="CI82" s="1696"/>
      <c r="CJ82" s="1696"/>
      <c r="CK82" s="1696"/>
      <c r="CL82" s="1696"/>
      <c r="CM82" s="1696"/>
      <c r="CN82" s="1696"/>
      <c r="CO82" s="1696"/>
      <c r="CP82" s="1696"/>
      <c r="CQ82" s="1696"/>
      <c r="CR82" s="1696"/>
      <c r="CS82" s="1696"/>
      <c r="CT82" s="1696"/>
      <c r="CU82" s="1696"/>
      <c r="CV82" s="1696"/>
      <c r="CW82" s="1696"/>
      <c r="CX82" s="1696"/>
      <c r="CY82" s="1696"/>
      <c r="CZ82" s="1696"/>
      <c r="DA82" s="1696"/>
      <c r="DB82" s="1725"/>
      <c r="DC82" s="1696">
        <v>1</v>
      </c>
      <c r="DD82" s="1725"/>
      <c r="DE82" s="1792"/>
      <c r="DF82" s="1696"/>
      <c r="DG82" s="1696"/>
      <c r="DH82" s="1696"/>
      <c r="DI82" s="1696"/>
      <c r="DJ82" s="1696"/>
      <c r="DK82" s="1696"/>
      <c r="DL82" s="1696">
        <v>1</v>
      </c>
      <c r="DM82" s="1793"/>
      <c r="DN82" s="1058"/>
    </row>
    <row r="83" spans="1:118" ht="15" customHeight="1" x14ac:dyDescent="0.25">
      <c r="A83" s="2067"/>
      <c r="B83" s="1127">
        <v>7</v>
      </c>
      <c r="C83" s="702" t="s">
        <v>836</v>
      </c>
      <c r="D83" s="713">
        <f t="shared" si="1"/>
        <v>9</v>
      </c>
      <c r="E83" s="1794"/>
      <c r="F83" s="1696"/>
      <c r="G83" s="1696"/>
      <c r="H83" s="1696"/>
      <c r="I83" s="1696"/>
      <c r="J83" s="1696"/>
      <c r="K83" s="1696"/>
      <c r="L83" s="1696"/>
      <c r="M83" s="1793"/>
      <c r="N83" s="1792"/>
      <c r="O83" s="1696"/>
      <c r="P83" s="1696"/>
      <c r="Q83" s="1696"/>
      <c r="R83" s="1696"/>
      <c r="S83" s="1696"/>
      <c r="T83" s="1696"/>
      <c r="U83" s="1696"/>
      <c r="V83" s="1696"/>
      <c r="W83" s="1696"/>
      <c r="X83" s="1696"/>
      <c r="Y83" s="1793"/>
      <c r="Z83" s="1792"/>
      <c r="AA83" s="1696"/>
      <c r="AB83" s="1696"/>
      <c r="AC83" s="1696"/>
      <c r="AD83" s="1696"/>
      <c r="AE83" s="1696"/>
      <c r="AF83" s="1696">
        <v>1</v>
      </c>
      <c r="AG83" s="1696"/>
      <c r="AH83" s="1696"/>
      <c r="AI83" s="1696"/>
      <c r="AJ83" s="1696"/>
      <c r="AK83" s="1696"/>
      <c r="AL83" s="1696"/>
      <c r="AM83" s="1696"/>
      <c r="AN83" s="1696"/>
      <c r="AO83" s="1696">
        <v>1</v>
      </c>
      <c r="AP83" s="1793"/>
      <c r="AQ83" s="1792">
        <v>1</v>
      </c>
      <c r="AR83" s="1696"/>
      <c r="AS83" s="1696">
        <v>1</v>
      </c>
      <c r="AT83" s="1696"/>
      <c r="AU83" s="1696"/>
      <c r="AV83" s="1696">
        <v>1</v>
      </c>
      <c r="AW83" s="1696"/>
      <c r="AX83" s="1696"/>
      <c r="AY83" s="1696"/>
      <c r="AZ83" s="1696"/>
      <c r="BA83" s="1696"/>
      <c r="BB83" s="1696">
        <v>1</v>
      </c>
      <c r="BC83" s="1696"/>
      <c r="BD83" s="1696"/>
      <c r="BE83" s="1696"/>
      <c r="BF83" s="1696"/>
      <c r="BG83" s="1696"/>
      <c r="BH83" s="1696"/>
      <c r="BI83" s="1731"/>
      <c r="BJ83" s="1793"/>
      <c r="BK83" s="1715">
        <v>1</v>
      </c>
      <c r="BL83" s="1696"/>
      <c r="BM83" s="1696"/>
      <c r="BN83" s="1696"/>
      <c r="BO83" s="1696"/>
      <c r="BP83" s="1696">
        <v>1</v>
      </c>
      <c r="BQ83" s="1696"/>
      <c r="BR83" s="1696"/>
      <c r="BS83" s="1696"/>
      <c r="BT83" s="1696"/>
      <c r="BU83" s="1696"/>
      <c r="BV83" s="1696"/>
      <c r="BW83" s="1731"/>
      <c r="BX83" s="1793"/>
      <c r="BY83" s="1792"/>
      <c r="BZ83" s="1696"/>
      <c r="CA83" s="1696"/>
      <c r="CB83" s="1696"/>
      <c r="CC83" s="1696"/>
      <c r="CD83" s="1696"/>
      <c r="CE83" s="1696"/>
      <c r="CF83" s="1696"/>
      <c r="CG83" s="1696"/>
      <c r="CH83" s="1696"/>
      <c r="CI83" s="1696"/>
      <c r="CJ83" s="1696"/>
      <c r="CK83" s="1696"/>
      <c r="CL83" s="1696"/>
      <c r="CM83" s="1696"/>
      <c r="CN83" s="1696"/>
      <c r="CO83" s="1696"/>
      <c r="CP83" s="1696"/>
      <c r="CQ83" s="1696"/>
      <c r="CR83" s="1696"/>
      <c r="CS83" s="1696"/>
      <c r="CT83" s="1696"/>
      <c r="CU83" s="1696"/>
      <c r="CV83" s="1696"/>
      <c r="CW83" s="1696"/>
      <c r="CX83" s="1696"/>
      <c r="CY83" s="1696"/>
      <c r="CZ83" s="1696"/>
      <c r="DA83" s="1696"/>
      <c r="DB83" s="1725"/>
      <c r="DC83" s="1696"/>
      <c r="DD83" s="1725"/>
      <c r="DE83" s="1792"/>
      <c r="DF83" s="1696"/>
      <c r="DG83" s="1696"/>
      <c r="DH83" s="1696"/>
      <c r="DI83" s="1696"/>
      <c r="DJ83" s="1696"/>
      <c r="DK83" s="1696"/>
      <c r="DL83" s="1696">
        <v>1</v>
      </c>
      <c r="DM83" s="1793"/>
      <c r="DN83" s="1058"/>
    </row>
    <row r="84" spans="1:118" ht="15" customHeight="1" x14ac:dyDescent="0.25">
      <c r="A84" s="2067"/>
      <c r="B84" s="1127">
        <v>8</v>
      </c>
      <c r="C84" s="852" t="s">
        <v>881</v>
      </c>
      <c r="D84" s="713">
        <f t="shared" si="1"/>
        <v>1</v>
      </c>
      <c r="E84" s="1797"/>
      <c r="F84" s="1778"/>
      <c r="G84" s="1778"/>
      <c r="H84" s="1778"/>
      <c r="I84" s="1778"/>
      <c r="J84" s="1778"/>
      <c r="K84" s="1778"/>
      <c r="L84" s="1778"/>
      <c r="M84" s="1795"/>
      <c r="N84" s="1796"/>
      <c r="O84" s="1778"/>
      <c r="P84" s="1778"/>
      <c r="Q84" s="1778"/>
      <c r="R84" s="1778"/>
      <c r="S84" s="1778"/>
      <c r="T84" s="1778"/>
      <c r="U84" s="1778"/>
      <c r="V84" s="1778"/>
      <c r="W84" s="1778"/>
      <c r="X84" s="1778"/>
      <c r="Y84" s="1795"/>
      <c r="Z84" s="1796"/>
      <c r="AA84" s="1778"/>
      <c r="AB84" s="1778"/>
      <c r="AC84" s="1778"/>
      <c r="AD84" s="1778"/>
      <c r="AE84" s="1778"/>
      <c r="AF84" s="1778"/>
      <c r="AG84" s="1778"/>
      <c r="AH84" s="1778"/>
      <c r="AI84" s="1778"/>
      <c r="AJ84" s="1778"/>
      <c r="AK84" s="1778"/>
      <c r="AL84" s="1778"/>
      <c r="AM84" s="1778"/>
      <c r="AN84" s="1778"/>
      <c r="AO84" s="1778"/>
      <c r="AP84" s="1795"/>
      <c r="AQ84" s="1796"/>
      <c r="AR84" s="1778"/>
      <c r="AS84" s="1778"/>
      <c r="AT84" s="1778"/>
      <c r="AU84" s="1778"/>
      <c r="AV84" s="1778"/>
      <c r="AW84" s="1778"/>
      <c r="AX84" s="1778"/>
      <c r="AY84" s="1778"/>
      <c r="AZ84" s="1778"/>
      <c r="BA84" s="1778"/>
      <c r="BB84" s="1778"/>
      <c r="BC84" s="1778"/>
      <c r="BD84" s="1778"/>
      <c r="BE84" s="1778"/>
      <c r="BF84" s="1778"/>
      <c r="BG84" s="1778"/>
      <c r="BH84" s="1778"/>
      <c r="BI84" s="1809"/>
      <c r="BJ84" s="1795"/>
      <c r="BK84" s="1751"/>
      <c r="BL84" s="1778"/>
      <c r="BM84" s="1778"/>
      <c r="BN84" s="1778"/>
      <c r="BO84" s="1778"/>
      <c r="BP84" s="1778"/>
      <c r="BQ84" s="1778"/>
      <c r="BR84" s="1778"/>
      <c r="BS84" s="1778"/>
      <c r="BT84" s="1778"/>
      <c r="BU84" s="1778"/>
      <c r="BV84" s="1778"/>
      <c r="BW84" s="1809"/>
      <c r="BX84" s="1795"/>
      <c r="BY84" s="1796"/>
      <c r="BZ84" s="1778"/>
      <c r="CA84" s="1778"/>
      <c r="CB84" s="1778"/>
      <c r="CC84" s="1778"/>
      <c r="CD84" s="1778"/>
      <c r="CE84" s="1778"/>
      <c r="CF84" s="1778"/>
      <c r="CG84" s="1778"/>
      <c r="CH84" s="1778"/>
      <c r="CI84" s="1778"/>
      <c r="CJ84" s="1778"/>
      <c r="CK84" s="1778"/>
      <c r="CL84" s="1778"/>
      <c r="CM84" s="1778"/>
      <c r="CN84" s="1778"/>
      <c r="CO84" s="1778"/>
      <c r="CP84" s="1778"/>
      <c r="CQ84" s="1778"/>
      <c r="CR84" s="1778"/>
      <c r="CS84" s="1778">
        <v>1</v>
      </c>
      <c r="CT84" s="1778"/>
      <c r="CU84" s="1778"/>
      <c r="CV84" s="1778"/>
      <c r="CW84" s="1778"/>
      <c r="CX84" s="1778"/>
      <c r="CY84" s="1778"/>
      <c r="CZ84" s="1778"/>
      <c r="DA84" s="1778"/>
      <c r="DB84" s="1750"/>
      <c r="DC84" s="1778"/>
      <c r="DD84" s="1750"/>
      <c r="DE84" s="1796"/>
      <c r="DF84" s="1778"/>
      <c r="DG84" s="1778"/>
      <c r="DH84" s="1778"/>
      <c r="DI84" s="1778"/>
      <c r="DJ84" s="1778"/>
      <c r="DK84" s="1778"/>
      <c r="DL84" s="1778"/>
      <c r="DM84" s="1795"/>
      <c r="DN84" s="1058"/>
    </row>
    <row r="85" spans="1:118" s="1058" customFormat="1" ht="15" customHeight="1" x14ac:dyDescent="0.25">
      <c r="A85" s="2067"/>
      <c r="B85" s="1127">
        <v>9</v>
      </c>
      <c r="C85" s="852" t="s">
        <v>664</v>
      </c>
      <c r="D85" s="713">
        <f>SUM(E85:DM85)</f>
        <v>0</v>
      </c>
      <c r="E85" s="1797"/>
      <c r="F85" s="1778"/>
      <c r="G85" s="1778"/>
      <c r="H85" s="1778"/>
      <c r="I85" s="1778"/>
      <c r="J85" s="1778"/>
      <c r="K85" s="1778"/>
      <c r="L85" s="1778"/>
      <c r="M85" s="1795"/>
      <c r="N85" s="1796"/>
      <c r="O85" s="1778"/>
      <c r="P85" s="1778"/>
      <c r="Q85" s="1778"/>
      <c r="R85" s="1778"/>
      <c r="S85" s="1778"/>
      <c r="T85" s="1778"/>
      <c r="U85" s="1778"/>
      <c r="V85" s="1778"/>
      <c r="W85" s="1778"/>
      <c r="X85" s="1778"/>
      <c r="Y85" s="1795"/>
      <c r="Z85" s="1796"/>
      <c r="AA85" s="1778"/>
      <c r="AB85" s="1778"/>
      <c r="AC85" s="1778"/>
      <c r="AD85" s="1778"/>
      <c r="AE85" s="1778"/>
      <c r="AF85" s="1778"/>
      <c r="AG85" s="1778"/>
      <c r="AH85" s="1778"/>
      <c r="AI85" s="1778"/>
      <c r="AJ85" s="1778"/>
      <c r="AK85" s="1778"/>
      <c r="AL85" s="1778"/>
      <c r="AM85" s="1778"/>
      <c r="AN85" s="1778"/>
      <c r="AO85" s="1778"/>
      <c r="AP85" s="1795"/>
      <c r="AQ85" s="1796"/>
      <c r="AR85" s="1778"/>
      <c r="AS85" s="1778"/>
      <c r="AT85" s="1778"/>
      <c r="AU85" s="1778"/>
      <c r="AV85" s="1778"/>
      <c r="AW85" s="1778"/>
      <c r="AX85" s="1778"/>
      <c r="AY85" s="1778"/>
      <c r="AZ85" s="1778"/>
      <c r="BA85" s="1778"/>
      <c r="BB85" s="1778"/>
      <c r="BC85" s="1778"/>
      <c r="BD85" s="1778"/>
      <c r="BE85" s="1778"/>
      <c r="BF85" s="1778"/>
      <c r="BG85" s="1778"/>
      <c r="BH85" s="1778"/>
      <c r="BI85" s="1809"/>
      <c r="BJ85" s="1795"/>
      <c r="BK85" s="1751"/>
      <c r="BL85" s="1778"/>
      <c r="BM85" s="1778"/>
      <c r="BN85" s="1778"/>
      <c r="BO85" s="1778"/>
      <c r="BP85" s="1778"/>
      <c r="BQ85" s="1778"/>
      <c r="BR85" s="1778"/>
      <c r="BS85" s="1778"/>
      <c r="BT85" s="1778"/>
      <c r="BU85" s="1778"/>
      <c r="BV85" s="1778"/>
      <c r="BW85" s="1809"/>
      <c r="BX85" s="1795"/>
      <c r="BY85" s="1796"/>
      <c r="BZ85" s="1778"/>
      <c r="CA85" s="1778"/>
      <c r="CB85" s="1778"/>
      <c r="CC85" s="1778"/>
      <c r="CD85" s="1778"/>
      <c r="CE85" s="1778"/>
      <c r="CF85" s="1778"/>
      <c r="CG85" s="1778"/>
      <c r="CH85" s="1778"/>
      <c r="CI85" s="1778"/>
      <c r="CJ85" s="1778"/>
      <c r="CK85" s="1778"/>
      <c r="CL85" s="1778"/>
      <c r="CM85" s="1778"/>
      <c r="CN85" s="1778"/>
      <c r="CO85" s="1778"/>
      <c r="CP85" s="1778"/>
      <c r="CQ85" s="1778"/>
      <c r="CR85" s="1778"/>
      <c r="CS85" s="1778"/>
      <c r="CT85" s="1778"/>
      <c r="CU85" s="1778"/>
      <c r="CV85" s="1778"/>
      <c r="CW85" s="1778"/>
      <c r="CX85" s="1778"/>
      <c r="CY85" s="1778"/>
      <c r="CZ85" s="1778"/>
      <c r="DA85" s="1778"/>
      <c r="DB85" s="1750"/>
      <c r="DC85" s="1778"/>
      <c r="DD85" s="1750"/>
      <c r="DE85" s="1796"/>
      <c r="DF85" s="1778"/>
      <c r="DG85" s="1778"/>
      <c r="DH85" s="1778"/>
      <c r="DI85" s="1778"/>
      <c r="DJ85" s="1778"/>
      <c r="DK85" s="1778"/>
      <c r="DL85" s="1778"/>
      <c r="DM85" s="1795"/>
    </row>
    <row r="86" spans="1:118" s="919" customFormat="1" ht="15" customHeight="1" x14ac:dyDescent="0.25">
      <c r="A86" s="2067"/>
      <c r="B86" s="1127">
        <v>10</v>
      </c>
      <c r="C86" s="852" t="s">
        <v>571</v>
      </c>
      <c r="D86" s="713">
        <f t="shared" si="1"/>
        <v>1</v>
      </c>
      <c r="E86" s="1797">
        <v>1</v>
      </c>
      <c r="F86" s="1778"/>
      <c r="G86" s="1778"/>
      <c r="H86" s="1778"/>
      <c r="I86" s="1778"/>
      <c r="J86" s="1778"/>
      <c r="K86" s="1778"/>
      <c r="L86" s="1778"/>
      <c r="M86" s="1795"/>
      <c r="N86" s="1796"/>
      <c r="O86" s="1778"/>
      <c r="P86" s="1778"/>
      <c r="Q86" s="1778"/>
      <c r="R86" s="1778"/>
      <c r="S86" s="1778"/>
      <c r="T86" s="1778"/>
      <c r="U86" s="1778"/>
      <c r="V86" s="1778"/>
      <c r="W86" s="1778"/>
      <c r="X86" s="1778"/>
      <c r="Y86" s="1795"/>
      <c r="Z86" s="1796"/>
      <c r="AA86" s="1778"/>
      <c r="AB86" s="1778"/>
      <c r="AC86" s="1778"/>
      <c r="AD86" s="1778"/>
      <c r="AE86" s="1778"/>
      <c r="AF86" s="1778"/>
      <c r="AG86" s="1778"/>
      <c r="AH86" s="1778"/>
      <c r="AI86" s="1778"/>
      <c r="AJ86" s="1778"/>
      <c r="AK86" s="1778"/>
      <c r="AL86" s="1778"/>
      <c r="AM86" s="1778"/>
      <c r="AN86" s="1778"/>
      <c r="AO86" s="1778"/>
      <c r="AP86" s="1795"/>
      <c r="AQ86" s="1796"/>
      <c r="AR86" s="1778"/>
      <c r="AS86" s="1778"/>
      <c r="AT86" s="1778"/>
      <c r="AU86" s="1778"/>
      <c r="AV86" s="1778"/>
      <c r="AW86" s="1778"/>
      <c r="AX86" s="1778"/>
      <c r="AY86" s="1778"/>
      <c r="AZ86" s="1778"/>
      <c r="BA86" s="1778"/>
      <c r="BB86" s="1778"/>
      <c r="BC86" s="1778"/>
      <c r="BD86" s="1778"/>
      <c r="BE86" s="1778"/>
      <c r="BF86" s="1778"/>
      <c r="BG86" s="1778"/>
      <c r="BH86" s="1778"/>
      <c r="BI86" s="1809"/>
      <c r="BJ86" s="1795"/>
      <c r="BK86" s="1751"/>
      <c r="BL86" s="1778"/>
      <c r="BM86" s="1778"/>
      <c r="BN86" s="1778"/>
      <c r="BO86" s="1778"/>
      <c r="BP86" s="1778"/>
      <c r="BQ86" s="1778"/>
      <c r="BR86" s="1778"/>
      <c r="BS86" s="1778"/>
      <c r="BT86" s="1778"/>
      <c r="BU86" s="1778"/>
      <c r="BV86" s="1778"/>
      <c r="BW86" s="1809"/>
      <c r="BX86" s="1795"/>
      <c r="BY86" s="1796"/>
      <c r="BZ86" s="1778"/>
      <c r="CA86" s="1778"/>
      <c r="CB86" s="1778"/>
      <c r="CC86" s="1778"/>
      <c r="CD86" s="1778"/>
      <c r="CE86" s="1778"/>
      <c r="CF86" s="1778"/>
      <c r="CG86" s="1778"/>
      <c r="CH86" s="1778"/>
      <c r="CI86" s="1778"/>
      <c r="CJ86" s="1778"/>
      <c r="CK86" s="1778"/>
      <c r="CL86" s="1778"/>
      <c r="CM86" s="1778"/>
      <c r="CN86" s="1778"/>
      <c r="CO86" s="1778"/>
      <c r="CP86" s="1778"/>
      <c r="CQ86" s="1778"/>
      <c r="CR86" s="1778"/>
      <c r="CS86" s="1778"/>
      <c r="CT86" s="1778"/>
      <c r="CU86" s="1778"/>
      <c r="CV86" s="1778"/>
      <c r="CW86" s="1778"/>
      <c r="CX86" s="1778"/>
      <c r="CY86" s="1778"/>
      <c r="CZ86" s="1778"/>
      <c r="DA86" s="1778"/>
      <c r="DB86" s="1750"/>
      <c r="DC86" s="1778"/>
      <c r="DD86" s="1750"/>
      <c r="DE86" s="1796"/>
      <c r="DF86" s="1778"/>
      <c r="DG86" s="1778"/>
      <c r="DH86" s="1778"/>
      <c r="DI86" s="1778"/>
      <c r="DJ86" s="1778"/>
      <c r="DK86" s="1778"/>
      <c r="DL86" s="1778"/>
      <c r="DM86" s="1795"/>
      <c r="DN86" s="1058"/>
    </row>
    <row r="87" spans="1:118" ht="15" customHeight="1" x14ac:dyDescent="0.25">
      <c r="A87" s="2067"/>
      <c r="B87" s="1127">
        <v>11</v>
      </c>
      <c r="C87" s="852" t="s">
        <v>659</v>
      </c>
      <c r="D87" s="713">
        <f t="shared" si="1"/>
        <v>0</v>
      </c>
      <c r="E87" s="1797"/>
      <c r="F87" s="1778"/>
      <c r="G87" s="1778"/>
      <c r="H87" s="1778"/>
      <c r="I87" s="1778"/>
      <c r="J87" s="1778"/>
      <c r="K87" s="1778"/>
      <c r="L87" s="1778"/>
      <c r="M87" s="1795"/>
      <c r="N87" s="1796"/>
      <c r="O87" s="1778"/>
      <c r="P87" s="1778"/>
      <c r="Q87" s="1778"/>
      <c r="R87" s="1778"/>
      <c r="S87" s="1778"/>
      <c r="T87" s="1778"/>
      <c r="U87" s="1778"/>
      <c r="V87" s="1778"/>
      <c r="W87" s="1778"/>
      <c r="X87" s="1778"/>
      <c r="Y87" s="1795"/>
      <c r="Z87" s="1796"/>
      <c r="AA87" s="1778"/>
      <c r="AB87" s="1778"/>
      <c r="AC87" s="1778"/>
      <c r="AD87" s="1778"/>
      <c r="AE87" s="1778"/>
      <c r="AF87" s="1778"/>
      <c r="AG87" s="1778"/>
      <c r="AH87" s="1778"/>
      <c r="AI87" s="1778"/>
      <c r="AJ87" s="1778"/>
      <c r="AK87" s="1778"/>
      <c r="AL87" s="1778"/>
      <c r="AM87" s="1778"/>
      <c r="AN87" s="1778"/>
      <c r="AO87" s="1778"/>
      <c r="AP87" s="1795"/>
      <c r="AQ87" s="1796"/>
      <c r="AR87" s="1778"/>
      <c r="AS87" s="1778"/>
      <c r="AT87" s="1778"/>
      <c r="AU87" s="1778"/>
      <c r="AV87" s="1778"/>
      <c r="AW87" s="1778"/>
      <c r="AX87" s="1778"/>
      <c r="AY87" s="1778"/>
      <c r="AZ87" s="1778"/>
      <c r="BA87" s="1778"/>
      <c r="BB87" s="1778"/>
      <c r="BC87" s="1778"/>
      <c r="BD87" s="1778"/>
      <c r="BE87" s="1778"/>
      <c r="BF87" s="1778"/>
      <c r="BG87" s="1778"/>
      <c r="BH87" s="1778"/>
      <c r="BI87" s="1809"/>
      <c r="BJ87" s="1795"/>
      <c r="BK87" s="1751"/>
      <c r="BL87" s="1778"/>
      <c r="BM87" s="1778"/>
      <c r="BN87" s="1778"/>
      <c r="BO87" s="1778"/>
      <c r="BP87" s="1778"/>
      <c r="BQ87" s="1778"/>
      <c r="BR87" s="1778"/>
      <c r="BS87" s="1778"/>
      <c r="BT87" s="1778"/>
      <c r="BU87" s="1778"/>
      <c r="BV87" s="1778"/>
      <c r="BW87" s="1809"/>
      <c r="BX87" s="1795"/>
      <c r="BY87" s="1796"/>
      <c r="BZ87" s="1778"/>
      <c r="CA87" s="1778"/>
      <c r="CB87" s="1778"/>
      <c r="CC87" s="1778"/>
      <c r="CD87" s="1778"/>
      <c r="CE87" s="1778"/>
      <c r="CF87" s="1778"/>
      <c r="CG87" s="1778"/>
      <c r="CH87" s="1778"/>
      <c r="CI87" s="1778"/>
      <c r="CJ87" s="1778"/>
      <c r="CK87" s="1778"/>
      <c r="CL87" s="1778"/>
      <c r="CM87" s="1778"/>
      <c r="CN87" s="1778"/>
      <c r="CO87" s="1778"/>
      <c r="CP87" s="1778"/>
      <c r="CQ87" s="1778"/>
      <c r="CR87" s="1778"/>
      <c r="CS87" s="1778"/>
      <c r="CT87" s="1778"/>
      <c r="CU87" s="1778"/>
      <c r="CV87" s="1778"/>
      <c r="CW87" s="1778"/>
      <c r="CX87" s="1778"/>
      <c r="CY87" s="1778"/>
      <c r="CZ87" s="1778"/>
      <c r="DA87" s="1778"/>
      <c r="DB87" s="1750"/>
      <c r="DC87" s="1778"/>
      <c r="DD87" s="1750"/>
      <c r="DE87" s="1796"/>
      <c r="DF87" s="1778"/>
      <c r="DG87" s="1778"/>
      <c r="DH87" s="1778"/>
      <c r="DI87" s="1778"/>
      <c r="DJ87" s="1778"/>
      <c r="DK87" s="1778"/>
      <c r="DL87" s="1778"/>
      <c r="DM87" s="1795"/>
      <c r="DN87" s="1058"/>
    </row>
    <row r="88" spans="1:118" s="1058" customFormat="1" ht="27" customHeight="1" x14ac:dyDescent="0.25">
      <c r="A88" s="2067"/>
      <c r="B88" s="1790">
        <v>12</v>
      </c>
      <c r="C88" s="852" t="s">
        <v>759</v>
      </c>
      <c r="D88" s="1114">
        <f t="shared" si="1"/>
        <v>2</v>
      </c>
      <c r="E88" s="1797"/>
      <c r="F88" s="1778"/>
      <c r="G88" s="1778"/>
      <c r="H88" s="1778"/>
      <c r="I88" s="1778"/>
      <c r="J88" s="1778"/>
      <c r="K88" s="1778"/>
      <c r="L88" s="1778"/>
      <c r="M88" s="1795"/>
      <c r="N88" s="1796"/>
      <c r="O88" s="1778"/>
      <c r="P88" s="1778"/>
      <c r="Q88" s="1778"/>
      <c r="R88" s="1778"/>
      <c r="S88" s="1778"/>
      <c r="T88" s="1778"/>
      <c r="U88" s="1778"/>
      <c r="V88" s="1778"/>
      <c r="W88" s="1778"/>
      <c r="X88" s="1778"/>
      <c r="Y88" s="1795"/>
      <c r="Z88" s="1796"/>
      <c r="AA88" s="1778"/>
      <c r="AB88" s="1778"/>
      <c r="AC88" s="1778"/>
      <c r="AD88" s="1778">
        <v>1</v>
      </c>
      <c r="AE88" s="1778"/>
      <c r="AF88" s="1778"/>
      <c r="AG88" s="1778"/>
      <c r="AH88" s="1778"/>
      <c r="AI88" s="1778"/>
      <c r="AJ88" s="1778"/>
      <c r="AK88" s="1778"/>
      <c r="AL88" s="1778"/>
      <c r="AM88" s="1778"/>
      <c r="AN88" s="1778"/>
      <c r="AO88" s="1778"/>
      <c r="AP88" s="1795"/>
      <c r="AQ88" s="1796"/>
      <c r="AR88" s="1778"/>
      <c r="AS88" s="1778">
        <v>1</v>
      </c>
      <c r="AT88" s="1778"/>
      <c r="AU88" s="1778"/>
      <c r="AV88" s="1778"/>
      <c r="AW88" s="1778"/>
      <c r="AX88" s="1778"/>
      <c r="AY88" s="1778"/>
      <c r="AZ88" s="1778"/>
      <c r="BA88" s="1778"/>
      <c r="BB88" s="1778"/>
      <c r="BC88" s="1778"/>
      <c r="BD88" s="1778"/>
      <c r="BE88" s="1778"/>
      <c r="BF88" s="1778"/>
      <c r="BG88" s="1778"/>
      <c r="BH88" s="1778"/>
      <c r="BI88" s="1809"/>
      <c r="BJ88" s="1795"/>
      <c r="BK88" s="1751"/>
      <c r="BL88" s="1778"/>
      <c r="BM88" s="1778"/>
      <c r="BN88" s="1778"/>
      <c r="BO88" s="1778"/>
      <c r="BP88" s="1778"/>
      <c r="BQ88" s="1778"/>
      <c r="BR88" s="1778"/>
      <c r="BS88" s="1778"/>
      <c r="BT88" s="1778"/>
      <c r="BU88" s="1778"/>
      <c r="BV88" s="1778"/>
      <c r="BW88" s="1809"/>
      <c r="BX88" s="1795"/>
      <c r="BY88" s="1796"/>
      <c r="BZ88" s="1778"/>
      <c r="CA88" s="1778"/>
      <c r="CB88" s="1778"/>
      <c r="CC88" s="1778"/>
      <c r="CD88" s="1778"/>
      <c r="CE88" s="1778"/>
      <c r="CF88" s="1778"/>
      <c r="CG88" s="1778"/>
      <c r="CH88" s="1778"/>
      <c r="CI88" s="1778"/>
      <c r="CJ88" s="1778"/>
      <c r="CK88" s="1778"/>
      <c r="CL88" s="1778"/>
      <c r="CM88" s="1778"/>
      <c r="CN88" s="1778"/>
      <c r="CO88" s="1778"/>
      <c r="CP88" s="1778"/>
      <c r="CQ88" s="1778"/>
      <c r="CR88" s="1778"/>
      <c r="CS88" s="1778"/>
      <c r="CT88" s="1778"/>
      <c r="CU88" s="1778"/>
      <c r="CV88" s="1778"/>
      <c r="CW88" s="1778"/>
      <c r="CX88" s="1778"/>
      <c r="CY88" s="1778"/>
      <c r="CZ88" s="1778"/>
      <c r="DA88" s="1778"/>
      <c r="DB88" s="1750"/>
      <c r="DC88" s="1778"/>
      <c r="DD88" s="1750"/>
      <c r="DE88" s="1796"/>
      <c r="DF88" s="1778"/>
      <c r="DG88" s="1778"/>
      <c r="DH88" s="1778"/>
      <c r="DI88" s="1778"/>
      <c r="DJ88" s="1778"/>
      <c r="DK88" s="1778"/>
      <c r="DL88" s="1778"/>
      <c r="DM88" s="1795"/>
    </row>
    <row r="89" spans="1:118" s="1058" customFormat="1" ht="15" customHeight="1" thickBot="1" x14ac:dyDescent="0.3">
      <c r="A89" s="2067"/>
      <c r="B89" s="1790">
        <v>13</v>
      </c>
      <c r="C89" s="852" t="s">
        <v>1043</v>
      </c>
      <c r="D89" s="1114">
        <f t="shared" si="1"/>
        <v>1</v>
      </c>
      <c r="E89" s="1797"/>
      <c r="F89" s="1778"/>
      <c r="G89" s="1778"/>
      <c r="H89" s="1778"/>
      <c r="I89" s="1778"/>
      <c r="J89" s="1778"/>
      <c r="K89" s="1778"/>
      <c r="L89" s="1778"/>
      <c r="M89" s="1795"/>
      <c r="N89" s="1796"/>
      <c r="O89" s="1778"/>
      <c r="P89" s="1778"/>
      <c r="Q89" s="1778"/>
      <c r="R89" s="1778"/>
      <c r="S89" s="1778"/>
      <c r="T89" s="1778"/>
      <c r="U89" s="1778"/>
      <c r="V89" s="1778"/>
      <c r="W89" s="1778"/>
      <c r="X89" s="1778"/>
      <c r="Y89" s="1795"/>
      <c r="Z89" s="1796"/>
      <c r="AA89" s="1778"/>
      <c r="AB89" s="1778"/>
      <c r="AC89" s="1778"/>
      <c r="AD89" s="1778"/>
      <c r="AE89" s="1778"/>
      <c r="AF89" s="1778"/>
      <c r="AG89" s="1778"/>
      <c r="AH89" s="1778"/>
      <c r="AI89" s="1778"/>
      <c r="AJ89" s="1778"/>
      <c r="AK89" s="1778"/>
      <c r="AL89" s="1778"/>
      <c r="AM89" s="1778"/>
      <c r="AN89" s="1778"/>
      <c r="AO89" s="1778"/>
      <c r="AP89" s="1795"/>
      <c r="AQ89" s="1796"/>
      <c r="AR89" s="1778"/>
      <c r="AS89" s="1778"/>
      <c r="AT89" s="1778"/>
      <c r="AU89" s="1778"/>
      <c r="AV89" s="1778"/>
      <c r="AW89" s="1778"/>
      <c r="AX89" s="1778"/>
      <c r="AY89" s="1778"/>
      <c r="AZ89" s="1778"/>
      <c r="BA89" s="1778"/>
      <c r="BB89" s="1778"/>
      <c r="BC89" s="1778"/>
      <c r="BD89" s="1778"/>
      <c r="BE89" s="1778"/>
      <c r="BF89" s="1778"/>
      <c r="BG89" s="1778"/>
      <c r="BH89" s="1778"/>
      <c r="BI89" s="1809"/>
      <c r="BJ89" s="1795"/>
      <c r="BK89" s="1751">
        <v>1</v>
      </c>
      <c r="BL89" s="1778"/>
      <c r="BM89" s="1778"/>
      <c r="BN89" s="1778"/>
      <c r="BO89" s="1778"/>
      <c r="BP89" s="1778"/>
      <c r="BQ89" s="1778"/>
      <c r="BR89" s="1778"/>
      <c r="BS89" s="1778"/>
      <c r="BT89" s="1778"/>
      <c r="BU89" s="1778"/>
      <c r="BV89" s="1778"/>
      <c r="BW89" s="1809"/>
      <c r="BX89" s="1795"/>
      <c r="BY89" s="1796"/>
      <c r="BZ89" s="1778"/>
      <c r="CA89" s="1778"/>
      <c r="CB89" s="1778"/>
      <c r="CC89" s="1778"/>
      <c r="CD89" s="1778"/>
      <c r="CE89" s="1778"/>
      <c r="CF89" s="1778"/>
      <c r="CG89" s="1778"/>
      <c r="CH89" s="1778"/>
      <c r="CI89" s="1778"/>
      <c r="CJ89" s="1778"/>
      <c r="CK89" s="1778"/>
      <c r="CL89" s="1778"/>
      <c r="CM89" s="1778"/>
      <c r="CN89" s="1778"/>
      <c r="CO89" s="1778"/>
      <c r="CP89" s="1778"/>
      <c r="CQ89" s="1778"/>
      <c r="CR89" s="1778"/>
      <c r="CS89" s="1778"/>
      <c r="CT89" s="1778"/>
      <c r="CU89" s="1778"/>
      <c r="CV89" s="1778"/>
      <c r="CW89" s="1778"/>
      <c r="CX89" s="1778"/>
      <c r="CY89" s="1778"/>
      <c r="CZ89" s="1778"/>
      <c r="DA89" s="1778"/>
      <c r="DB89" s="1750"/>
      <c r="DC89" s="1778"/>
      <c r="DD89" s="1750"/>
      <c r="DE89" s="1796"/>
      <c r="DF89" s="1778"/>
      <c r="DG89" s="1778"/>
      <c r="DH89" s="1778"/>
      <c r="DI89" s="1778"/>
      <c r="DJ89" s="1778"/>
      <c r="DK89" s="1778"/>
      <c r="DL89" s="1778"/>
      <c r="DM89" s="1795"/>
    </row>
    <row r="90" spans="1:118" s="1058" customFormat="1" ht="15" customHeight="1" thickBot="1" x14ac:dyDescent="0.3">
      <c r="A90" s="2068"/>
      <c r="B90" s="868">
        <v>14</v>
      </c>
      <c r="C90" s="703" t="s">
        <v>948</v>
      </c>
      <c r="D90" s="715">
        <f t="shared" si="1"/>
        <v>1</v>
      </c>
      <c r="E90" s="732"/>
      <c r="F90" s="56"/>
      <c r="G90" s="56"/>
      <c r="H90" s="56"/>
      <c r="I90" s="56"/>
      <c r="J90" s="56"/>
      <c r="K90" s="56"/>
      <c r="L90" s="56"/>
      <c r="M90" s="675"/>
      <c r="N90" s="1064"/>
      <c r="O90" s="56"/>
      <c r="P90" s="56">
        <v>1</v>
      </c>
      <c r="Q90" s="56"/>
      <c r="R90" s="56"/>
      <c r="S90" s="56"/>
      <c r="T90" s="56"/>
      <c r="U90" s="56"/>
      <c r="V90" s="56"/>
      <c r="W90" s="56"/>
      <c r="X90" s="56"/>
      <c r="Y90" s="675"/>
      <c r="Z90" s="1064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675"/>
      <c r="AQ90" s="1064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906"/>
      <c r="BJ90" s="675"/>
      <c r="BK90" s="58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906"/>
      <c r="BX90" s="675"/>
      <c r="BY90" s="1064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156"/>
      <c r="DC90" s="56"/>
      <c r="DD90" s="156"/>
      <c r="DE90" s="1064"/>
      <c r="DF90" s="56"/>
      <c r="DG90" s="56"/>
      <c r="DH90" s="56"/>
      <c r="DI90" s="56"/>
      <c r="DJ90" s="56"/>
      <c r="DK90" s="56"/>
      <c r="DL90" s="56"/>
      <c r="DM90" s="675"/>
    </row>
    <row r="91" spans="1:118" ht="15" customHeight="1" x14ac:dyDescent="0.25">
      <c r="A91" s="2066" t="s">
        <v>292</v>
      </c>
      <c r="B91" s="725">
        <v>1</v>
      </c>
      <c r="C91" s="726" t="s">
        <v>25</v>
      </c>
      <c r="D91" s="736">
        <f t="shared" si="1"/>
        <v>3</v>
      </c>
      <c r="E91" s="692"/>
      <c r="F91" s="968"/>
      <c r="G91" s="968"/>
      <c r="H91" s="968"/>
      <c r="I91" s="968"/>
      <c r="J91" s="968"/>
      <c r="K91" s="968"/>
      <c r="L91" s="968"/>
      <c r="M91" s="693"/>
      <c r="N91" s="694"/>
      <c r="O91" s="968"/>
      <c r="P91" s="968">
        <v>1</v>
      </c>
      <c r="Q91" s="968"/>
      <c r="R91" s="968"/>
      <c r="S91" s="968"/>
      <c r="T91" s="968"/>
      <c r="U91" s="968"/>
      <c r="V91" s="968"/>
      <c r="W91" s="968"/>
      <c r="X91" s="968"/>
      <c r="Y91" s="693"/>
      <c r="Z91" s="694"/>
      <c r="AA91" s="968"/>
      <c r="AB91" s="968"/>
      <c r="AC91" s="968"/>
      <c r="AD91" s="968"/>
      <c r="AE91" s="968"/>
      <c r="AF91" s="968"/>
      <c r="AG91" s="968"/>
      <c r="AH91" s="968"/>
      <c r="AI91" s="968"/>
      <c r="AJ91" s="968"/>
      <c r="AK91" s="968"/>
      <c r="AL91" s="968"/>
      <c r="AM91" s="968"/>
      <c r="AN91" s="968"/>
      <c r="AO91" s="968"/>
      <c r="AP91" s="693"/>
      <c r="AQ91" s="694"/>
      <c r="AR91" s="968"/>
      <c r="AS91" s="968"/>
      <c r="AT91" s="968"/>
      <c r="AU91" s="968"/>
      <c r="AV91" s="968"/>
      <c r="AW91" s="968"/>
      <c r="AX91" s="968"/>
      <c r="AY91" s="968"/>
      <c r="AZ91" s="968"/>
      <c r="BA91" s="968"/>
      <c r="BB91" s="968"/>
      <c r="BC91" s="968"/>
      <c r="BD91" s="968"/>
      <c r="BE91" s="968"/>
      <c r="BF91" s="968"/>
      <c r="BG91" s="968"/>
      <c r="BH91" s="968"/>
      <c r="BI91" s="903"/>
      <c r="BJ91" s="693"/>
      <c r="BK91" s="83"/>
      <c r="BL91" s="968"/>
      <c r="BM91" s="968"/>
      <c r="BN91" s="968">
        <v>1</v>
      </c>
      <c r="BO91" s="968"/>
      <c r="BP91" s="968"/>
      <c r="BQ91" s="968"/>
      <c r="BR91" s="968"/>
      <c r="BS91" s="968"/>
      <c r="BT91" s="968"/>
      <c r="BU91" s="968"/>
      <c r="BV91" s="968"/>
      <c r="BW91" s="903"/>
      <c r="BX91" s="693"/>
      <c r="BY91" s="694"/>
      <c r="BZ91" s="968"/>
      <c r="CA91" s="968">
        <v>1</v>
      </c>
      <c r="CB91" s="968"/>
      <c r="CC91" s="968"/>
      <c r="CD91" s="968"/>
      <c r="CE91" s="968"/>
      <c r="CF91" s="968"/>
      <c r="CG91" s="968"/>
      <c r="CH91" s="968"/>
      <c r="CI91" s="968"/>
      <c r="CJ91" s="968"/>
      <c r="CK91" s="968"/>
      <c r="CL91" s="968"/>
      <c r="CM91" s="968"/>
      <c r="CN91" s="968"/>
      <c r="CO91" s="968"/>
      <c r="CP91" s="968"/>
      <c r="CQ91" s="968"/>
      <c r="CR91" s="968"/>
      <c r="CS91" s="968"/>
      <c r="CT91" s="968"/>
      <c r="CU91" s="968"/>
      <c r="CV91" s="968"/>
      <c r="CW91" s="968"/>
      <c r="CX91" s="968"/>
      <c r="CY91" s="968"/>
      <c r="CZ91" s="968"/>
      <c r="DA91" s="968"/>
      <c r="DB91" s="154"/>
      <c r="DC91" s="968"/>
      <c r="DD91" s="154"/>
      <c r="DE91" s="694"/>
      <c r="DF91" s="968"/>
      <c r="DG91" s="968"/>
      <c r="DH91" s="968"/>
      <c r="DI91" s="968"/>
      <c r="DJ91" s="968"/>
      <c r="DK91" s="968"/>
      <c r="DL91" s="968"/>
      <c r="DM91" s="693"/>
      <c r="DN91" s="1058"/>
    </row>
    <row r="92" spans="1:118" ht="27" customHeight="1" x14ac:dyDescent="0.25">
      <c r="A92" s="2067"/>
      <c r="B92" s="663">
        <v>2</v>
      </c>
      <c r="C92" s="727" t="s">
        <v>674</v>
      </c>
      <c r="D92" s="716">
        <f t="shared" si="1"/>
        <v>1</v>
      </c>
      <c r="E92" s="673"/>
      <c r="F92" s="920"/>
      <c r="G92" s="920"/>
      <c r="H92" s="920"/>
      <c r="I92" s="920"/>
      <c r="J92" s="920"/>
      <c r="K92" s="920"/>
      <c r="L92" s="920"/>
      <c r="M92" s="672"/>
      <c r="N92" s="1063"/>
      <c r="O92" s="920"/>
      <c r="P92" s="920"/>
      <c r="Q92" s="920"/>
      <c r="R92" s="920"/>
      <c r="S92" s="920"/>
      <c r="T92" s="920"/>
      <c r="U92" s="920"/>
      <c r="V92" s="920"/>
      <c r="W92" s="920"/>
      <c r="X92" s="920"/>
      <c r="Y92" s="672"/>
      <c r="Z92" s="1063"/>
      <c r="AA92" s="920"/>
      <c r="AB92" s="920"/>
      <c r="AC92" s="920"/>
      <c r="AD92" s="920"/>
      <c r="AE92" s="920"/>
      <c r="AF92" s="920"/>
      <c r="AG92" s="920"/>
      <c r="AH92" s="920"/>
      <c r="AI92" s="920"/>
      <c r="AJ92" s="920"/>
      <c r="AK92" s="920"/>
      <c r="AL92" s="920"/>
      <c r="AM92" s="920"/>
      <c r="AN92" s="920"/>
      <c r="AO92" s="920"/>
      <c r="AP92" s="672"/>
      <c r="AQ92" s="1063"/>
      <c r="AR92" s="920"/>
      <c r="AS92" s="920"/>
      <c r="AT92" s="920"/>
      <c r="AU92" s="920"/>
      <c r="AV92" s="920"/>
      <c r="AW92" s="920"/>
      <c r="AX92" s="920"/>
      <c r="AY92" s="920"/>
      <c r="AZ92" s="920"/>
      <c r="BA92" s="920"/>
      <c r="BB92" s="920"/>
      <c r="BC92" s="920"/>
      <c r="BD92" s="920"/>
      <c r="BE92" s="920"/>
      <c r="BF92" s="920"/>
      <c r="BG92" s="920"/>
      <c r="BH92" s="920"/>
      <c r="BI92" s="180"/>
      <c r="BJ92" s="672"/>
      <c r="BK92" s="963"/>
      <c r="BL92" s="920"/>
      <c r="BM92" s="920"/>
      <c r="BN92" s="920"/>
      <c r="BO92" s="920"/>
      <c r="BP92" s="920"/>
      <c r="BQ92" s="920"/>
      <c r="BR92" s="920"/>
      <c r="BS92" s="920"/>
      <c r="BT92" s="920"/>
      <c r="BU92" s="920"/>
      <c r="BV92" s="920"/>
      <c r="BW92" s="180">
        <v>1</v>
      </c>
      <c r="BX92" s="672"/>
      <c r="BY92" s="1063"/>
      <c r="BZ92" s="920"/>
      <c r="CA92" s="920"/>
      <c r="CB92" s="920"/>
      <c r="CC92" s="920"/>
      <c r="CD92" s="920"/>
      <c r="CE92" s="920"/>
      <c r="CF92" s="920"/>
      <c r="CG92" s="920"/>
      <c r="CH92" s="920"/>
      <c r="CI92" s="920"/>
      <c r="CJ92" s="920"/>
      <c r="CK92" s="920"/>
      <c r="CL92" s="920"/>
      <c r="CM92" s="920"/>
      <c r="CN92" s="920"/>
      <c r="CO92" s="920"/>
      <c r="CP92" s="920"/>
      <c r="CQ92" s="920"/>
      <c r="CR92" s="920"/>
      <c r="CS92" s="920"/>
      <c r="CT92" s="920"/>
      <c r="CU92" s="920"/>
      <c r="CV92" s="920"/>
      <c r="CW92" s="920"/>
      <c r="CX92" s="920"/>
      <c r="CY92" s="920"/>
      <c r="CZ92" s="920"/>
      <c r="DA92" s="920"/>
      <c r="DB92" s="1725"/>
      <c r="DC92" s="1696"/>
      <c r="DD92" s="1065"/>
      <c r="DE92" s="1063"/>
      <c r="DF92" s="920"/>
      <c r="DG92" s="920"/>
      <c r="DH92" s="920"/>
      <c r="DI92" s="920"/>
      <c r="DJ92" s="920"/>
      <c r="DK92" s="920"/>
      <c r="DL92" s="920"/>
      <c r="DM92" s="672"/>
      <c r="DN92" s="1058"/>
    </row>
    <row r="93" spans="1:118" ht="15" customHeight="1" x14ac:dyDescent="0.25">
      <c r="A93" s="2067"/>
      <c r="B93" s="663">
        <v>3</v>
      </c>
      <c r="C93" s="728" t="s">
        <v>666</v>
      </c>
      <c r="D93" s="717">
        <f t="shared" si="1"/>
        <v>2</v>
      </c>
      <c r="E93" s="673"/>
      <c r="F93" s="920"/>
      <c r="G93" s="920"/>
      <c r="H93" s="920"/>
      <c r="I93" s="920"/>
      <c r="J93" s="920"/>
      <c r="K93" s="920"/>
      <c r="L93" s="920"/>
      <c r="M93" s="672"/>
      <c r="N93" s="1063"/>
      <c r="O93" s="920"/>
      <c r="P93" s="920"/>
      <c r="Q93" s="920"/>
      <c r="R93" s="920"/>
      <c r="S93" s="920"/>
      <c r="T93" s="920"/>
      <c r="U93" s="920"/>
      <c r="V93" s="920"/>
      <c r="W93" s="920"/>
      <c r="X93" s="920"/>
      <c r="Y93" s="672"/>
      <c r="Z93" s="1063"/>
      <c r="AA93" s="920"/>
      <c r="AB93" s="920"/>
      <c r="AC93" s="920"/>
      <c r="AD93" s="920"/>
      <c r="AE93" s="920"/>
      <c r="AF93" s="920"/>
      <c r="AG93" s="920"/>
      <c r="AH93" s="920"/>
      <c r="AI93" s="920"/>
      <c r="AJ93" s="920"/>
      <c r="AK93" s="920"/>
      <c r="AL93" s="920"/>
      <c r="AM93" s="920"/>
      <c r="AN93" s="920"/>
      <c r="AO93" s="920"/>
      <c r="AP93" s="672"/>
      <c r="AQ93" s="1063"/>
      <c r="AR93" s="920"/>
      <c r="AS93" s="920"/>
      <c r="AT93" s="920"/>
      <c r="AU93" s="920"/>
      <c r="AV93" s="920"/>
      <c r="AW93" s="920"/>
      <c r="AX93" s="920"/>
      <c r="AY93" s="920"/>
      <c r="AZ93" s="920"/>
      <c r="BA93" s="920"/>
      <c r="BB93" s="920"/>
      <c r="BC93" s="920"/>
      <c r="BD93" s="920">
        <v>1</v>
      </c>
      <c r="BE93" s="920">
        <v>1</v>
      </c>
      <c r="BF93" s="920"/>
      <c r="BG93" s="920"/>
      <c r="BH93" s="920"/>
      <c r="BI93" s="180"/>
      <c r="BJ93" s="672"/>
      <c r="BK93" s="963"/>
      <c r="BL93" s="920"/>
      <c r="BM93" s="920"/>
      <c r="BN93" s="920"/>
      <c r="BO93" s="920"/>
      <c r="BP93" s="920"/>
      <c r="BQ93" s="920"/>
      <c r="BR93" s="920"/>
      <c r="BS93" s="920"/>
      <c r="BT93" s="920"/>
      <c r="BU93" s="920"/>
      <c r="BV93" s="920"/>
      <c r="BW93" s="180"/>
      <c r="BX93" s="672"/>
      <c r="BY93" s="1063"/>
      <c r="BZ93" s="920"/>
      <c r="CA93" s="920"/>
      <c r="CB93" s="920"/>
      <c r="CC93" s="920"/>
      <c r="CD93" s="920"/>
      <c r="CE93" s="920"/>
      <c r="CF93" s="920"/>
      <c r="CG93" s="920"/>
      <c r="CH93" s="920"/>
      <c r="CI93" s="920"/>
      <c r="CJ93" s="920"/>
      <c r="CK93" s="920"/>
      <c r="CL93" s="920"/>
      <c r="CM93" s="920"/>
      <c r="CN93" s="920"/>
      <c r="CO93" s="920"/>
      <c r="CP93" s="920"/>
      <c r="CQ93" s="920"/>
      <c r="CR93" s="920"/>
      <c r="CS93" s="920"/>
      <c r="CT93" s="920"/>
      <c r="CU93" s="920"/>
      <c r="CV93" s="920"/>
      <c r="CW93" s="920"/>
      <c r="CX93" s="920"/>
      <c r="CY93" s="920"/>
      <c r="CZ93" s="920"/>
      <c r="DA93" s="920"/>
      <c r="DB93" s="1725"/>
      <c r="DC93" s="1696"/>
      <c r="DD93" s="1065"/>
      <c r="DE93" s="1063"/>
      <c r="DF93" s="920"/>
      <c r="DG93" s="920"/>
      <c r="DH93" s="920"/>
      <c r="DI93" s="920"/>
      <c r="DJ93" s="920"/>
      <c r="DK93" s="920"/>
      <c r="DL93" s="920"/>
      <c r="DM93" s="672"/>
      <c r="DN93" s="1058"/>
    </row>
    <row r="94" spans="1:118" ht="15" customHeight="1" x14ac:dyDescent="0.25">
      <c r="A94" s="2067"/>
      <c r="B94" s="663">
        <v>4</v>
      </c>
      <c r="C94" s="728" t="s">
        <v>665</v>
      </c>
      <c r="D94" s="717">
        <f t="shared" si="1"/>
        <v>1</v>
      </c>
      <c r="E94" s="673"/>
      <c r="F94" s="920"/>
      <c r="G94" s="920"/>
      <c r="H94" s="920"/>
      <c r="I94" s="920"/>
      <c r="J94" s="920"/>
      <c r="K94" s="920"/>
      <c r="L94" s="920"/>
      <c r="M94" s="672"/>
      <c r="N94" s="1063"/>
      <c r="O94" s="920"/>
      <c r="P94" s="920"/>
      <c r="Q94" s="920"/>
      <c r="R94" s="920"/>
      <c r="S94" s="920"/>
      <c r="T94" s="920"/>
      <c r="U94" s="920"/>
      <c r="V94" s="920"/>
      <c r="W94" s="920"/>
      <c r="X94" s="920"/>
      <c r="Y94" s="672"/>
      <c r="Z94" s="1063"/>
      <c r="AA94" s="920"/>
      <c r="AB94" s="920"/>
      <c r="AC94" s="920"/>
      <c r="AD94" s="920"/>
      <c r="AE94" s="920"/>
      <c r="AF94" s="920"/>
      <c r="AG94" s="920"/>
      <c r="AH94" s="920"/>
      <c r="AI94" s="920"/>
      <c r="AJ94" s="920"/>
      <c r="AK94" s="920"/>
      <c r="AL94" s="920"/>
      <c r="AM94" s="920"/>
      <c r="AN94" s="920"/>
      <c r="AO94" s="920"/>
      <c r="AP94" s="672"/>
      <c r="AQ94" s="1063"/>
      <c r="AR94" s="920"/>
      <c r="AS94" s="920"/>
      <c r="AT94" s="920"/>
      <c r="AU94" s="920"/>
      <c r="AV94" s="920"/>
      <c r="AW94" s="920"/>
      <c r="AX94" s="920"/>
      <c r="AY94" s="920"/>
      <c r="AZ94" s="920"/>
      <c r="BA94" s="920"/>
      <c r="BB94" s="920"/>
      <c r="BC94" s="920"/>
      <c r="BD94" s="920"/>
      <c r="BE94" s="920"/>
      <c r="BF94" s="920"/>
      <c r="BG94" s="920"/>
      <c r="BH94" s="920"/>
      <c r="BI94" s="180"/>
      <c r="BJ94" s="672"/>
      <c r="BK94" s="963"/>
      <c r="BL94" s="920"/>
      <c r="BM94" s="920"/>
      <c r="BN94" s="920">
        <v>1</v>
      </c>
      <c r="BO94" s="920"/>
      <c r="BP94" s="920"/>
      <c r="BQ94" s="920"/>
      <c r="BR94" s="920"/>
      <c r="BS94" s="920"/>
      <c r="BT94" s="920"/>
      <c r="BU94" s="920"/>
      <c r="BV94" s="920"/>
      <c r="BW94" s="180"/>
      <c r="BX94" s="672"/>
      <c r="BY94" s="1063"/>
      <c r="BZ94" s="920"/>
      <c r="CA94" s="920"/>
      <c r="CB94" s="920"/>
      <c r="CC94" s="920"/>
      <c r="CD94" s="920"/>
      <c r="CE94" s="920"/>
      <c r="CF94" s="920"/>
      <c r="CG94" s="920"/>
      <c r="CH94" s="920"/>
      <c r="CI94" s="920"/>
      <c r="CJ94" s="920"/>
      <c r="CK94" s="920"/>
      <c r="CL94" s="920"/>
      <c r="CM94" s="920"/>
      <c r="CN94" s="920"/>
      <c r="CO94" s="920"/>
      <c r="CP94" s="920"/>
      <c r="CQ94" s="920"/>
      <c r="CR94" s="920"/>
      <c r="CS94" s="920"/>
      <c r="CT94" s="920"/>
      <c r="CU94" s="920"/>
      <c r="CV94" s="920"/>
      <c r="CW94" s="920"/>
      <c r="CX94" s="920"/>
      <c r="CY94" s="920"/>
      <c r="CZ94" s="920"/>
      <c r="DA94" s="920"/>
      <c r="DB94" s="1725"/>
      <c r="DC94" s="1696"/>
      <c r="DD94" s="1065"/>
      <c r="DE94" s="1063"/>
      <c r="DF94" s="920"/>
      <c r="DG94" s="920"/>
      <c r="DH94" s="920"/>
      <c r="DI94" s="920"/>
      <c r="DJ94" s="920"/>
      <c r="DK94" s="920"/>
      <c r="DL94" s="920"/>
      <c r="DM94" s="672"/>
      <c r="DN94" s="1058"/>
    </row>
    <row r="95" spans="1:118" ht="15" customHeight="1" x14ac:dyDescent="0.25">
      <c r="A95" s="2067"/>
      <c r="B95" s="663">
        <v>5</v>
      </c>
      <c r="C95" s="728" t="s">
        <v>38</v>
      </c>
      <c r="D95" s="717">
        <f t="shared" si="1"/>
        <v>9</v>
      </c>
      <c r="E95" s="673"/>
      <c r="F95" s="920"/>
      <c r="G95" s="920"/>
      <c r="H95" s="920"/>
      <c r="I95" s="920"/>
      <c r="J95" s="920"/>
      <c r="K95" s="920"/>
      <c r="L95" s="920"/>
      <c r="M95" s="672"/>
      <c r="N95" s="1063"/>
      <c r="O95" s="920"/>
      <c r="P95" s="920"/>
      <c r="Q95" s="920"/>
      <c r="R95" s="920"/>
      <c r="S95" s="920"/>
      <c r="T95" s="920"/>
      <c r="U95" s="920"/>
      <c r="V95" s="920"/>
      <c r="W95" s="920"/>
      <c r="X95" s="920"/>
      <c r="Y95" s="672"/>
      <c r="Z95" s="1063">
        <v>1</v>
      </c>
      <c r="AA95" s="920">
        <v>1</v>
      </c>
      <c r="AB95" s="920"/>
      <c r="AC95" s="920">
        <v>1</v>
      </c>
      <c r="AD95" s="920">
        <v>1</v>
      </c>
      <c r="AE95" s="920"/>
      <c r="AF95" s="920">
        <v>1</v>
      </c>
      <c r="AG95" s="920"/>
      <c r="AH95" s="920"/>
      <c r="AI95" s="920"/>
      <c r="AJ95" s="920"/>
      <c r="AK95" s="920"/>
      <c r="AL95" s="920"/>
      <c r="AM95" s="920"/>
      <c r="AN95" s="920"/>
      <c r="AO95" s="920">
        <v>1</v>
      </c>
      <c r="AP95" s="672"/>
      <c r="AQ95" s="1063"/>
      <c r="AR95" s="920"/>
      <c r="AS95" s="920"/>
      <c r="AT95" s="920"/>
      <c r="AU95" s="920"/>
      <c r="AV95" s="920"/>
      <c r="AW95" s="920"/>
      <c r="AX95" s="920"/>
      <c r="AY95" s="920"/>
      <c r="AZ95" s="920"/>
      <c r="BA95" s="920"/>
      <c r="BB95" s="920"/>
      <c r="BC95" s="920"/>
      <c r="BD95" s="920"/>
      <c r="BE95" s="920"/>
      <c r="BF95" s="920"/>
      <c r="BG95" s="920"/>
      <c r="BH95" s="920"/>
      <c r="BI95" s="180"/>
      <c r="BJ95" s="672"/>
      <c r="BK95" s="963"/>
      <c r="BL95" s="920"/>
      <c r="BM95" s="920">
        <v>1</v>
      </c>
      <c r="BN95" s="920"/>
      <c r="BO95" s="920"/>
      <c r="BP95" s="920"/>
      <c r="BQ95" s="920"/>
      <c r="BR95" s="920"/>
      <c r="BS95" s="920"/>
      <c r="BT95" s="920">
        <v>1</v>
      </c>
      <c r="BU95" s="920"/>
      <c r="BV95" s="920"/>
      <c r="BW95" s="180">
        <v>1</v>
      </c>
      <c r="BX95" s="672"/>
      <c r="BY95" s="1063"/>
      <c r="BZ95" s="920"/>
      <c r="CA95" s="920"/>
      <c r="CB95" s="920"/>
      <c r="CC95" s="920"/>
      <c r="CD95" s="920"/>
      <c r="CE95" s="920"/>
      <c r="CF95" s="920"/>
      <c r="CG95" s="920"/>
      <c r="CH95" s="920"/>
      <c r="CI95" s="920"/>
      <c r="CJ95" s="920"/>
      <c r="CK95" s="920"/>
      <c r="CL95" s="920"/>
      <c r="CM95" s="920"/>
      <c r="CN95" s="920"/>
      <c r="CO95" s="920"/>
      <c r="CP95" s="920"/>
      <c r="CQ95" s="920"/>
      <c r="CR95" s="920"/>
      <c r="CS95" s="920"/>
      <c r="CT95" s="920"/>
      <c r="CU95" s="920"/>
      <c r="CV95" s="920"/>
      <c r="CW95" s="920"/>
      <c r="CX95" s="920"/>
      <c r="CY95" s="920"/>
      <c r="CZ95" s="920"/>
      <c r="DA95" s="920"/>
      <c r="DB95" s="1725"/>
      <c r="DC95" s="1696"/>
      <c r="DD95" s="1065"/>
      <c r="DE95" s="1063"/>
      <c r="DF95" s="920"/>
      <c r="DG95" s="920"/>
      <c r="DH95" s="920"/>
      <c r="DI95" s="920"/>
      <c r="DJ95" s="920"/>
      <c r="DK95" s="920"/>
      <c r="DL95" s="920"/>
      <c r="DM95" s="672"/>
      <c r="DN95" s="1058"/>
    </row>
    <row r="96" spans="1:118" ht="15" customHeight="1" x14ac:dyDescent="0.25">
      <c r="A96" s="2067"/>
      <c r="B96" s="663">
        <v>6</v>
      </c>
      <c r="C96" s="728" t="s">
        <v>256</v>
      </c>
      <c r="D96" s="717">
        <f t="shared" si="1"/>
        <v>2</v>
      </c>
      <c r="E96" s="673"/>
      <c r="F96" s="920"/>
      <c r="G96" s="920"/>
      <c r="H96" s="920"/>
      <c r="I96" s="920"/>
      <c r="J96" s="920"/>
      <c r="K96" s="920"/>
      <c r="L96" s="920"/>
      <c r="M96" s="672"/>
      <c r="N96" s="1063"/>
      <c r="O96" s="920"/>
      <c r="P96" s="920"/>
      <c r="Q96" s="920"/>
      <c r="R96" s="920"/>
      <c r="S96" s="920"/>
      <c r="T96" s="920"/>
      <c r="U96" s="920"/>
      <c r="V96" s="920"/>
      <c r="W96" s="920"/>
      <c r="X96" s="920"/>
      <c r="Y96" s="672"/>
      <c r="Z96" s="1063"/>
      <c r="AA96" s="920"/>
      <c r="AB96" s="920"/>
      <c r="AC96" s="920"/>
      <c r="AD96" s="920"/>
      <c r="AE96" s="920"/>
      <c r="AF96" s="920"/>
      <c r="AG96" s="920"/>
      <c r="AH96" s="920"/>
      <c r="AI96" s="920"/>
      <c r="AJ96" s="920"/>
      <c r="AK96" s="920"/>
      <c r="AL96" s="920"/>
      <c r="AM96" s="920"/>
      <c r="AN96" s="920"/>
      <c r="AO96" s="920"/>
      <c r="AP96" s="672"/>
      <c r="AQ96" s="1063"/>
      <c r="AR96" s="920"/>
      <c r="AS96" s="920"/>
      <c r="AT96" s="920"/>
      <c r="AU96" s="920"/>
      <c r="AV96" s="920"/>
      <c r="AW96" s="920"/>
      <c r="AX96" s="920">
        <v>1</v>
      </c>
      <c r="AY96" s="920"/>
      <c r="AZ96" s="920"/>
      <c r="BA96" s="920"/>
      <c r="BB96" s="920"/>
      <c r="BC96" s="920"/>
      <c r="BD96" s="920"/>
      <c r="BE96" s="920"/>
      <c r="BF96" s="920">
        <v>1</v>
      </c>
      <c r="BG96" s="920"/>
      <c r="BH96" s="920"/>
      <c r="BI96" s="180"/>
      <c r="BJ96" s="672"/>
      <c r="BK96" s="963"/>
      <c r="BL96" s="920"/>
      <c r="BM96" s="920"/>
      <c r="BN96" s="920"/>
      <c r="BO96" s="920"/>
      <c r="BP96" s="920"/>
      <c r="BQ96" s="920"/>
      <c r="BR96" s="920"/>
      <c r="BS96" s="920"/>
      <c r="BT96" s="920"/>
      <c r="BU96" s="920"/>
      <c r="BV96" s="920"/>
      <c r="BW96" s="180"/>
      <c r="BX96" s="672"/>
      <c r="BY96" s="1063"/>
      <c r="BZ96" s="920"/>
      <c r="CA96" s="920"/>
      <c r="CB96" s="920"/>
      <c r="CC96" s="920"/>
      <c r="CD96" s="920"/>
      <c r="CE96" s="920"/>
      <c r="CF96" s="920"/>
      <c r="CG96" s="920"/>
      <c r="CH96" s="920"/>
      <c r="CI96" s="920"/>
      <c r="CJ96" s="920"/>
      <c r="CK96" s="920"/>
      <c r="CL96" s="920"/>
      <c r="CM96" s="920"/>
      <c r="CN96" s="920"/>
      <c r="CO96" s="920"/>
      <c r="CP96" s="920"/>
      <c r="CQ96" s="920"/>
      <c r="CR96" s="920"/>
      <c r="CS96" s="920"/>
      <c r="CT96" s="920"/>
      <c r="CU96" s="920"/>
      <c r="CV96" s="920"/>
      <c r="CW96" s="920"/>
      <c r="CX96" s="920"/>
      <c r="CY96" s="920"/>
      <c r="CZ96" s="920"/>
      <c r="DA96" s="920"/>
      <c r="DB96" s="1725"/>
      <c r="DC96" s="1696"/>
      <c r="DD96" s="1065"/>
      <c r="DE96" s="1063"/>
      <c r="DF96" s="920"/>
      <c r="DG96" s="920"/>
      <c r="DH96" s="920"/>
      <c r="DI96" s="920"/>
      <c r="DJ96" s="920"/>
      <c r="DK96" s="920"/>
      <c r="DL96" s="920"/>
      <c r="DM96" s="672"/>
      <c r="DN96" s="1058"/>
    </row>
    <row r="97" spans="1:118" ht="15" customHeight="1" x14ac:dyDescent="0.25">
      <c r="A97" s="2067"/>
      <c r="B97" s="663">
        <v>7</v>
      </c>
      <c r="C97" s="728" t="s">
        <v>320</v>
      </c>
      <c r="D97" s="717">
        <f t="shared" si="1"/>
        <v>1</v>
      </c>
      <c r="E97" s="673"/>
      <c r="F97" s="920"/>
      <c r="G97" s="920"/>
      <c r="H97" s="920"/>
      <c r="I97" s="920"/>
      <c r="J97" s="920"/>
      <c r="K97" s="920"/>
      <c r="L97" s="920"/>
      <c r="M97" s="672"/>
      <c r="N97" s="1063"/>
      <c r="O97" s="920"/>
      <c r="P97" s="920"/>
      <c r="Q97" s="920"/>
      <c r="R97" s="920"/>
      <c r="S97" s="920"/>
      <c r="T97" s="920"/>
      <c r="U97" s="920"/>
      <c r="V97" s="920"/>
      <c r="W97" s="920"/>
      <c r="X97" s="920"/>
      <c r="Y97" s="672"/>
      <c r="Z97" s="1063"/>
      <c r="AA97" s="920"/>
      <c r="AB97" s="920"/>
      <c r="AC97" s="920"/>
      <c r="AD97" s="920"/>
      <c r="AE97" s="920">
        <v>1</v>
      </c>
      <c r="AF97" s="920"/>
      <c r="AG97" s="920"/>
      <c r="AH97" s="920"/>
      <c r="AI97" s="920"/>
      <c r="AJ97" s="920"/>
      <c r="AK97" s="920"/>
      <c r="AL97" s="920"/>
      <c r="AM97" s="920"/>
      <c r="AN97" s="920"/>
      <c r="AO97" s="920"/>
      <c r="AP97" s="672"/>
      <c r="AQ97" s="1063"/>
      <c r="AR97" s="920"/>
      <c r="AS97" s="920"/>
      <c r="AT97" s="920"/>
      <c r="AU97" s="920"/>
      <c r="AV97" s="920"/>
      <c r="AW97" s="920"/>
      <c r="AX97" s="920"/>
      <c r="AY97" s="920"/>
      <c r="AZ97" s="920"/>
      <c r="BA97" s="920"/>
      <c r="BB97" s="920"/>
      <c r="BC97" s="920"/>
      <c r="BD97" s="920"/>
      <c r="BE97" s="920"/>
      <c r="BF97" s="920"/>
      <c r="BG97" s="920"/>
      <c r="BH97" s="920"/>
      <c r="BI97" s="180"/>
      <c r="BJ97" s="672"/>
      <c r="BK97" s="963"/>
      <c r="BL97" s="920"/>
      <c r="BM97" s="920"/>
      <c r="BN97" s="920"/>
      <c r="BO97" s="920"/>
      <c r="BP97" s="920"/>
      <c r="BQ97" s="920"/>
      <c r="BR97" s="920"/>
      <c r="BS97" s="920"/>
      <c r="BT97" s="920"/>
      <c r="BU97" s="920"/>
      <c r="BV97" s="920"/>
      <c r="BW97" s="180"/>
      <c r="BX97" s="672"/>
      <c r="BY97" s="1063"/>
      <c r="BZ97" s="920"/>
      <c r="CA97" s="920"/>
      <c r="CB97" s="920"/>
      <c r="CC97" s="920"/>
      <c r="CD97" s="920"/>
      <c r="CE97" s="920"/>
      <c r="CF97" s="920"/>
      <c r="CG97" s="920"/>
      <c r="CH97" s="920"/>
      <c r="CI97" s="920"/>
      <c r="CJ97" s="920"/>
      <c r="CK97" s="920"/>
      <c r="CL97" s="920"/>
      <c r="CM97" s="920"/>
      <c r="CN97" s="920"/>
      <c r="CO97" s="920"/>
      <c r="CP97" s="920"/>
      <c r="CQ97" s="920"/>
      <c r="CR97" s="920"/>
      <c r="CS97" s="920"/>
      <c r="CT97" s="920"/>
      <c r="CU97" s="920"/>
      <c r="CV97" s="920"/>
      <c r="CW97" s="920"/>
      <c r="CX97" s="920"/>
      <c r="CY97" s="920"/>
      <c r="CZ97" s="920"/>
      <c r="DA97" s="920"/>
      <c r="DB97" s="1725"/>
      <c r="DC97" s="1696"/>
      <c r="DD97" s="1065"/>
      <c r="DE97" s="1063"/>
      <c r="DF97" s="920"/>
      <c r="DG97" s="920"/>
      <c r="DH97" s="920"/>
      <c r="DI97" s="920"/>
      <c r="DJ97" s="920"/>
      <c r="DK97" s="920"/>
      <c r="DL97" s="920"/>
      <c r="DM97" s="672"/>
      <c r="DN97" s="1058"/>
    </row>
    <row r="98" spans="1:118" ht="15" customHeight="1" x14ac:dyDescent="0.25">
      <c r="A98" s="2067"/>
      <c r="B98" s="663">
        <v>8</v>
      </c>
      <c r="C98" s="728" t="s">
        <v>1112</v>
      </c>
      <c r="D98" s="717">
        <f t="shared" si="1"/>
        <v>9</v>
      </c>
      <c r="E98" s="673"/>
      <c r="F98" s="920"/>
      <c r="G98" s="920"/>
      <c r="H98" s="920"/>
      <c r="I98" s="920"/>
      <c r="J98" s="920"/>
      <c r="K98" s="920"/>
      <c r="L98" s="920"/>
      <c r="M98" s="672"/>
      <c r="N98" s="1063"/>
      <c r="O98" s="920"/>
      <c r="P98" s="920"/>
      <c r="Q98" s="920"/>
      <c r="R98" s="920"/>
      <c r="S98" s="920"/>
      <c r="T98" s="920"/>
      <c r="U98" s="920"/>
      <c r="V98" s="920"/>
      <c r="W98" s="920"/>
      <c r="X98" s="920"/>
      <c r="Y98" s="672"/>
      <c r="Z98" s="1063"/>
      <c r="AA98" s="920"/>
      <c r="AB98" s="920"/>
      <c r="AC98" s="920"/>
      <c r="AD98" s="920"/>
      <c r="AE98" s="920"/>
      <c r="AF98" s="920"/>
      <c r="AG98" s="920"/>
      <c r="AH98" s="920"/>
      <c r="AI98" s="920"/>
      <c r="AJ98" s="920"/>
      <c r="AK98" s="920"/>
      <c r="AL98" s="920"/>
      <c r="AM98" s="920"/>
      <c r="AN98" s="920"/>
      <c r="AO98" s="920"/>
      <c r="AP98" s="672"/>
      <c r="AQ98" s="1063"/>
      <c r="AR98" s="920"/>
      <c r="AS98" s="920"/>
      <c r="AT98" s="920"/>
      <c r="AU98" s="920"/>
      <c r="AV98" s="920"/>
      <c r="AW98" s="920"/>
      <c r="AX98" s="920"/>
      <c r="AY98" s="920"/>
      <c r="AZ98" s="920"/>
      <c r="BA98" s="920"/>
      <c r="BB98" s="920"/>
      <c r="BC98" s="920"/>
      <c r="BD98" s="920"/>
      <c r="BE98" s="920"/>
      <c r="BF98" s="920"/>
      <c r="BG98" s="920"/>
      <c r="BH98" s="920"/>
      <c r="BI98" s="180"/>
      <c r="BJ98" s="672"/>
      <c r="BK98" s="963"/>
      <c r="BL98" s="920"/>
      <c r="BM98" s="920"/>
      <c r="BN98" s="920"/>
      <c r="BO98" s="920"/>
      <c r="BP98" s="920"/>
      <c r="BQ98" s="920"/>
      <c r="BR98" s="920"/>
      <c r="BS98" s="920"/>
      <c r="BT98" s="920"/>
      <c r="BU98" s="920"/>
      <c r="BV98" s="920"/>
      <c r="BW98" s="180"/>
      <c r="BX98" s="672"/>
      <c r="BY98" s="1063"/>
      <c r="BZ98" s="920">
        <v>1</v>
      </c>
      <c r="CA98" s="920">
        <v>1</v>
      </c>
      <c r="CB98" s="920"/>
      <c r="CC98" s="920"/>
      <c r="CD98" s="920"/>
      <c r="CE98" s="920"/>
      <c r="CF98" s="920">
        <v>1</v>
      </c>
      <c r="CG98" s="920"/>
      <c r="CH98" s="920">
        <v>1</v>
      </c>
      <c r="CI98" s="920"/>
      <c r="CJ98" s="920">
        <v>1</v>
      </c>
      <c r="CK98" s="920"/>
      <c r="CL98" s="920">
        <v>1</v>
      </c>
      <c r="CM98" s="920"/>
      <c r="CN98" s="920">
        <v>1</v>
      </c>
      <c r="CO98" s="920">
        <v>1</v>
      </c>
      <c r="CP98" s="920"/>
      <c r="CQ98" s="920"/>
      <c r="CR98" s="920"/>
      <c r="CS98" s="920"/>
      <c r="CT98" s="920"/>
      <c r="CU98" s="920"/>
      <c r="CV98" s="920"/>
      <c r="CW98" s="920"/>
      <c r="CX98" s="920"/>
      <c r="CY98" s="920"/>
      <c r="CZ98" s="920"/>
      <c r="DA98" s="920">
        <v>1</v>
      </c>
      <c r="DB98" s="1725"/>
      <c r="DC98" s="1696"/>
      <c r="DD98" s="1065"/>
      <c r="DE98" s="1063"/>
      <c r="DF98" s="920"/>
      <c r="DG98" s="920"/>
      <c r="DH98" s="920"/>
      <c r="DI98" s="920"/>
      <c r="DJ98" s="920"/>
      <c r="DK98" s="920"/>
      <c r="DL98" s="920"/>
      <c r="DM98" s="672"/>
      <c r="DN98" s="1058"/>
    </row>
    <row r="99" spans="1:118" ht="15" customHeight="1" x14ac:dyDescent="0.25">
      <c r="A99" s="2067"/>
      <c r="B99" s="663">
        <v>9</v>
      </c>
      <c r="C99" s="728" t="s">
        <v>951</v>
      </c>
      <c r="D99" s="717">
        <f t="shared" si="1"/>
        <v>1</v>
      </c>
      <c r="E99" s="673"/>
      <c r="F99" s="920"/>
      <c r="G99" s="920"/>
      <c r="H99" s="920"/>
      <c r="I99" s="920"/>
      <c r="J99" s="920"/>
      <c r="K99" s="920"/>
      <c r="L99" s="920"/>
      <c r="M99" s="672"/>
      <c r="N99" s="1063">
        <v>1</v>
      </c>
      <c r="O99" s="920"/>
      <c r="P99" s="920"/>
      <c r="Q99" s="920"/>
      <c r="R99" s="920"/>
      <c r="S99" s="920"/>
      <c r="T99" s="920"/>
      <c r="U99" s="920"/>
      <c r="V99" s="920"/>
      <c r="W99" s="920"/>
      <c r="X99" s="920"/>
      <c r="Y99" s="672"/>
      <c r="Z99" s="1063"/>
      <c r="AA99" s="920"/>
      <c r="AB99" s="920"/>
      <c r="AC99" s="920"/>
      <c r="AD99" s="920"/>
      <c r="AE99" s="920"/>
      <c r="AF99" s="920"/>
      <c r="AG99" s="920"/>
      <c r="AH99" s="920"/>
      <c r="AI99" s="920"/>
      <c r="AJ99" s="920"/>
      <c r="AK99" s="920"/>
      <c r="AL99" s="920"/>
      <c r="AM99" s="920"/>
      <c r="AN99" s="920"/>
      <c r="AO99" s="920"/>
      <c r="AP99" s="672"/>
      <c r="AQ99" s="1063"/>
      <c r="AR99" s="920"/>
      <c r="AS99" s="920"/>
      <c r="AT99" s="920"/>
      <c r="AU99" s="920"/>
      <c r="AV99" s="920"/>
      <c r="AW99" s="920"/>
      <c r="AX99" s="920"/>
      <c r="AY99" s="920"/>
      <c r="AZ99" s="920"/>
      <c r="BA99" s="920"/>
      <c r="BB99" s="920"/>
      <c r="BC99" s="920"/>
      <c r="BD99" s="920"/>
      <c r="BE99" s="920"/>
      <c r="BF99" s="920"/>
      <c r="BG99" s="920"/>
      <c r="BH99" s="920"/>
      <c r="BI99" s="180"/>
      <c r="BJ99" s="672"/>
      <c r="BK99" s="963"/>
      <c r="BL99" s="920"/>
      <c r="BM99" s="920"/>
      <c r="BN99" s="920"/>
      <c r="BO99" s="920"/>
      <c r="BP99" s="920"/>
      <c r="BQ99" s="920"/>
      <c r="BR99" s="920"/>
      <c r="BS99" s="920"/>
      <c r="BT99" s="920"/>
      <c r="BU99" s="920"/>
      <c r="BV99" s="920"/>
      <c r="BW99" s="180"/>
      <c r="BX99" s="672"/>
      <c r="BY99" s="1063"/>
      <c r="BZ99" s="920"/>
      <c r="CA99" s="920"/>
      <c r="CB99" s="920"/>
      <c r="CC99" s="920"/>
      <c r="CD99" s="920"/>
      <c r="CE99" s="920"/>
      <c r="CF99" s="920"/>
      <c r="CG99" s="920"/>
      <c r="CH99" s="920"/>
      <c r="CI99" s="920"/>
      <c r="CJ99" s="920"/>
      <c r="CK99" s="920"/>
      <c r="CL99" s="920"/>
      <c r="CM99" s="920"/>
      <c r="CN99" s="920"/>
      <c r="CO99" s="920"/>
      <c r="CP99" s="920"/>
      <c r="CQ99" s="920"/>
      <c r="CR99" s="920"/>
      <c r="CS99" s="920"/>
      <c r="CT99" s="920"/>
      <c r="CU99" s="920"/>
      <c r="CV99" s="920"/>
      <c r="CW99" s="920"/>
      <c r="CX99" s="920"/>
      <c r="CY99" s="920"/>
      <c r="CZ99" s="920"/>
      <c r="DA99" s="920"/>
      <c r="DB99" s="1725"/>
      <c r="DC99" s="1696"/>
      <c r="DD99" s="1065"/>
      <c r="DE99" s="1063"/>
      <c r="DF99" s="920"/>
      <c r="DG99" s="920"/>
      <c r="DH99" s="920"/>
      <c r="DI99" s="920"/>
      <c r="DJ99" s="920"/>
      <c r="DK99" s="920"/>
      <c r="DL99" s="920"/>
      <c r="DM99" s="672"/>
      <c r="DN99" s="1058"/>
    </row>
    <row r="100" spans="1:118" ht="15" customHeight="1" x14ac:dyDescent="0.25">
      <c r="A100" s="2067"/>
      <c r="B100" s="663">
        <v>10</v>
      </c>
      <c r="C100" s="728" t="s">
        <v>440</v>
      </c>
      <c r="D100" s="717">
        <f t="shared" si="1"/>
        <v>2</v>
      </c>
      <c r="E100" s="673"/>
      <c r="F100" s="920"/>
      <c r="G100" s="920"/>
      <c r="H100" s="920"/>
      <c r="I100" s="920"/>
      <c r="J100" s="920"/>
      <c r="K100" s="920"/>
      <c r="L100" s="920"/>
      <c r="M100" s="672"/>
      <c r="N100" s="1063"/>
      <c r="O100" s="920"/>
      <c r="P100" s="920"/>
      <c r="Q100" s="920"/>
      <c r="R100" s="920"/>
      <c r="S100" s="920"/>
      <c r="T100" s="920"/>
      <c r="U100" s="920"/>
      <c r="V100" s="920"/>
      <c r="W100" s="920"/>
      <c r="X100" s="920"/>
      <c r="Y100" s="672"/>
      <c r="Z100" s="1063"/>
      <c r="AA100" s="920"/>
      <c r="AB100" s="920"/>
      <c r="AC100" s="920"/>
      <c r="AD100" s="920"/>
      <c r="AE100" s="920"/>
      <c r="AF100" s="920"/>
      <c r="AG100" s="920"/>
      <c r="AH100" s="920"/>
      <c r="AI100" s="920"/>
      <c r="AJ100" s="920"/>
      <c r="AK100" s="920"/>
      <c r="AL100" s="920"/>
      <c r="AM100" s="920"/>
      <c r="AN100" s="920"/>
      <c r="AO100" s="920"/>
      <c r="AP100" s="672"/>
      <c r="AQ100" s="1063"/>
      <c r="AR100" s="920"/>
      <c r="AS100" s="920"/>
      <c r="AT100" s="920"/>
      <c r="AU100" s="920"/>
      <c r="AV100" s="920"/>
      <c r="AW100" s="920"/>
      <c r="AX100" s="920"/>
      <c r="AY100" s="920"/>
      <c r="AZ100" s="920"/>
      <c r="BA100" s="920"/>
      <c r="BB100" s="920"/>
      <c r="BC100" s="920"/>
      <c r="BD100" s="920"/>
      <c r="BE100" s="920"/>
      <c r="BF100" s="920"/>
      <c r="BG100" s="920"/>
      <c r="BH100" s="920"/>
      <c r="BI100" s="180"/>
      <c r="BJ100" s="672"/>
      <c r="BK100" s="963"/>
      <c r="BL100" s="920"/>
      <c r="BM100" s="920"/>
      <c r="BN100" s="920"/>
      <c r="BO100" s="920"/>
      <c r="BP100" s="920"/>
      <c r="BQ100" s="920"/>
      <c r="BR100" s="920"/>
      <c r="BS100" s="920"/>
      <c r="BT100" s="920"/>
      <c r="BU100" s="920"/>
      <c r="BV100" s="920"/>
      <c r="BW100" s="180"/>
      <c r="BX100" s="672"/>
      <c r="BY100" s="1063"/>
      <c r="BZ100" s="920"/>
      <c r="CA100" s="920"/>
      <c r="CB100" s="920"/>
      <c r="CC100" s="920"/>
      <c r="CD100" s="920"/>
      <c r="CE100" s="920"/>
      <c r="CF100" s="920"/>
      <c r="CG100" s="920"/>
      <c r="CH100" s="920"/>
      <c r="CI100" s="920"/>
      <c r="CJ100" s="920"/>
      <c r="CK100" s="920"/>
      <c r="CL100" s="920"/>
      <c r="CM100" s="920"/>
      <c r="CN100" s="920"/>
      <c r="CO100" s="920"/>
      <c r="CP100" s="920"/>
      <c r="CQ100" s="920"/>
      <c r="CR100" s="920"/>
      <c r="CS100" s="920"/>
      <c r="CT100" s="920"/>
      <c r="CU100" s="920"/>
      <c r="CV100" s="920"/>
      <c r="CW100" s="920">
        <v>1</v>
      </c>
      <c r="CX100" s="920"/>
      <c r="CY100" s="920"/>
      <c r="CZ100" s="920"/>
      <c r="DA100" s="920"/>
      <c r="DB100" s="1725"/>
      <c r="DC100" s="1696"/>
      <c r="DD100" s="1065"/>
      <c r="DE100" s="1063"/>
      <c r="DF100" s="920"/>
      <c r="DG100" s="920"/>
      <c r="DH100" s="920">
        <v>1</v>
      </c>
      <c r="DI100" s="920"/>
      <c r="DJ100" s="920"/>
      <c r="DK100" s="920"/>
      <c r="DL100" s="920"/>
      <c r="DM100" s="672"/>
      <c r="DN100" s="1058"/>
    </row>
    <row r="101" spans="1:118" s="1058" customFormat="1" ht="15" customHeight="1" x14ac:dyDescent="0.25">
      <c r="A101" s="2067"/>
      <c r="B101" s="663">
        <v>11</v>
      </c>
      <c r="C101" s="728" t="s">
        <v>967</v>
      </c>
      <c r="D101" s="717">
        <f t="shared" si="1"/>
        <v>1</v>
      </c>
      <c r="E101" s="673"/>
      <c r="F101" s="920"/>
      <c r="G101" s="920"/>
      <c r="H101" s="920"/>
      <c r="I101" s="920"/>
      <c r="J101" s="920"/>
      <c r="K101" s="920"/>
      <c r="L101" s="920"/>
      <c r="M101" s="672"/>
      <c r="N101" s="1063"/>
      <c r="O101" s="920"/>
      <c r="P101" s="920"/>
      <c r="Q101" s="920"/>
      <c r="R101" s="920"/>
      <c r="S101" s="920"/>
      <c r="T101" s="920"/>
      <c r="U101" s="920"/>
      <c r="V101" s="920"/>
      <c r="W101" s="920"/>
      <c r="X101" s="920"/>
      <c r="Y101" s="672"/>
      <c r="Z101" s="1063"/>
      <c r="AA101" s="920"/>
      <c r="AB101" s="920"/>
      <c r="AC101" s="920"/>
      <c r="AD101" s="920"/>
      <c r="AE101" s="920">
        <v>1</v>
      </c>
      <c r="AF101" s="920"/>
      <c r="AG101" s="920"/>
      <c r="AH101" s="920"/>
      <c r="AI101" s="920"/>
      <c r="AJ101" s="920"/>
      <c r="AK101" s="920"/>
      <c r="AL101" s="920"/>
      <c r="AM101" s="920"/>
      <c r="AN101" s="920"/>
      <c r="AO101" s="920"/>
      <c r="AP101" s="672"/>
      <c r="AQ101" s="1063"/>
      <c r="AR101" s="920"/>
      <c r="AS101" s="920"/>
      <c r="AT101" s="920"/>
      <c r="AU101" s="920"/>
      <c r="AV101" s="920"/>
      <c r="AW101" s="920"/>
      <c r="AX101" s="920"/>
      <c r="AY101" s="920"/>
      <c r="AZ101" s="920"/>
      <c r="BA101" s="920"/>
      <c r="BB101" s="920"/>
      <c r="BC101" s="920"/>
      <c r="BD101" s="920"/>
      <c r="BE101" s="920"/>
      <c r="BF101" s="920"/>
      <c r="BG101" s="920"/>
      <c r="BH101" s="920"/>
      <c r="BI101" s="180"/>
      <c r="BJ101" s="672"/>
      <c r="BK101" s="963"/>
      <c r="BL101" s="920"/>
      <c r="BM101" s="920"/>
      <c r="BN101" s="920"/>
      <c r="BO101" s="920"/>
      <c r="BP101" s="920"/>
      <c r="BQ101" s="920"/>
      <c r="BR101" s="920"/>
      <c r="BS101" s="920"/>
      <c r="BT101" s="920"/>
      <c r="BU101" s="920"/>
      <c r="BV101" s="920"/>
      <c r="BW101" s="180"/>
      <c r="BX101" s="672"/>
      <c r="BY101" s="1063"/>
      <c r="BZ101" s="920"/>
      <c r="CA101" s="920"/>
      <c r="CB101" s="920"/>
      <c r="CC101" s="920"/>
      <c r="CD101" s="920"/>
      <c r="CE101" s="920"/>
      <c r="CF101" s="920"/>
      <c r="CG101" s="920"/>
      <c r="CH101" s="920"/>
      <c r="CI101" s="920"/>
      <c r="CJ101" s="920"/>
      <c r="CK101" s="920"/>
      <c r="CL101" s="920"/>
      <c r="CM101" s="920"/>
      <c r="CN101" s="920"/>
      <c r="CO101" s="920"/>
      <c r="CP101" s="920"/>
      <c r="CQ101" s="920"/>
      <c r="CR101" s="920"/>
      <c r="CS101" s="920"/>
      <c r="CT101" s="920"/>
      <c r="CU101" s="920"/>
      <c r="CV101" s="920"/>
      <c r="CW101" s="920"/>
      <c r="CX101" s="920"/>
      <c r="CY101" s="920"/>
      <c r="CZ101" s="920"/>
      <c r="DA101" s="920"/>
      <c r="DB101" s="1725"/>
      <c r="DC101" s="1696"/>
      <c r="DD101" s="1065"/>
      <c r="DE101" s="1063"/>
      <c r="DF101" s="920"/>
      <c r="DG101" s="920"/>
      <c r="DH101" s="920"/>
      <c r="DI101" s="920"/>
      <c r="DJ101" s="920"/>
      <c r="DK101" s="920"/>
      <c r="DL101" s="920"/>
      <c r="DM101" s="672"/>
    </row>
    <row r="102" spans="1:118" ht="15" customHeight="1" x14ac:dyDescent="0.25">
      <c r="A102" s="2067"/>
      <c r="B102" s="663">
        <v>12</v>
      </c>
      <c r="C102" s="728" t="s">
        <v>272</v>
      </c>
      <c r="D102" s="717">
        <f t="shared" ref="D102:D140" si="4">SUM(E102:DM102)</f>
        <v>9</v>
      </c>
      <c r="E102" s="673"/>
      <c r="F102" s="920"/>
      <c r="G102" s="920"/>
      <c r="H102" s="920"/>
      <c r="I102" s="920"/>
      <c r="J102" s="920"/>
      <c r="K102" s="920"/>
      <c r="L102" s="920"/>
      <c r="M102" s="672"/>
      <c r="N102" s="1063"/>
      <c r="O102" s="920">
        <v>1</v>
      </c>
      <c r="P102" s="920"/>
      <c r="Q102" s="920"/>
      <c r="R102" s="920">
        <v>1</v>
      </c>
      <c r="S102" s="920">
        <v>1</v>
      </c>
      <c r="T102" s="920">
        <v>1</v>
      </c>
      <c r="U102" s="920"/>
      <c r="V102" s="920"/>
      <c r="W102" s="920">
        <v>1</v>
      </c>
      <c r="X102" s="920"/>
      <c r="Y102" s="672"/>
      <c r="Z102" s="1063"/>
      <c r="AA102" s="920"/>
      <c r="AB102" s="920"/>
      <c r="AC102" s="920"/>
      <c r="AD102" s="920"/>
      <c r="AE102" s="920"/>
      <c r="AF102" s="920"/>
      <c r="AG102" s="920"/>
      <c r="AH102" s="920"/>
      <c r="AI102" s="920"/>
      <c r="AJ102" s="920"/>
      <c r="AK102" s="920">
        <v>1</v>
      </c>
      <c r="AL102" s="920"/>
      <c r="AM102" s="920"/>
      <c r="AN102" s="920"/>
      <c r="AO102" s="920">
        <v>1</v>
      </c>
      <c r="AP102" s="672"/>
      <c r="AQ102" s="1063"/>
      <c r="AR102" s="920"/>
      <c r="AS102" s="920"/>
      <c r="AT102" s="920"/>
      <c r="AU102" s="920"/>
      <c r="AV102" s="920"/>
      <c r="AW102" s="920"/>
      <c r="AX102" s="920"/>
      <c r="AY102" s="920"/>
      <c r="AZ102" s="920"/>
      <c r="BA102" s="920"/>
      <c r="BB102" s="920"/>
      <c r="BC102" s="920"/>
      <c r="BD102" s="920"/>
      <c r="BE102" s="920"/>
      <c r="BF102" s="920"/>
      <c r="BG102" s="920"/>
      <c r="BH102" s="920"/>
      <c r="BI102" s="180"/>
      <c r="BJ102" s="672"/>
      <c r="BK102" s="963"/>
      <c r="BL102" s="920"/>
      <c r="BM102" s="920"/>
      <c r="BN102" s="920"/>
      <c r="BO102" s="920">
        <v>1</v>
      </c>
      <c r="BP102" s="920"/>
      <c r="BQ102" s="920"/>
      <c r="BR102" s="920"/>
      <c r="BS102" s="920"/>
      <c r="BT102" s="920"/>
      <c r="BU102" s="920"/>
      <c r="BV102" s="920"/>
      <c r="BW102" s="180"/>
      <c r="BX102" s="672"/>
      <c r="BY102" s="1063"/>
      <c r="BZ102" s="920"/>
      <c r="CA102" s="920"/>
      <c r="CB102" s="920"/>
      <c r="CC102" s="920"/>
      <c r="CD102" s="920"/>
      <c r="CE102" s="920"/>
      <c r="CF102" s="920"/>
      <c r="CG102" s="920"/>
      <c r="CH102" s="920">
        <v>1</v>
      </c>
      <c r="CI102" s="920"/>
      <c r="CJ102" s="920"/>
      <c r="CK102" s="920"/>
      <c r="CL102" s="920"/>
      <c r="CM102" s="920"/>
      <c r="CN102" s="920"/>
      <c r="CO102" s="920"/>
      <c r="CP102" s="920"/>
      <c r="CQ102" s="920"/>
      <c r="CR102" s="920"/>
      <c r="CS102" s="920"/>
      <c r="CT102" s="920"/>
      <c r="CU102" s="920"/>
      <c r="CV102" s="920"/>
      <c r="CW102" s="920"/>
      <c r="CX102" s="920"/>
      <c r="CY102" s="920"/>
      <c r="CZ102" s="920"/>
      <c r="DA102" s="920"/>
      <c r="DB102" s="1725"/>
      <c r="DC102" s="1696"/>
      <c r="DD102" s="1065"/>
      <c r="DE102" s="1063"/>
      <c r="DF102" s="920"/>
      <c r="DG102" s="920"/>
      <c r="DH102" s="920"/>
      <c r="DI102" s="920"/>
      <c r="DJ102" s="920"/>
      <c r="DK102" s="920"/>
      <c r="DL102" s="920"/>
      <c r="DM102" s="672"/>
      <c r="DN102" s="1058"/>
    </row>
    <row r="103" spans="1:118" ht="15" customHeight="1" x14ac:dyDescent="0.25">
      <c r="A103" s="2067"/>
      <c r="B103" s="663">
        <v>13</v>
      </c>
      <c r="C103" s="728" t="s">
        <v>298</v>
      </c>
      <c r="D103" s="717">
        <f t="shared" si="4"/>
        <v>2</v>
      </c>
      <c r="E103" s="673"/>
      <c r="F103" s="920"/>
      <c r="G103" s="920"/>
      <c r="H103" s="920"/>
      <c r="I103" s="920"/>
      <c r="J103" s="920"/>
      <c r="K103" s="920"/>
      <c r="L103" s="920"/>
      <c r="M103" s="672"/>
      <c r="N103" s="1063"/>
      <c r="O103" s="920"/>
      <c r="P103" s="920"/>
      <c r="Q103" s="920"/>
      <c r="R103" s="920"/>
      <c r="S103" s="920"/>
      <c r="T103" s="920"/>
      <c r="U103" s="920"/>
      <c r="V103" s="920"/>
      <c r="W103" s="920"/>
      <c r="X103" s="920"/>
      <c r="Y103" s="672"/>
      <c r="Z103" s="1063"/>
      <c r="AA103" s="920"/>
      <c r="AB103" s="920"/>
      <c r="AC103" s="920"/>
      <c r="AD103" s="920"/>
      <c r="AE103" s="920"/>
      <c r="AF103" s="920"/>
      <c r="AG103" s="920"/>
      <c r="AH103" s="920"/>
      <c r="AI103" s="920"/>
      <c r="AJ103" s="920"/>
      <c r="AK103" s="920"/>
      <c r="AL103" s="920"/>
      <c r="AM103" s="920"/>
      <c r="AN103" s="920"/>
      <c r="AO103" s="920"/>
      <c r="AP103" s="672"/>
      <c r="AQ103" s="1063"/>
      <c r="AR103" s="920"/>
      <c r="AS103" s="920"/>
      <c r="AT103" s="920"/>
      <c r="AU103" s="920"/>
      <c r="AV103" s="920"/>
      <c r="AW103" s="920"/>
      <c r="AX103" s="920"/>
      <c r="AY103" s="920"/>
      <c r="AZ103" s="920"/>
      <c r="BA103" s="920"/>
      <c r="BB103" s="920"/>
      <c r="BC103" s="920"/>
      <c r="BD103" s="920"/>
      <c r="BE103" s="920"/>
      <c r="BF103" s="920"/>
      <c r="BG103" s="920"/>
      <c r="BH103" s="920"/>
      <c r="BI103" s="180"/>
      <c r="BJ103" s="672"/>
      <c r="BK103" s="963"/>
      <c r="BL103" s="920"/>
      <c r="BM103" s="920"/>
      <c r="BN103" s="920"/>
      <c r="BO103" s="920"/>
      <c r="BP103" s="920"/>
      <c r="BQ103" s="920"/>
      <c r="BR103" s="920"/>
      <c r="BS103" s="920"/>
      <c r="BT103" s="920"/>
      <c r="BU103" s="920"/>
      <c r="BV103" s="920"/>
      <c r="BW103" s="180"/>
      <c r="BX103" s="672"/>
      <c r="BY103" s="1063"/>
      <c r="BZ103" s="920"/>
      <c r="CA103" s="920"/>
      <c r="CB103" s="920"/>
      <c r="CC103" s="920"/>
      <c r="CD103" s="920"/>
      <c r="CE103" s="920"/>
      <c r="CF103" s="920"/>
      <c r="CG103" s="920"/>
      <c r="CH103" s="920"/>
      <c r="CI103" s="920"/>
      <c r="CJ103" s="920"/>
      <c r="CK103" s="920"/>
      <c r="CL103" s="920"/>
      <c r="CM103" s="920"/>
      <c r="CN103" s="920"/>
      <c r="CO103" s="920"/>
      <c r="CP103" s="920"/>
      <c r="CQ103" s="920"/>
      <c r="CR103" s="920"/>
      <c r="CS103" s="920"/>
      <c r="CT103" s="920"/>
      <c r="CU103" s="920"/>
      <c r="CV103" s="920"/>
      <c r="CW103" s="920"/>
      <c r="CX103" s="920"/>
      <c r="CY103" s="920"/>
      <c r="CZ103" s="920"/>
      <c r="DA103" s="920"/>
      <c r="DB103" s="1725"/>
      <c r="DC103" s="1696"/>
      <c r="DD103" s="1065"/>
      <c r="DE103" s="1063"/>
      <c r="DF103" s="920">
        <v>1</v>
      </c>
      <c r="DG103" s="920"/>
      <c r="DH103" s="920"/>
      <c r="DI103" s="920"/>
      <c r="DJ103" s="920">
        <v>1</v>
      </c>
      <c r="DK103" s="920"/>
      <c r="DL103" s="920"/>
      <c r="DM103" s="672"/>
      <c r="DN103" s="1058"/>
    </row>
    <row r="104" spans="1:118" ht="15" customHeight="1" x14ac:dyDescent="0.25">
      <c r="A104" s="2067"/>
      <c r="B104" s="663">
        <v>14</v>
      </c>
      <c r="C104" s="728" t="s">
        <v>330</v>
      </c>
      <c r="D104" s="717">
        <f t="shared" si="4"/>
        <v>1</v>
      </c>
      <c r="E104" s="673"/>
      <c r="F104" s="920"/>
      <c r="G104" s="920"/>
      <c r="H104" s="920"/>
      <c r="I104" s="920"/>
      <c r="J104" s="920"/>
      <c r="K104" s="920"/>
      <c r="L104" s="920"/>
      <c r="M104" s="672"/>
      <c r="N104" s="1063"/>
      <c r="O104" s="920"/>
      <c r="P104" s="920"/>
      <c r="Q104" s="920"/>
      <c r="R104" s="920"/>
      <c r="S104" s="920"/>
      <c r="T104" s="920"/>
      <c r="U104" s="920"/>
      <c r="V104" s="920"/>
      <c r="W104" s="920"/>
      <c r="X104" s="920"/>
      <c r="Y104" s="672"/>
      <c r="Z104" s="1063"/>
      <c r="AA104" s="920"/>
      <c r="AB104" s="920"/>
      <c r="AC104" s="920"/>
      <c r="AD104" s="920"/>
      <c r="AE104" s="920"/>
      <c r="AF104" s="920"/>
      <c r="AG104" s="920"/>
      <c r="AH104" s="920"/>
      <c r="AI104" s="920"/>
      <c r="AJ104" s="920"/>
      <c r="AK104" s="920"/>
      <c r="AL104" s="920"/>
      <c r="AM104" s="920"/>
      <c r="AN104" s="920"/>
      <c r="AO104" s="920"/>
      <c r="AP104" s="672"/>
      <c r="AQ104" s="1063"/>
      <c r="AR104" s="920">
        <v>1</v>
      </c>
      <c r="AS104" s="920"/>
      <c r="AT104" s="920"/>
      <c r="AU104" s="920"/>
      <c r="AV104" s="920"/>
      <c r="AW104" s="920"/>
      <c r="AX104" s="920"/>
      <c r="AY104" s="920"/>
      <c r="AZ104" s="920"/>
      <c r="BA104" s="920"/>
      <c r="BB104" s="920"/>
      <c r="BC104" s="920"/>
      <c r="BD104" s="920"/>
      <c r="BE104" s="920"/>
      <c r="BF104" s="920"/>
      <c r="BG104" s="920"/>
      <c r="BH104" s="920"/>
      <c r="BI104" s="180"/>
      <c r="BJ104" s="672"/>
      <c r="BK104" s="963"/>
      <c r="BL104" s="920"/>
      <c r="BM104" s="920"/>
      <c r="BN104" s="920"/>
      <c r="BO104" s="920"/>
      <c r="BP104" s="920"/>
      <c r="BQ104" s="920"/>
      <c r="BR104" s="920"/>
      <c r="BS104" s="920"/>
      <c r="BT104" s="920"/>
      <c r="BU104" s="920"/>
      <c r="BV104" s="920"/>
      <c r="BW104" s="180"/>
      <c r="BX104" s="672"/>
      <c r="BY104" s="1063"/>
      <c r="BZ104" s="920"/>
      <c r="CA104" s="920"/>
      <c r="CB104" s="920"/>
      <c r="CC104" s="920"/>
      <c r="CD104" s="920"/>
      <c r="CE104" s="920"/>
      <c r="CF104" s="920"/>
      <c r="CG104" s="920"/>
      <c r="CH104" s="920"/>
      <c r="CI104" s="920"/>
      <c r="CJ104" s="920"/>
      <c r="CK104" s="920"/>
      <c r="CL104" s="920"/>
      <c r="CM104" s="920"/>
      <c r="CN104" s="920"/>
      <c r="CO104" s="920"/>
      <c r="CP104" s="920"/>
      <c r="CQ104" s="920"/>
      <c r="CR104" s="920"/>
      <c r="CS104" s="920"/>
      <c r="CT104" s="920"/>
      <c r="CU104" s="920"/>
      <c r="CV104" s="920"/>
      <c r="CW104" s="920"/>
      <c r="CX104" s="920"/>
      <c r="CY104" s="920"/>
      <c r="CZ104" s="920"/>
      <c r="DA104" s="920"/>
      <c r="DB104" s="1725"/>
      <c r="DC104" s="1696"/>
      <c r="DD104" s="1065"/>
      <c r="DE104" s="1063"/>
      <c r="DF104" s="920"/>
      <c r="DG104" s="920"/>
      <c r="DH104" s="920"/>
      <c r="DI104" s="920"/>
      <c r="DJ104" s="920"/>
      <c r="DK104" s="920"/>
      <c r="DL104" s="920"/>
      <c r="DM104" s="672"/>
      <c r="DN104" s="1058"/>
    </row>
    <row r="105" spans="1:118" ht="15" customHeight="1" x14ac:dyDescent="0.25">
      <c r="A105" s="2067"/>
      <c r="B105" s="663">
        <v>15</v>
      </c>
      <c r="C105" s="728" t="s">
        <v>331</v>
      </c>
      <c r="D105" s="717">
        <f t="shared" si="4"/>
        <v>1</v>
      </c>
      <c r="E105" s="673"/>
      <c r="F105" s="920"/>
      <c r="G105" s="920"/>
      <c r="H105" s="920"/>
      <c r="I105" s="920"/>
      <c r="J105" s="920"/>
      <c r="K105" s="920"/>
      <c r="L105" s="920"/>
      <c r="M105" s="672"/>
      <c r="N105" s="1063"/>
      <c r="O105" s="920"/>
      <c r="P105" s="920"/>
      <c r="Q105" s="920"/>
      <c r="R105" s="920"/>
      <c r="S105" s="920"/>
      <c r="T105" s="920"/>
      <c r="U105" s="920"/>
      <c r="V105" s="920"/>
      <c r="W105" s="920"/>
      <c r="X105" s="920"/>
      <c r="Y105" s="672"/>
      <c r="Z105" s="1063"/>
      <c r="AA105" s="920"/>
      <c r="AB105" s="920"/>
      <c r="AC105" s="920"/>
      <c r="AD105" s="920"/>
      <c r="AE105" s="920"/>
      <c r="AF105" s="920"/>
      <c r="AG105" s="920"/>
      <c r="AH105" s="920"/>
      <c r="AI105" s="920"/>
      <c r="AJ105" s="920"/>
      <c r="AK105" s="920"/>
      <c r="AL105" s="920"/>
      <c r="AM105" s="920"/>
      <c r="AN105" s="920"/>
      <c r="AO105" s="920"/>
      <c r="AP105" s="672"/>
      <c r="AQ105" s="1063"/>
      <c r="AR105" s="920"/>
      <c r="AS105" s="920"/>
      <c r="AT105" s="920"/>
      <c r="AU105" s="920"/>
      <c r="AV105" s="920"/>
      <c r="AW105" s="920"/>
      <c r="AX105" s="920"/>
      <c r="AY105" s="920"/>
      <c r="AZ105" s="920"/>
      <c r="BA105" s="920"/>
      <c r="BB105" s="920"/>
      <c r="BC105" s="920"/>
      <c r="BD105" s="920"/>
      <c r="BE105" s="920"/>
      <c r="BF105" s="920"/>
      <c r="BG105" s="920"/>
      <c r="BH105" s="920"/>
      <c r="BI105" s="180"/>
      <c r="BJ105" s="672"/>
      <c r="BK105" s="963"/>
      <c r="BL105" s="920">
        <v>1</v>
      </c>
      <c r="BM105" s="920"/>
      <c r="BN105" s="920"/>
      <c r="BO105" s="920"/>
      <c r="BP105" s="920"/>
      <c r="BQ105" s="920"/>
      <c r="BR105" s="920"/>
      <c r="BS105" s="920"/>
      <c r="BT105" s="920"/>
      <c r="BU105" s="920"/>
      <c r="BV105" s="920"/>
      <c r="BW105" s="180"/>
      <c r="BX105" s="672"/>
      <c r="BY105" s="1063"/>
      <c r="BZ105" s="920"/>
      <c r="CA105" s="920"/>
      <c r="CB105" s="920"/>
      <c r="CC105" s="920"/>
      <c r="CD105" s="920"/>
      <c r="CE105" s="920"/>
      <c r="CF105" s="920"/>
      <c r="CG105" s="920"/>
      <c r="CH105" s="920"/>
      <c r="CI105" s="920"/>
      <c r="CJ105" s="920"/>
      <c r="CK105" s="920"/>
      <c r="CL105" s="920"/>
      <c r="CM105" s="920"/>
      <c r="CN105" s="920"/>
      <c r="CO105" s="920"/>
      <c r="CP105" s="920"/>
      <c r="CQ105" s="920"/>
      <c r="CR105" s="920"/>
      <c r="CS105" s="920"/>
      <c r="CT105" s="920"/>
      <c r="CU105" s="920"/>
      <c r="CV105" s="920"/>
      <c r="CW105" s="920"/>
      <c r="CX105" s="920"/>
      <c r="CY105" s="920"/>
      <c r="CZ105" s="920"/>
      <c r="DA105" s="920"/>
      <c r="DB105" s="1725"/>
      <c r="DC105" s="1696"/>
      <c r="DD105" s="1065"/>
      <c r="DE105" s="1063"/>
      <c r="DF105" s="920"/>
      <c r="DG105" s="920"/>
      <c r="DH105" s="920"/>
      <c r="DI105" s="920"/>
      <c r="DJ105" s="920"/>
      <c r="DK105" s="920"/>
      <c r="DL105" s="920"/>
      <c r="DM105" s="672"/>
      <c r="DN105" s="1058"/>
    </row>
    <row r="106" spans="1:118" ht="15" customHeight="1" x14ac:dyDescent="0.25">
      <c r="A106" s="2067"/>
      <c r="B106" s="663">
        <v>16</v>
      </c>
      <c r="C106" s="729" t="s">
        <v>31</v>
      </c>
      <c r="D106" s="718">
        <f t="shared" si="4"/>
        <v>2</v>
      </c>
      <c r="E106" s="695"/>
      <c r="F106" s="583"/>
      <c r="G106" s="583"/>
      <c r="H106" s="583"/>
      <c r="I106" s="583"/>
      <c r="J106" s="583"/>
      <c r="K106" s="583"/>
      <c r="L106" s="583"/>
      <c r="M106" s="689"/>
      <c r="N106" s="1066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689"/>
      <c r="Z106" s="1066"/>
      <c r="AA106" s="583"/>
      <c r="AB106" s="583"/>
      <c r="AC106" s="583"/>
      <c r="AD106" s="583"/>
      <c r="AE106" s="583"/>
      <c r="AF106" s="583">
        <v>1</v>
      </c>
      <c r="AG106" s="583"/>
      <c r="AH106" s="583">
        <v>1</v>
      </c>
      <c r="AI106" s="583"/>
      <c r="AJ106" s="583"/>
      <c r="AK106" s="583"/>
      <c r="AL106" s="583"/>
      <c r="AM106" s="583"/>
      <c r="AN106" s="583"/>
      <c r="AO106" s="583"/>
      <c r="AP106" s="689"/>
      <c r="AQ106" s="1066"/>
      <c r="AR106" s="583"/>
      <c r="AS106" s="583"/>
      <c r="AT106" s="583"/>
      <c r="AU106" s="583"/>
      <c r="AV106" s="583"/>
      <c r="AW106" s="583"/>
      <c r="AX106" s="583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905"/>
      <c r="BJ106" s="689"/>
      <c r="BK106" s="324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905"/>
      <c r="BX106" s="689"/>
      <c r="BY106" s="1066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  <c r="CJ106" s="583"/>
      <c r="CK106" s="583"/>
      <c r="CL106" s="583"/>
      <c r="CM106" s="583"/>
      <c r="CN106" s="583"/>
      <c r="CO106" s="583"/>
      <c r="CP106" s="583"/>
      <c r="CQ106" s="583"/>
      <c r="CR106" s="583"/>
      <c r="CS106" s="583"/>
      <c r="CT106" s="583"/>
      <c r="CU106" s="583"/>
      <c r="CV106" s="583"/>
      <c r="CW106" s="583"/>
      <c r="CX106" s="583"/>
      <c r="CY106" s="583"/>
      <c r="CZ106" s="583"/>
      <c r="DA106" s="583"/>
      <c r="DB106" s="1750"/>
      <c r="DC106" s="1778"/>
      <c r="DD106" s="323"/>
      <c r="DE106" s="1066"/>
      <c r="DF106" s="583"/>
      <c r="DG106" s="583"/>
      <c r="DH106" s="583"/>
      <c r="DI106" s="583"/>
      <c r="DJ106" s="583"/>
      <c r="DK106" s="583"/>
      <c r="DL106" s="583"/>
      <c r="DM106" s="689"/>
      <c r="DN106" s="1058"/>
    </row>
    <row r="107" spans="1:118" ht="15" customHeight="1" x14ac:dyDescent="0.25">
      <c r="A107" s="2067"/>
      <c r="B107" s="664">
        <v>17</v>
      </c>
      <c r="C107" s="729" t="s">
        <v>345</v>
      </c>
      <c r="D107" s="718">
        <f t="shared" si="4"/>
        <v>1</v>
      </c>
      <c r="E107" s="695"/>
      <c r="F107" s="583"/>
      <c r="G107" s="583"/>
      <c r="H107" s="583"/>
      <c r="I107" s="583"/>
      <c r="J107" s="583"/>
      <c r="K107" s="583"/>
      <c r="L107" s="583"/>
      <c r="M107" s="689"/>
      <c r="N107" s="1066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689"/>
      <c r="Z107" s="1066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  <c r="AO107" s="583"/>
      <c r="AP107" s="689"/>
      <c r="AQ107" s="1066"/>
      <c r="AR107" s="583"/>
      <c r="AS107" s="583"/>
      <c r="AT107" s="583"/>
      <c r="AU107" s="583"/>
      <c r="AV107" s="583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905"/>
      <c r="BJ107" s="689"/>
      <c r="BK107" s="324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905"/>
      <c r="BX107" s="689"/>
      <c r="BY107" s="1066"/>
      <c r="BZ107" s="583"/>
      <c r="CA107" s="583"/>
      <c r="CB107" s="583"/>
      <c r="CC107" s="583"/>
      <c r="CD107" s="583"/>
      <c r="CE107" s="583">
        <v>1</v>
      </c>
      <c r="CF107" s="583"/>
      <c r="CG107" s="583"/>
      <c r="CH107" s="583"/>
      <c r="CI107" s="583"/>
      <c r="CJ107" s="583"/>
      <c r="CK107" s="583"/>
      <c r="CL107" s="583"/>
      <c r="CM107" s="583"/>
      <c r="CN107" s="583"/>
      <c r="CO107" s="583"/>
      <c r="CP107" s="583"/>
      <c r="CQ107" s="583"/>
      <c r="CR107" s="583"/>
      <c r="CS107" s="583"/>
      <c r="CT107" s="583"/>
      <c r="CU107" s="583"/>
      <c r="CV107" s="583"/>
      <c r="CW107" s="583"/>
      <c r="CX107" s="583"/>
      <c r="CY107" s="583"/>
      <c r="CZ107" s="583"/>
      <c r="DA107" s="583"/>
      <c r="DB107" s="1750"/>
      <c r="DC107" s="1778"/>
      <c r="DD107" s="323"/>
      <c r="DE107" s="1066"/>
      <c r="DF107" s="583"/>
      <c r="DG107" s="583"/>
      <c r="DH107" s="583"/>
      <c r="DI107" s="583"/>
      <c r="DJ107" s="583"/>
      <c r="DK107" s="583"/>
      <c r="DL107" s="583"/>
      <c r="DM107" s="689"/>
      <c r="DN107" s="1058"/>
    </row>
    <row r="108" spans="1:118" s="1058" customFormat="1" ht="15" customHeight="1" x14ac:dyDescent="0.25">
      <c r="A108" s="2067"/>
      <c r="B108" s="1789">
        <v>18</v>
      </c>
      <c r="C108" s="1252" t="s">
        <v>1016</v>
      </c>
      <c r="D108" s="718">
        <f t="shared" si="4"/>
        <v>2</v>
      </c>
      <c r="E108" s="695"/>
      <c r="F108" s="583"/>
      <c r="G108" s="583"/>
      <c r="H108" s="583"/>
      <c r="I108" s="583"/>
      <c r="J108" s="583"/>
      <c r="K108" s="583"/>
      <c r="L108" s="583"/>
      <c r="M108" s="689"/>
      <c r="N108" s="1066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689"/>
      <c r="Z108" s="1066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  <c r="AO108" s="583"/>
      <c r="AP108" s="689"/>
      <c r="AQ108" s="1066"/>
      <c r="AR108" s="583"/>
      <c r="AS108" s="583"/>
      <c r="AT108" s="583"/>
      <c r="AU108" s="583"/>
      <c r="AV108" s="583"/>
      <c r="AW108" s="583"/>
      <c r="AX108" s="583"/>
      <c r="AY108" s="583"/>
      <c r="AZ108" s="583">
        <v>1</v>
      </c>
      <c r="BA108" s="583"/>
      <c r="BB108" s="583"/>
      <c r="BC108" s="583"/>
      <c r="BD108" s="583"/>
      <c r="BE108" s="583"/>
      <c r="BF108" s="583"/>
      <c r="BG108" s="583"/>
      <c r="BH108" s="583"/>
      <c r="BI108" s="905"/>
      <c r="BJ108" s="689">
        <v>1</v>
      </c>
      <c r="BK108" s="324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905"/>
      <c r="BX108" s="689"/>
      <c r="BY108" s="1066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  <c r="CJ108" s="583"/>
      <c r="CK108" s="583"/>
      <c r="CL108" s="583"/>
      <c r="CM108" s="583"/>
      <c r="CN108" s="583"/>
      <c r="CO108" s="583"/>
      <c r="CP108" s="583"/>
      <c r="CQ108" s="583"/>
      <c r="CR108" s="583"/>
      <c r="CS108" s="583"/>
      <c r="CT108" s="583"/>
      <c r="CU108" s="583"/>
      <c r="CV108" s="583"/>
      <c r="CW108" s="583"/>
      <c r="CX108" s="583"/>
      <c r="CY108" s="583"/>
      <c r="CZ108" s="583"/>
      <c r="DA108" s="583"/>
      <c r="DB108" s="1750"/>
      <c r="DC108" s="1778"/>
      <c r="DD108" s="323"/>
      <c r="DE108" s="1066"/>
      <c r="DF108" s="583"/>
      <c r="DG108" s="583"/>
      <c r="DH108" s="583"/>
      <c r="DI108" s="583"/>
      <c r="DJ108" s="583"/>
      <c r="DK108" s="583"/>
      <c r="DL108" s="583"/>
      <c r="DM108" s="689"/>
    </row>
    <row r="109" spans="1:118" s="1695" customFormat="1" ht="15" customHeight="1" x14ac:dyDescent="0.25">
      <c r="A109" s="2067"/>
      <c r="B109" s="1789">
        <v>19</v>
      </c>
      <c r="C109" s="1800" t="s">
        <v>1552</v>
      </c>
      <c r="D109" s="1799">
        <f t="shared" si="4"/>
        <v>1</v>
      </c>
      <c r="E109" s="1797"/>
      <c r="F109" s="1778"/>
      <c r="G109" s="1778"/>
      <c r="H109" s="1778"/>
      <c r="I109" s="1778"/>
      <c r="J109" s="1778"/>
      <c r="K109" s="1778"/>
      <c r="L109" s="1778"/>
      <c r="M109" s="1795"/>
      <c r="N109" s="1796"/>
      <c r="O109" s="1778"/>
      <c r="P109" s="1778"/>
      <c r="Q109" s="1778"/>
      <c r="R109" s="1778"/>
      <c r="S109" s="1778"/>
      <c r="T109" s="1778"/>
      <c r="U109" s="1778"/>
      <c r="V109" s="1778"/>
      <c r="W109" s="1778"/>
      <c r="X109" s="1778"/>
      <c r="Y109" s="1795"/>
      <c r="Z109" s="1796"/>
      <c r="AA109" s="1778"/>
      <c r="AB109" s="1778"/>
      <c r="AC109" s="1778"/>
      <c r="AD109" s="1778"/>
      <c r="AE109" s="1778"/>
      <c r="AF109" s="1778"/>
      <c r="AG109" s="1778"/>
      <c r="AH109" s="1778"/>
      <c r="AI109" s="1778"/>
      <c r="AJ109" s="1778"/>
      <c r="AK109" s="1778"/>
      <c r="AL109" s="1778"/>
      <c r="AM109" s="1778"/>
      <c r="AN109" s="1778"/>
      <c r="AO109" s="1778"/>
      <c r="AP109" s="1795"/>
      <c r="AQ109" s="1796"/>
      <c r="AR109" s="1778"/>
      <c r="AS109" s="1778"/>
      <c r="AT109" s="1778"/>
      <c r="AU109" s="1778"/>
      <c r="AV109" s="1778"/>
      <c r="AW109" s="1778"/>
      <c r="AX109" s="1778"/>
      <c r="AY109" s="1778"/>
      <c r="AZ109" s="1778"/>
      <c r="BA109" s="1778"/>
      <c r="BB109" s="1778"/>
      <c r="BC109" s="1778"/>
      <c r="BD109" s="1778"/>
      <c r="BE109" s="1778"/>
      <c r="BF109" s="1778"/>
      <c r="BG109" s="1778"/>
      <c r="BH109" s="1778"/>
      <c r="BI109" s="1809"/>
      <c r="BJ109" s="1795"/>
      <c r="BK109" s="1751"/>
      <c r="BL109" s="1778"/>
      <c r="BM109" s="1778"/>
      <c r="BN109" s="1778"/>
      <c r="BO109" s="1778"/>
      <c r="BP109" s="1778"/>
      <c r="BQ109" s="1778"/>
      <c r="BR109" s="1778"/>
      <c r="BS109" s="1778"/>
      <c r="BT109" s="1778"/>
      <c r="BU109" s="1778"/>
      <c r="BV109" s="1778"/>
      <c r="BW109" s="1809"/>
      <c r="BX109" s="1795"/>
      <c r="BY109" s="1796"/>
      <c r="BZ109" s="1778"/>
      <c r="CA109" s="1778"/>
      <c r="CB109" s="1778"/>
      <c r="CC109" s="1778"/>
      <c r="CD109" s="1778"/>
      <c r="CE109" s="1778"/>
      <c r="CF109" s="1778"/>
      <c r="CG109" s="1778"/>
      <c r="CH109" s="1778"/>
      <c r="CI109" s="1778"/>
      <c r="CJ109" s="1778"/>
      <c r="CK109" s="1778"/>
      <c r="CL109" s="1778"/>
      <c r="CM109" s="1778"/>
      <c r="CN109" s="1778"/>
      <c r="CO109" s="1778"/>
      <c r="CP109" s="1778"/>
      <c r="CQ109" s="1778"/>
      <c r="CR109" s="1778"/>
      <c r="CS109" s="1778"/>
      <c r="CT109" s="1778"/>
      <c r="CU109" s="1778"/>
      <c r="CV109" s="1778"/>
      <c r="CW109" s="1778"/>
      <c r="CX109" s="1778"/>
      <c r="CY109" s="1778"/>
      <c r="CZ109" s="1778">
        <v>1</v>
      </c>
      <c r="DA109" s="1778"/>
      <c r="DB109" s="1750"/>
      <c r="DC109" s="1778"/>
      <c r="DD109" s="1750"/>
      <c r="DE109" s="1796"/>
      <c r="DF109" s="1778"/>
      <c r="DG109" s="1778"/>
      <c r="DH109" s="1778"/>
      <c r="DI109" s="1778"/>
      <c r="DJ109" s="1778"/>
      <c r="DK109" s="1778"/>
      <c r="DL109" s="1778"/>
      <c r="DM109" s="1795"/>
    </row>
    <row r="110" spans="1:118" s="1695" customFormat="1" ht="15" customHeight="1" x14ac:dyDescent="0.25">
      <c r="A110" s="2067"/>
      <c r="B110" s="1790">
        <v>20</v>
      </c>
      <c r="C110" s="1800" t="s">
        <v>1267</v>
      </c>
      <c r="D110" s="1799">
        <f t="shared" si="4"/>
        <v>1</v>
      </c>
      <c r="E110" s="1797"/>
      <c r="F110" s="1778"/>
      <c r="G110" s="1778"/>
      <c r="H110" s="1778"/>
      <c r="I110" s="1778"/>
      <c r="J110" s="1778">
        <v>1</v>
      </c>
      <c r="K110" s="1778"/>
      <c r="L110" s="1778"/>
      <c r="M110" s="1795"/>
      <c r="N110" s="1796"/>
      <c r="O110" s="1778"/>
      <c r="P110" s="1778"/>
      <c r="Q110" s="1778"/>
      <c r="R110" s="1778"/>
      <c r="S110" s="1778"/>
      <c r="T110" s="1778"/>
      <c r="U110" s="1778"/>
      <c r="V110" s="1778"/>
      <c r="W110" s="1778"/>
      <c r="X110" s="1778"/>
      <c r="Y110" s="1795"/>
      <c r="Z110" s="1796"/>
      <c r="AA110" s="1778"/>
      <c r="AB110" s="1778"/>
      <c r="AC110" s="1778"/>
      <c r="AD110" s="1778"/>
      <c r="AE110" s="1778"/>
      <c r="AF110" s="1778"/>
      <c r="AG110" s="1778"/>
      <c r="AH110" s="1778"/>
      <c r="AI110" s="1778"/>
      <c r="AJ110" s="1778"/>
      <c r="AK110" s="1778"/>
      <c r="AL110" s="1778"/>
      <c r="AM110" s="1778"/>
      <c r="AN110" s="1778"/>
      <c r="AO110" s="1778"/>
      <c r="AP110" s="1795"/>
      <c r="AQ110" s="1796"/>
      <c r="AR110" s="1778"/>
      <c r="AS110" s="1778"/>
      <c r="AT110" s="1778"/>
      <c r="AU110" s="1778"/>
      <c r="AV110" s="1778"/>
      <c r="AW110" s="1778"/>
      <c r="AX110" s="1778"/>
      <c r="AY110" s="1778"/>
      <c r="AZ110" s="1778"/>
      <c r="BA110" s="1778"/>
      <c r="BB110" s="1778"/>
      <c r="BC110" s="1778"/>
      <c r="BD110" s="1778"/>
      <c r="BE110" s="1778"/>
      <c r="BF110" s="1778"/>
      <c r="BG110" s="1778"/>
      <c r="BH110" s="1778"/>
      <c r="BI110" s="1809"/>
      <c r="BJ110" s="1795"/>
      <c r="BK110" s="1751"/>
      <c r="BL110" s="1778"/>
      <c r="BM110" s="1778"/>
      <c r="BN110" s="1778"/>
      <c r="BO110" s="1778"/>
      <c r="BP110" s="1778"/>
      <c r="BQ110" s="1778"/>
      <c r="BR110" s="1778"/>
      <c r="BS110" s="1778"/>
      <c r="BT110" s="1778"/>
      <c r="BU110" s="1778"/>
      <c r="BV110" s="1778"/>
      <c r="BW110" s="1809"/>
      <c r="BX110" s="1795"/>
      <c r="BY110" s="1796"/>
      <c r="BZ110" s="1778"/>
      <c r="CA110" s="1778"/>
      <c r="CB110" s="1778"/>
      <c r="CC110" s="1778"/>
      <c r="CD110" s="1778"/>
      <c r="CE110" s="1778"/>
      <c r="CF110" s="1778"/>
      <c r="CG110" s="1778"/>
      <c r="CH110" s="1778"/>
      <c r="CI110" s="1778"/>
      <c r="CJ110" s="1778"/>
      <c r="CK110" s="1778"/>
      <c r="CL110" s="1778"/>
      <c r="CM110" s="1778"/>
      <c r="CN110" s="1778"/>
      <c r="CO110" s="1778"/>
      <c r="CP110" s="1778"/>
      <c r="CQ110" s="1778"/>
      <c r="CR110" s="1778"/>
      <c r="CS110" s="1778"/>
      <c r="CT110" s="1778"/>
      <c r="CU110" s="1778"/>
      <c r="CV110" s="1778"/>
      <c r="CW110" s="1778"/>
      <c r="CX110" s="1778"/>
      <c r="CY110" s="1778"/>
      <c r="CZ110" s="1778"/>
      <c r="DA110" s="1778"/>
      <c r="DB110" s="1750"/>
      <c r="DC110" s="1778"/>
      <c r="DD110" s="1750"/>
      <c r="DE110" s="1796"/>
      <c r="DF110" s="1778"/>
      <c r="DG110" s="1778"/>
      <c r="DH110" s="1778"/>
      <c r="DI110" s="1778"/>
      <c r="DJ110" s="1778"/>
      <c r="DK110" s="1778"/>
      <c r="DL110" s="1778"/>
      <c r="DM110" s="1795"/>
    </row>
    <row r="111" spans="1:118" s="1058" customFormat="1" ht="26.25" customHeight="1" thickBot="1" x14ac:dyDescent="0.3">
      <c r="A111" s="2067"/>
      <c r="B111" s="664">
        <v>21</v>
      </c>
      <c r="C111" s="1367" t="s">
        <v>952</v>
      </c>
      <c r="D111" s="718">
        <f t="shared" si="4"/>
        <v>1</v>
      </c>
      <c r="E111" s="695"/>
      <c r="F111" s="583"/>
      <c r="G111" s="583"/>
      <c r="H111" s="583"/>
      <c r="I111" s="583"/>
      <c r="J111" s="583"/>
      <c r="K111" s="583"/>
      <c r="L111" s="583"/>
      <c r="M111" s="689"/>
      <c r="N111" s="1066"/>
      <c r="O111" s="583"/>
      <c r="P111" s="583"/>
      <c r="Q111" s="583">
        <v>1</v>
      </c>
      <c r="R111" s="583"/>
      <c r="S111" s="583"/>
      <c r="T111" s="583"/>
      <c r="U111" s="583"/>
      <c r="V111" s="583"/>
      <c r="W111" s="583"/>
      <c r="X111" s="583"/>
      <c r="Y111" s="689"/>
      <c r="Z111" s="1066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  <c r="AO111" s="583"/>
      <c r="AP111" s="689"/>
      <c r="AQ111" s="1066"/>
      <c r="AR111" s="583"/>
      <c r="AS111" s="583"/>
      <c r="AT111" s="583"/>
      <c r="AU111" s="583"/>
      <c r="AV111" s="583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905"/>
      <c r="BJ111" s="689"/>
      <c r="BK111" s="324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905"/>
      <c r="BX111" s="689"/>
      <c r="BY111" s="1066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  <c r="CJ111" s="583"/>
      <c r="CK111" s="583"/>
      <c r="CL111" s="583"/>
      <c r="CM111" s="583"/>
      <c r="CN111" s="583"/>
      <c r="CO111" s="583"/>
      <c r="CP111" s="583"/>
      <c r="CQ111" s="583"/>
      <c r="CR111" s="583"/>
      <c r="CS111" s="583"/>
      <c r="CT111" s="583"/>
      <c r="CU111" s="583"/>
      <c r="CV111" s="583"/>
      <c r="CW111" s="583"/>
      <c r="CX111" s="583"/>
      <c r="CY111" s="583"/>
      <c r="CZ111" s="583"/>
      <c r="DA111" s="583"/>
      <c r="DB111" s="1750"/>
      <c r="DC111" s="1778"/>
      <c r="DD111" s="323"/>
      <c r="DE111" s="1066"/>
      <c r="DF111" s="583"/>
      <c r="DG111" s="583"/>
      <c r="DH111" s="583"/>
      <c r="DI111" s="583"/>
      <c r="DJ111" s="583"/>
      <c r="DK111" s="583"/>
      <c r="DL111" s="583"/>
      <c r="DM111" s="689"/>
    </row>
    <row r="112" spans="1:118" ht="15" customHeight="1" thickBot="1" x14ac:dyDescent="0.3">
      <c r="A112" s="2068"/>
      <c r="B112" s="284">
        <v>22</v>
      </c>
      <c r="C112" s="730" t="s">
        <v>625</v>
      </c>
      <c r="D112" s="737">
        <f t="shared" si="4"/>
        <v>2</v>
      </c>
      <c r="E112" s="732"/>
      <c r="F112" s="56"/>
      <c r="G112" s="56"/>
      <c r="H112" s="56"/>
      <c r="I112" s="56"/>
      <c r="J112" s="56"/>
      <c r="K112" s="56"/>
      <c r="L112" s="56"/>
      <c r="M112" s="675"/>
      <c r="N112" s="1064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675"/>
      <c r="Z112" s="1064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675"/>
      <c r="AQ112" s="1064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906"/>
      <c r="BJ112" s="675"/>
      <c r="BK112" s="58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>
        <v>1</v>
      </c>
      <c r="BV112" s="56"/>
      <c r="BW112" s="906"/>
      <c r="BX112" s="675"/>
      <c r="BY112" s="1064">
        <v>1</v>
      </c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156"/>
      <c r="DC112" s="56"/>
      <c r="DD112" s="156"/>
      <c r="DE112" s="1064"/>
      <c r="DF112" s="56"/>
      <c r="DG112" s="56"/>
      <c r="DH112" s="56"/>
      <c r="DI112" s="56"/>
      <c r="DJ112" s="56"/>
      <c r="DK112" s="56"/>
      <c r="DL112" s="56"/>
      <c r="DM112" s="675"/>
      <c r="DN112" s="1058"/>
    </row>
    <row r="113" spans="1:118" s="1058" customFormat="1" ht="15" customHeight="1" x14ac:dyDescent="0.25">
      <c r="A113" s="2069" t="s">
        <v>291</v>
      </c>
      <c r="B113" s="665">
        <v>1</v>
      </c>
      <c r="C113" s="759" t="s">
        <v>1020</v>
      </c>
      <c r="D113" s="1129">
        <f t="shared" si="4"/>
        <v>0</v>
      </c>
      <c r="E113" s="691"/>
      <c r="F113" s="581"/>
      <c r="G113" s="581"/>
      <c r="H113" s="581"/>
      <c r="I113" s="581"/>
      <c r="J113" s="581"/>
      <c r="K113" s="581"/>
      <c r="L113" s="581"/>
      <c r="M113" s="678"/>
      <c r="N113" s="677"/>
      <c r="O113" s="581"/>
      <c r="P113" s="581"/>
      <c r="Q113" s="581"/>
      <c r="R113" s="581"/>
      <c r="S113" s="581"/>
      <c r="T113" s="581"/>
      <c r="U113" s="581"/>
      <c r="V113" s="581"/>
      <c r="W113" s="581"/>
      <c r="X113" s="581"/>
      <c r="Y113" s="678"/>
      <c r="Z113" s="677"/>
      <c r="AA113" s="581"/>
      <c r="AB113" s="581"/>
      <c r="AC113" s="581"/>
      <c r="AD113" s="581"/>
      <c r="AE113" s="581"/>
      <c r="AF113" s="581"/>
      <c r="AG113" s="581"/>
      <c r="AH113" s="581"/>
      <c r="AI113" s="581"/>
      <c r="AJ113" s="581"/>
      <c r="AK113" s="581"/>
      <c r="AL113" s="581"/>
      <c r="AM113" s="581"/>
      <c r="AN113" s="581"/>
      <c r="AO113" s="581"/>
      <c r="AP113" s="678"/>
      <c r="AQ113" s="677"/>
      <c r="AR113" s="581"/>
      <c r="AS113" s="581"/>
      <c r="AT113" s="581"/>
      <c r="AU113" s="581"/>
      <c r="AV113" s="581"/>
      <c r="AW113" s="581"/>
      <c r="AX113" s="581"/>
      <c r="AY113" s="581"/>
      <c r="AZ113" s="581"/>
      <c r="BA113" s="581"/>
      <c r="BB113" s="581"/>
      <c r="BC113" s="581"/>
      <c r="BD113" s="581"/>
      <c r="BE113" s="581"/>
      <c r="BF113" s="581"/>
      <c r="BG113" s="581"/>
      <c r="BH113" s="581"/>
      <c r="BI113" s="904"/>
      <c r="BJ113" s="678"/>
      <c r="BK113" s="542"/>
      <c r="BL113" s="581"/>
      <c r="BM113" s="581"/>
      <c r="BN113" s="581"/>
      <c r="BO113" s="581"/>
      <c r="BP113" s="581"/>
      <c r="BQ113" s="581"/>
      <c r="BR113" s="581"/>
      <c r="BS113" s="581"/>
      <c r="BT113" s="581"/>
      <c r="BU113" s="581"/>
      <c r="BV113" s="581"/>
      <c r="BW113" s="904"/>
      <c r="BX113" s="678"/>
      <c r="BY113" s="677"/>
      <c r="BZ113" s="581"/>
      <c r="CA113" s="581"/>
      <c r="CB113" s="581"/>
      <c r="CC113" s="581"/>
      <c r="CD113" s="581"/>
      <c r="CE113" s="581"/>
      <c r="CF113" s="581"/>
      <c r="CG113" s="581"/>
      <c r="CH113" s="581"/>
      <c r="CI113" s="581"/>
      <c r="CJ113" s="581"/>
      <c r="CK113" s="581"/>
      <c r="CL113" s="581"/>
      <c r="CM113" s="581"/>
      <c r="CN113" s="581"/>
      <c r="CO113" s="581"/>
      <c r="CP113" s="581"/>
      <c r="CQ113" s="581"/>
      <c r="CR113" s="581"/>
      <c r="CS113" s="581"/>
      <c r="CT113" s="581"/>
      <c r="CU113" s="581"/>
      <c r="CV113" s="581"/>
      <c r="CW113" s="581"/>
      <c r="CX113" s="581"/>
      <c r="CY113" s="581"/>
      <c r="CZ113" s="581"/>
      <c r="DA113" s="581"/>
      <c r="DB113" s="1000"/>
      <c r="DC113" s="581"/>
      <c r="DD113" s="1000"/>
      <c r="DE113" s="677"/>
      <c r="DF113" s="581"/>
      <c r="DG113" s="581"/>
      <c r="DH113" s="581"/>
      <c r="DI113" s="581"/>
      <c r="DJ113" s="581"/>
      <c r="DK113" s="581"/>
      <c r="DL113" s="581"/>
      <c r="DM113" s="678"/>
    </row>
    <row r="114" spans="1:118" ht="15" customHeight="1" x14ac:dyDescent="0.25">
      <c r="A114" s="2069"/>
      <c r="B114" s="663">
        <v>2</v>
      </c>
      <c r="C114" s="760" t="s">
        <v>559</v>
      </c>
      <c r="D114" s="761">
        <f t="shared" si="4"/>
        <v>1</v>
      </c>
      <c r="E114" s="673"/>
      <c r="F114" s="600"/>
      <c r="G114" s="600"/>
      <c r="H114" s="600"/>
      <c r="I114" s="600"/>
      <c r="J114" s="600"/>
      <c r="K114" s="600"/>
      <c r="L114" s="600"/>
      <c r="M114" s="672"/>
      <c r="N114" s="671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72"/>
      <c r="Z114" s="671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  <c r="AK114" s="600"/>
      <c r="AL114" s="600"/>
      <c r="AM114" s="600"/>
      <c r="AN114" s="600"/>
      <c r="AO114" s="600"/>
      <c r="AP114" s="672"/>
      <c r="AQ114" s="671"/>
      <c r="AR114" s="600"/>
      <c r="AS114" s="600"/>
      <c r="AT114" s="600"/>
      <c r="AU114" s="600"/>
      <c r="AV114" s="600"/>
      <c r="AW114" s="600"/>
      <c r="AX114" s="600"/>
      <c r="AY114" s="600"/>
      <c r="AZ114" s="600"/>
      <c r="BA114" s="600"/>
      <c r="BB114" s="600"/>
      <c r="BC114" s="600"/>
      <c r="BD114" s="600"/>
      <c r="BE114" s="600"/>
      <c r="BF114" s="600"/>
      <c r="BG114" s="600"/>
      <c r="BH114" s="600"/>
      <c r="BI114" s="180"/>
      <c r="BJ114" s="672"/>
      <c r="BK114" s="57"/>
      <c r="BL114" s="600"/>
      <c r="BM114" s="600"/>
      <c r="BN114" s="600"/>
      <c r="BO114" s="600"/>
      <c r="BP114" s="600"/>
      <c r="BQ114" s="600"/>
      <c r="BR114" s="600"/>
      <c r="BS114" s="600"/>
      <c r="BT114" s="600"/>
      <c r="BU114" s="600"/>
      <c r="BV114" s="600"/>
      <c r="BW114" s="180"/>
      <c r="BX114" s="672"/>
      <c r="BY114" s="671"/>
      <c r="BZ114" s="600"/>
      <c r="CA114" s="600"/>
      <c r="CB114" s="600"/>
      <c r="CC114" s="600"/>
      <c r="CD114" s="600"/>
      <c r="CE114" s="600"/>
      <c r="CF114" s="600"/>
      <c r="CG114" s="600"/>
      <c r="CH114" s="600"/>
      <c r="CI114" s="600"/>
      <c r="CJ114" s="600"/>
      <c r="CK114" s="600"/>
      <c r="CL114" s="600"/>
      <c r="CM114" s="600"/>
      <c r="CN114" s="600"/>
      <c r="CO114" s="600"/>
      <c r="CP114" s="600"/>
      <c r="CQ114" s="600"/>
      <c r="CR114" s="600"/>
      <c r="CS114" s="600"/>
      <c r="CT114" s="600"/>
      <c r="CU114" s="600"/>
      <c r="CV114" s="600"/>
      <c r="CW114" s="600"/>
      <c r="CX114" s="600"/>
      <c r="CY114" s="600"/>
      <c r="CZ114" s="600"/>
      <c r="DA114" s="600"/>
      <c r="DB114" s="1725"/>
      <c r="DC114" s="1696"/>
      <c r="DD114" s="155"/>
      <c r="DE114" s="671"/>
      <c r="DF114" s="600"/>
      <c r="DG114" s="600">
        <v>1</v>
      </c>
      <c r="DH114" s="600"/>
      <c r="DI114" s="600"/>
      <c r="DJ114" s="600"/>
      <c r="DK114" s="600"/>
      <c r="DL114" s="600"/>
      <c r="DM114" s="672"/>
      <c r="DN114" s="1058"/>
    </row>
    <row r="115" spans="1:118" ht="15" customHeight="1" x14ac:dyDescent="0.25">
      <c r="A115" s="2069"/>
      <c r="B115" s="663">
        <v>3</v>
      </c>
      <c r="C115" s="760" t="s">
        <v>768</v>
      </c>
      <c r="D115" s="761">
        <f t="shared" si="4"/>
        <v>1</v>
      </c>
      <c r="E115" s="673"/>
      <c r="F115" s="600"/>
      <c r="G115" s="600"/>
      <c r="H115" s="600"/>
      <c r="I115" s="600"/>
      <c r="J115" s="600"/>
      <c r="K115" s="600">
        <v>1</v>
      </c>
      <c r="L115" s="600"/>
      <c r="M115" s="672"/>
      <c r="N115" s="671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  <c r="Y115" s="672"/>
      <c r="Z115" s="671"/>
      <c r="AA115" s="600"/>
      <c r="AB115" s="600"/>
      <c r="AC115" s="600"/>
      <c r="AD115" s="600"/>
      <c r="AE115" s="600"/>
      <c r="AF115" s="600"/>
      <c r="AG115" s="600"/>
      <c r="AH115" s="600"/>
      <c r="AI115" s="600"/>
      <c r="AJ115" s="600"/>
      <c r="AK115" s="600"/>
      <c r="AL115" s="600"/>
      <c r="AM115" s="600"/>
      <c r="AN115" s="600"/>
      <c r="AO115" s="600"/>
      <c r="AP115" s="672"/>
      <c r="AQ115" s="671"/>
      <c r="AR115" s="600"/>
      <c r="AS115" s="600"/>
      <c r="AT115" s="600"/>
      <c r="AU115" s="600"/>
      <c r="AV115" s="600"/>
      <c r="AW115" s="600"/>
      <c r="AX115" s="600"/>
      <c r="AY115" s="600"/>
      <c r="AZ115" s="600"/>
      <c r="BA115" s="600"/>
      <c r="BB115" s="600"/>
      <c r="BC115" s="600"/>
      <c r="BD115" s="600"/>
      <c r="BE115" s="600"/>
      <c r="BF115" s="600"/>
      <c r="BG115" s="600"/>
      <c r="BH115" s="600"/>
      <c r="BI115" s="180"/>
      <c r="BJ115" s="672"/>
      <c r="BK115" s="57"/>
      <c r="BL115" s="600"/>
      <c r="BM115" s="600"/>
      <c r="BN115" s="600"/>
      <c r="BO115" s="600"/>
      <c r="BP115" s="600"/>
      <c r="BQ115" s="600"/>
      <c r="BR115" s="600"/>
      <c r="BS115" s="600"/>
      <c r="BT115" s="600"/>
      <c r="BU115" s="600"/>
      <c r="BV115" s="600"/>
      <c r="BW115" s="180"/>
      <c r="BX115" s="672"/>
      <c r="BY115" s="671"/>
      <c r="BZ115" s="600"/>
      <c r="CA115" s="600"/>
      <c r="CB115" s="600"/>
      <c r="CC115" s="600"/>
      <c r="CD115" s="600"/>
      <c r="CE115" s="600"/>
      <c r="CF115" s="600"/>
      <c r="CG115" s="600"/>
      <c r="CH115" s="600"/>
      <c r="CI115" s="600"/>
      <c r="CJ115" s="600"/>
      <c r="CK115" s="600"/>
      <c r="CL115" s="600"/>
      <c r="CM115" s="600"/>
      <c r="CN115" s="600"/>
      <c r="CO115" s="600"/>
      <c r="CP115" s="600"/>
      <c r="CQ115" s="600"/>
      <c r="CR115" s="600"/>
      <c r="CS115" s="600"/>
      <c r="CT115" s="600"/>
      <c r="CU115" s="600"/>
      <c r="CV115" s="600"/>
      <c r="CW115" s="600"/>
      <c r="CX115" s="600"/>
      <c r="CY115" s="600"/>
      <c r="CZ115" s="600"/>
      <c r="DA115" s="600"/>
      <c r="DB115" s="1725"/>
      <c r="DC115" s="1696"/>
      <c r="DD115" s="155"/>
      <c r="DE115" s="671"/>
      <c r="DF115" s="600"/>
      <c r="DG115" s="600"/>
      <c r="DH115" s="600"/>
      <c r="DI115" s="600"/>
      <c r="DJ115" s="600"/>
      <c r="DK115" s="600"/>
      <c r="DL115" s="600"/>
      <c r="DM115" s="672"/>
      <c r="DN115" s="1058"/>
    </row>
    <row r="116" spans="1:118" ht="15" customHeight="1" x14ac:dyDescent="0.25">
      <c r="A116" s="2069"/>
      <c r="B116" s="663">
        <v>4</v>
      </c>
      <c r="C116" s="760" t="s">
        <v>578</v>
      </c>
      <c r="D116" s="761">
        <f t="shared" si="4"/>
        <v>0</v>
      </c>
      <c r="E116" s="673"/>
      <c r="F116" s="600"/>
      <c r="G116" s="600"/>
      <c r="H116" s="600"/>
      <c r="I116" s="600"/>
      <c r="J116" s="600"/>
      <c r="K116" s="600"/>
      <c r="L116" s="600"/>
      <c r="M116" s="672"/>
      <c r="N116" s="671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  <c r="Y116" s="672"/>
      <c r="Z116" s="671"/>
      <c r="AA116" s="600"/>
      <c r="AB116" s="600"/>
      <c r="AC116" s="600"/>
      <c r="AD116" s="600"/>
      <c r="AE116" s="600"/>
      <c r="AF116" s="600"/>
      <c r="AG116" s="600"/>
      <c r="AH116" s="600"/>
      <c r="AI116" s="600"/>
      <c r="AJ116" s="600"/>
      <c r="AK116" s="600"/>
      <c r="AL116" s="600"/>
      <c r="AM116" s="600"/>
      <c r="AN116" s="600"/>
      <c r="AO116" s="600"/>
      <c r="AP116" s="672"/>
      <c r="AQ116" s="671"/>
      <c r="AR116" s="600"/>
      <c r="AS116" s="600"/>
      <c r="AT116" s="600"/>
      <c r="AU116" s="600"/>
      <c r="AV116" s="600"/>
      <c r="AW116" s="600"/>
      <c r="AX116" s="600"/>
      <c r="AY116" s="600"/>
      <c r="AZ116" s="600"/>
      <c r="BA116" s="600"/>
      <c r="BB116" s="600"/>
      <c r="BC116" s="600"/>
      <c r="BD116" s="600"/>
      <c r="BE116" s="600"/>
      <c r="BF116" s="600"/>
      <c r="BG116" s="600"/>
      <c r="BH116" s="600"/>
      <c r="BI116" s="180"/>
      <c r="BJ116" s="672"/>
      <c r="BK116" s="57"/>
      <c r="BL116" s="600"/>
      <c r="BM116" s="600"/>
      <c r="BN116" s="600"/>
      <c r="BO116" s="600"/>
      <c r="BP116" s="600"/>
      <c r="BQ116" s="600"/>
      <c r="BR116" s="600"/>
      <c r="BS116" s="600"/>
      <c r="BT116" s="600"/>
      <c r="BU116" s="600"/>
      <c r="BV116" s="600"/>
      <c r="BW116" s="180"/>
      <c r="BX116" s="672"/>
      <c r="BY116" s="671"/>
      <c r="BZ116" s="600"/>
      <c r="CA116" s="600"/>
      <c r="CB116" s="600"/>
      <c r="CC116" s="600"/>
      <c r="CD116" s="600"/>
      <c r="CE116" s="600"/>
      <c r="CF116" s="600"/>
      <c r="CG116" s="600"/>
      <c r="CH116" s="600"/>
      <c r="CI116" s="600"/>
      <c r="CJ116" s="600"/>
      <c r="CK116" s="600"/>
      <c r="CL116" s="600"/>
      <c r="CM116" s="600"/>
      <c r="CN116" s="600"/>
      <c r="CO116" s="600"/>
      <c r="CP116" s="600"/>
      <c r="CQ116" s="600"/>
      <c r="CR116" s="600"/>
      <c r="CS116" s="600"/>
      <c r="CT116" s="600"/>
      <c r="CU116" s="600"/>
      <c r="CV116" s="600"/>
      <c r="CW116" s="600"/>
      <c r="CX116" s="600"/>
      <c r="CY116" s="600"/>
      <c r="CZ116" s="600"/>
      <c r="DA116" s="600"/>
      <c r="DB116" s="1725"/>
      <c r="DC116" s="1696"/>
      <c r="DD116" s="155"/>
      <c r="DE116" s="671"/>
      <c r="DF116" s="600"/>
      <c r="DG116" s="600"/>
      <c r="DH116" s="600"/>
      <c r="DI116" s="600"/>
      <c r="DJ116" s="600"/>
      <c r="DK116" s="600"/>
      <c r="DL116" s="600"/>
      <c r="DM116" s="672"/>
      <c r="DN116" s="1058"/>
    </row>
    <row r="117" spans="1:118" s="1058" customFormat="1" ht="15" customHeight="1" thickBot="1" x14ac:dyDescent="0.3">
      <c r="A117" s="2067"/>
      <c r="B117" s="1348">
        <v>5</v>
      </c>
      <c r="C117" s="1346" t="s">
        <v>1214</v>
      </c>
      <c r="D117" s="1347">
        <f t="shared" si="4"/>
        <v>1</v>
      </c>
      <c r="E117" s="695"/>
      <c r="F117" s="583"/>
      <c r="G117" s="583"/>
      <c r="H117" s="583"/>
      <c r="I117" s="583"/>
      <c r="J117" s="583"/>
      <c r="K117" s="583"/>
      <c r="L117" s="583"/>
      <c r="M117" s="689"/>
      <c r="N117" s="1066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689"/>
      <c r="Z117" s="1066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  <c r="AO117" s="583"/>
      <c r="AP117" s="689"/>
      <c r="AQ117" s="1066"/>
      <c r="AR117" s="583"/>
      <c r="AS117" s="583"/>
      <c r="AT117" s="583"/>
      <c r="AU117" s="583"/>
      <c r="AV117" s="583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905"/>
      <c r="BJ117" s="689"/>
      <c r="BK117" s="324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905"/>
      <c r="BX117" s="689"/>
      <c r="BY117" s="1066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  <c r="CJ117" s="583"/>
      <c r="CK117" s="583"/>
      <c r="CL117" s="583"/>
      <c r="CM117" s="583"/>
      <c r="CN117" s="583"/>
      <c r="CO117" s="583"/>
      <c r="CP117" s="583"/>
      <c r="CQ117" s="583"/>
      <c r="CR117" s="583"/>
      <c r="CS117" s="583"/>
      <c r="CT117" s="583"/>
      <c r="CU117" s="583"/>
      <c r="CV117" s="583"/>
      <c r="CW117" s="583"/>
      <c r="CX117" s="583"/>
      <c r="CY117" s="583"/>
      <c r="CZ117" s="583"/>
      <c r="DA117" s="583">
        <v>1</v>
      </c>
      <c r="DB117" s="1750"/>
      <c r="DC117" s="1778"/>
      <c r="DD117" s="323"/>
      <c r="DE117" s="1066"/>
      <c r="DF117" s="583"/>
      <c r="DG117" s="583"/>
      <c r="DH117" s="583"/>
      <c r="DI117" s="583"/>
      <c r="DJ117" s="583"/>
      <c r="DK117" s="583"/>
      <c r="DL117" s="583"/>
      <c r="DM117" s="689"/>
    </row>
    <row r="118" spans="1:118" ht="15" customHeight="1" thickBot="1" x14ac:dyDescent="0.3">
      <c r="A118" s="2068"/>
      <c r="B118" s="284">
        <v>6</v>
      </c>
      <c r="C118" s="762" t="s">
        <v>561</v>
      </c>
      <c r="D118" s="763">
        <f t="shared" si="4"/>
        <v>1</v>
      </c>
      <c r="E118" s="732"/>
      <c r="F118" s="56"/>
      <c r="G118" s="56"/>
      <c r="H118" s="56"/>
      <c r="I118" s="56"/>
      <c r="J118" s="56"/>
      <c r="K118" s="56"/>
      <c r="L118" s="56"/>
      <c r="M118" s="675"/>
      <c r="N118" s="67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675"/>
      <c r="Z118" s="67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>
        <v>1</v>
      </c>
      <c r="AO118" s="56"/>
      <c r="AP118" s="675"/>
      <c r="AQ118" s="67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906"/>
      <c r="BJ118" s="675"/>
      <c r="BK118" s="58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906"/>
      <c r="BX118" s="675"/>
      <c r="BY118" s="67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156"/>
      <c r="DC118" s="56"/>
      <c r="DD118" s="156"/>
      <c r="DE118" s="676"/>
      <c r="DF118" s="56"/>
      <c r="DG118" s="56"/>
      <c r="DH118" s="56"/>
      <c r="DI118" s="56"/>
      <c r="DJ118" s="56"/>
      <c r="DK118" s="56"/>
      <c r="DL118" s="56"/>
      <c r="DM118" s="675"/>
      <c r="DN118" s="1058"/>
    </row>
    <row r="119" spans="1:118" ht="15" customHeight="1" x14ac:dyDescent="0.25">
      <c r="A119" s="2067" t="s">
        <v>1246</v>
      </c>
      <c r="B119" s="1127">
        <v>1</v>
      </c>
      <c r="C119" s="1128" t="s">
        <v>558</v>
      </c>
      <c r="D119" s="745">
        <f t="shared" si="4"/>
        <v>1</v>
      </c>
      <c r="E119" s="673"/>
      <c r="F119" s="600"/>
      <c r="G119" s="600"/>
      <c r="H119" s="600"/>
      <c r="I119" s="600"/>
      <c r="J119" s="600"/>
      <c r="K119" s="600"/>
      <c r="L119" s="600"/>
      <c r="M119" s="672"/>
      <c r="N119" s="671"/>
      <c r="O119" s="600"/>
      <c r="P119" s="600"/>
      <c r="Q119" s="600"/>
      <c r="R119" s="600"/>
      <c r="S119" s="600"/>
      <c r="T119" s="600"/>
      <c r="U119" s="600"/>
      <c r="V119" s="600"/>
      <c r="W119" s="600"/>
      <c r="X119" s="600"/>
      <c r="Y119" s="672"/>
      <c r="Z119" s="671"/>
      <c r="AA119" s="600"/>
      <c r="AB119" s="600"/>
      <c r="AC119" s="600"/>
      <c r="AD119" s="600"/>
      <c r="AE119" s="600"/>
      <c r="AF119" s="600"/>
      <c r="AG119" s="600"/>
      <c r="AH119" s="600"/>
      <c r="AI119" s="600"/>
      <c r="AJ119" s="600"/>
      <c r="AK119" s="600"/>
      <c r="AL119" s="600"/>
      <c r="AM119" s="600"/>
      <c r="AN119" s="600"/>
      <c r="AO119" s="600"/>
      <c r="AP119" s="672"/>
      <c r="AQ119" s="671"/>
      <c r="AR119" s="600"/>
      <c r="AS119" s="600"/>
      <c r="AT119" s="600"/>
      <c r="AU119" s="600"/>
      <c r="AV119" s="600"/>
      <c r="AW119" s="600"/>
      <c r="AX119" s="600"/>
      <c r="AY119" s="600"/>
      <c r="AZ119" s="600"/>
      <c r="BA119" s="600"/>
      <c r="BB119" s="600"/>
      <c r="BC119" s="600"/>
      <c r="BD119" s="600"/>
      <c r="BE119" s="600"/>
      <c r="BF119" s="600"/>
      <c r="BG119" s="600"/>
      <c r="BH119" s="600"/>
      <c r="BI119" s="180"/>
      <c r="BJ119" s="672"/>
      <c r="BK119" s="57"/>
      <c r="BL119" s="600"/>
      <c r="BM119" s="600"/>
      <c r="BN119" s="600"/>
      <c r="BO119" s="600"/>
      <c r="BP119" s="600"/>
      <c r="BQ119" s="600"/>
      <c r="BR119" s="600"/>
      <c r="BS119" s="600"/>
      <c r="BT119" s="600"/>
      <c r="BU119" s="600"/>
      <c r="BV119" s="600"/>
      <c r="BW119" s="180"/>
      <c r="BX119" s="672"/>
      <c r="BY119" s="671"/>
      <c r="BZ119" s="600"/>
      <c r="CA119" s="600">
        <v>1</v>
      </c>
      <c r="CB119" s="600"/>
      <c r="CC119" s="600"/>
      <c r="CD119" s="600"/>
      <c r="CE119" s="600"/>
      <c r="CF119" s="600"/>
      <c r="CG119" s="600"/>
      <c r="CH119" s="600"/>
      <c r="CI119" s="600"/>
      <c r="CJ119" s="600"/>
      <c r="CK119" s="600"/>
      <c r="CL119" s="600"/>
      <c r="CM119" s="600"/>
      <c r="CN119" s="600"/>
      <c r="CO119" s="600"/>
      <c r="CP119" s="600"/>
      <c r="CQ119" s="600"/>
      <c r="CR119" s="600"/>
      <c r="CS119" s="600"/>
      <c r="CT119" s="600"/>
      <c r="CU119" s="600"/>
      <c r="CV119" s="600"/>
      <c r="CW119" s="600"/>
      <c r="CX119" s="600"/>
      <c r="CY119" s="600"/>
      <c r="CZ119" s="600"/>
      <c r="DA119" s="600"/>
      <c r="DB119" s="1725"/>
      <c r="DC119" s="1696"/>
      <c r="DD119" s="155"/>
      <c r="DE119" s="671"/>
      <c r="DF119" s="600"/>
      <c r="DG119" s="600"/>
      <c r="DH119" s="600"/>
      <c r="DI119" s="600"/>
      <c r="DJ119" s="600"/>
      <c r="DK119" s="600"/>
      <c r="DL119" s="600"/>
      <c r="DM119" s="672"/>
      <c r="DN119" s="1058"/>
    </row>
    <row r="120" spans="1:118" ht="15" customHeight="1" x14ac:dyDescent="0.25">
      <c r="A120" s="2067"/>
      <c r="B120" s="1127">
        <v>2</v>
      </c>
      <c r="C120" s="1128" t="s">
        <v>132</v>
      </c>
      <c r="D120" s="745">
        <f t="shared" si="4"/>
        <v>4</v>
      </c>
      <c r="E120" s="673"/>
      <c r="F120" s="600"/>
      <c r="G120" s="600"/>
      <c r="H120" s="600"/>
      <c r="I120" s="600"/>
      <c r="J120" s="600"/>
      <c r="K120" s="600"/>
      <c r="L120" s="600"/>
      <c r="M120" s="672"/>
      <c r="N120" s="671"/>
      <c r="O120" s="600"/>
      <c r="P120" s="600"/>
      <c r="Q120" s="600"/>
      <c r="R120" s="600"/>
      <c r="S120" s="600"/>
      <c r="T120" s="600">
        <v>1</v>
      </c>
      <c r="U120" s="600">
        <v>1</v>
      </c>
      <c r="V120" s="600"/>
      <c r="W120" s="600"/>
      <c r="X120" s="600"/>
      <c r="Y120" s="672">
        <v>1</v>
      </c>
      <c r="Z120" s="671"/>
      <c r="AA120" s="600"/>
      <c r="AB120" s="600"/>
      <c r="AC120" s="600"/>
      <c r="AD120" s="600"/>
      <c r="AE120" s="600"/>
      <c r="AF120" s="600"/>
      <c r="AG120" s="600"/>
      <c r="AH120" s="600"/>
      <c r="AI120" s="600"/>
      <c r="AJ120" s="600"/>
      <c r="AK120" s="600"/>
      <c r="AL120" s="600"/>
      <c r="AM120" s="600">
        <v>1</v>
      </c>
      <c r="AN120" s="600"/>
      <c r="AO120" s="600"/>
      <c r="AP120" s="672"/>
      <c r="AQ120" s="671"/>
      <c r="AR120" s="600"/>
      <c r="AS120" s="600"/>
      <c r="AT120" s="600"/>
      <c r="AU120" s="600"/>
      <c r="AV120" s="600"/>
      <c r="AW120" s="600"/>
      <c r="AX120" s="600"/>
      <c r="AY120" s="600"/>
      <c r="AZ120" s="600"/>
      <c r="BA120" s="600"/>
      <c r="BB120" s="600"/>
      <c r="BC120" s="600"/>
      <c r="BD120" s="600"/>
      <c r="BE120" s="600"/>
      <c r="BF120" s="600"/>
      <c r="BG120" s="600"/>
      <c r="BH120" s="600"/>
      <c r="BI120" s="180"/>
      <c r="BJ120" s="672"/>
      <c r="BK120" s="57"/>
      <c r="BL120" s="600"/>
      <c r="BM120" s="600"/>
      <c r="BN120" s="600"/>
      <c r="BO120" s="600"/>
      <c r="BP120" s="600"/>
      <c r="BQ120" s="600"/>
      <c r="BR120" s="600"/>
      <c r="BS120" s="600"/>
      <c r="BT120" s="600"/>
      <c r="BU120" s="600"/>
      <c r="BV120" s="600"/>
      <c r="BW120" s="180"/>
      <c r="BX120" s="672"/>
      <c r="BY120" s="671"/>
      <c r="BZ120" s="600"/>
      <c r="CA120" s="600"/>
      <c r="CB120" s="600"/>
      <c r="CC120" s="600"/>
      <c r="CD120" s="600"/>
      <c r="CE120" s="600"/>
      <c r="CF120" s="600"/>
      <c r="CG120" s="600"/>
      <c r="CH120" s="600"/>
      <c r="CI120" s="600"/>
      <c r="CJ120" s="600"/>
      <c r="CK120" s="600"/>
      <c r="CL120" s="600"/>
      <c r="CM120" s="600"/>
      <c r="CN120" s="600"/>
      <c r="CO120" s="600"/>
      <c r="CP120" s="600"/>
      <c r="CQ120" s="600"/>
      <c r="CR120" s="600"/>
      <c r="CS120" s="600"/>
      <c r="CT120" s="600"/>
      <c r="CU120" s="600"/>
      <c r="CV120" s="600"/>
      <c r="CW120" s="600"/>
      <c r="CX120" s="600"/>
      <c r="CY120" s="600"/>
      <c r="CZ120" s="600"/>
      <c r="DA120" s="600"/>
      <c r="DB120" s="1725"/>
      <c r="DC120" s="1696"/>
      <c r="DD120" s="155"/>
      <c r="DE120" s="671"/>
      <c r="DF120" s="600"/>
      <c r="DG120" s="600"/>
      <c r="DH120" s="600"/>
      <c r="DI120" s="600"/>
      <c r="DJ120" s="600"/>
      <c r="DK120" s="600"/>
      <c r="DL120" s="600"/>
      <c r="DM120" s="672"/>
      <c r="DN120" s="1058"/>
    </row>
    <row r="121" spans="1:118" ht="15" customHeight="1" x14ac:dyDescent="0.25">
      <c r="A121" s="2067"/>
      <c r="B121" s="1127">
        <v>3</v>
      </c>
      <c r="C121" s="1128" t="s">
        <v>54</v>
      </c>
      <c r="D121" s="745">
        <f t="shared" si="4"/>
        <v>2</v>
      </c>
      <c r="E121" s="673"/>
      <c r="F121" s="600"/>
      <c r="G121" s="600"/>
      <c r="H121" s="600"/>
      <c r="I121" s="600"/>
      <c r="J121" s="600"/>
      <c r="K121" s="600"/>
      <c r="L121" s="600"/>
      <c r="M121" s="672"/>
      <c r="N121" s="671"/>
      <c r="O121" s="600"/>
      <c r="P121" s="600"/>
      <c r="Q121" s="600"/>
      <c r="R121" s="600"/>
      <c r="S121" s="600"/>
      <c r="T121" s="600"/>
      <c r="U121" s="600"/>
      <c r="V121" s="600"/>
      <c r="W121" s="600"/>
      <c r="X121" s="600"/>
      <c r="Y121" s="672">
        <v>1</v>
      </c>
      <c r="Z121" s="671"/>
      <c r="AA121" s="600"/>
      <c r="AB121" s="600"/>
      <c r="AC121" s="600"/>
      <c r="AD121" s="600"/>
      <c r="AE121" s="600"/>
      <c r="AF121" s="600"/>
      <c r="AG121" s="600"/>
      <c r="AH121" s="600"/>
      <c r="AI121" s="600"/>
      <c r="AJ121" s="600">
        <v>1</v>
      </c>
      <c r="AK121" s="600"/>
      <c r="AL121" s="600"/>
      <c r="AM121" s="600"/>
      <c r="AN121" s="600"/>
      <c r="AO121" s="600"/>
      <c r="AP121" s="672"/>
      <c r="AQ121" s="671"/>
      <c r="AR121" s="600"/>
      <c r="AS121" s="600"/>
      <c r="AT121" s="600"/>
      <c r="AU121" s="600"/>
      <c r="AV121" s="600"/>
      <c r="AW121" s="600"/>
      <c r="AX121" s="600"/>
      <c r="AY121" s="600"/>
      <c r="AZ121" s="600"/>
      <c r="BA121" s="600"/>
      <c r="BB121" s="600"/>
      <c r="BC121" s="600"/>
      <c r="BD121" s="600"/>
      <c r="BE121" s="600"/>
      <c r="BF121" s="600"/>
      <c r="BG121" s="600"/>
      <c r="BH121" s="600"/>
      <c r="BI121" s="180"/>
      <c r="BJ121" s="672"/>
      <c r="BK121" s="57"/>
      <c r="BL121" s="600"/>
      <c r="BM121" s="600"/>
      <c r="BN121" s="600"/>
      <c r="BO121" s="600"/>
      <c r="BP121" s="600"/>
      <c r="BQ121" s="600"/>
      <c r="BR121" s="600"/>
      <c r="BS121" s="600"/>
      <c r="BT121" s="600"/>
      <c r="BU121" s="600"/>
      <c r="BV121" s="600"/>
      <c r="BW121" s="180"/>
      <c r="BX121" s="672"/>
      <c r="BY121" s="671"/>
      <c r="BZ121" s="600"/>
      <c r="CA121" s="600"/>
      <c r="CB121" s="600"/>
      <c r="CC121" s="600"/>
      <c r="CD121" s="600"/>
      <c r="CE121" s="600"/>
      <c r="CF121" s="600"/>
      <c r="CG121" s="600"/>
      <c r="CH121" s="600"/>
      <c r="CI121" s="600"/>
      <c r="CJ121" s="600"/>
      <c r="CK121" s="600"/>
      <c r="CL121" s="600"/>
      <c r="CM121" s="600"/>
      <c r="CN121" s="600"/>
      <c r="CO121" s="600"/>
      <c r="CP121" s="600"/>
      <c r="CQ121" s="600"/>
      <c r="CR121" s="600"/>
      <c r="CS121" s="600"/>
      <c r="CT121" s="600"/>
      <c r="CU121" s="600"/>
      <c r="CV121" s="600"/>
      <c r="CW121" s="600"/>
      <c r="CX121" s="600"/>
      <c r="CY121" s="600"/>
      <c r="CZ121" s="600"/>
      <c r="DA121" s="600"/>
      <c r="DB121" s="1725"/>
      <c r="DC121" s="1696"/>
      <c r="DD121" s="155"/>
      <c r="DE121" s="671"/>
      <c r="DF121" s="600"/>
      <c r="DG121" s="600"/>
      <c r="DH121" s="600"/>
      <c r="DI121" s="600"/>
      <c r="DJ121" s="600"/>
      <c r="DK121" s="600"/>
      <c r="DL121" s="600"/>
      <c r="DM121" s="672"/>
      <c r="DN121" s="1058"/>
    </row>
    <row r="122" spans="1:118" ht="15" customHeight="1" x14ac:dyDescent="0.25">
      <c r="A122" s="2067"/>
      <c r="B122" s="1127">
        <v>4</v>
      </c>
      <c r="C122" s="1128" t="s">
        <v>42</v>
      </c>
      <c r="D122" s="745">
        <f t="shared" si="4"/>
        <v>4</v>
      </c>
      <c r="E122" s="673"/>
      <c r="F122" s="600">
        <v>1</v>
      </c>
      <c r="G122" s="600"/>
      <c r="H122" s="600"/>
      <c r="I122" s="600"/>
      <c r="J122" s="600"/>
      <c r="K122" s="600">
        <v>1</v>
      </c>
      <c r="L122" s="600"/>
      <c r="M122" s="672"/>
      <c r="N122" s="671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  <c r="Y122" s="672"/>
      <c r="Z122" s="671"/>
      <c r="AA122" s="600"/>
      <c r="AB122" s="600"/>
      <c r="AC122" s="600"/>
      <c r="AD122" s="600"/>
      <c r="AE122" s="600"/>
      <c r="AF122" s="600"/>
      <c r="AG122" s="600">
        <v>1</v>
      </c>
      <c r="AH122" s="600"/>
      <c r="AI122" s="600"/>
      <c r="AJ122" s="600"/>
      <c r="AK122" s="600"/>
      <c r="AL122" s="600"/>
      <c r="AM122" s="600"/>
      <c r="AN122" s="600"/>
      <c r="AO122" s="600"/>
      <c r="AP122" s="672"/>
      <c r="AQ122" s="671"/>
      <c r="AR122" s="600"/>
      <c r="AS122" s="600"/>
      <c r="AT122" s="600"/>
      <c r="AU122" s="600"/>
      <c r="AV122" s="600"/>
      <c r="AW122" s="600"/>
      <c r="AX122" s="600"/>
      <c r="AY122" s="600"/>
      <c r="AZ122" s="600"/>
      <c r="BA122" s="600"/>
      <c r="BB122" s="600"/>
      <c r="BC122" s="600"/>
      <c r="BD122" s="600"/>
      <c r="BE122" s="600"/>
      <c r="BF122" s="600"/>
      <c r="BG122" s="600"/>
      <c r="BH122" s="600"/>
      <c r="BI122" s="180"/>
      <c r="BJ122" s="672"/>
      <c r="BK122" s="57"/>
      <c r="BL122" s="600"/>
      <c r="BM122" s="600"/>
      <c r="BN122" s="600"/>
      <c r="BO122" s="600"/>
      <c r="BP122" s="600"/>
      <c r="BQ122" s="600"/>
      <c r="BR122" s="600"/>
      <c r="BS122" s="600"/>
      <c r="BT122" s="600"/>
      <c r="BU122" s="600"/>
      <c r="BV122" s="600"/>
      <c r="BW122" s="180"/>
      <c r="BX122" s="672"/>
      <c r="BY122" s="671"/>
      <c r="BZ122" s="600">
        <v>1</v>
      </c>
      <c r="CA122" s="600"/>
      <c r="CB122" s="600"/>
      <c r="CC122" s="600"/>
      <c r="CD122" s="600"/>
      <c r="CE122" s="600"/>
      <c r="CF122" s="600"/>
      <c r="CG122" s="600"/>
      <c r="CH122" s="600"/>
      <c r="CI122" s="600"/>
      <c r="CJ122" s="600"/>
      <c r="CK122" s="600"/>
      <c r="CL122" s="600"/>
      <c r="CM122" s="600"/>
      <c r="CN122" s="600"/>
      <c r="CO122" s="600"/>
      <c r="CP122" s="600"/>
      <c r="CQ122" s="600"/>
      <c r="CR122" s="600"/>
      <c r="CS122" s="600"/>
      <c r="CT122" s="600"/>
      <c r="CU122" s="600"/>
      <c r="CV122" s="600"/>
      <c r="CW122" s="600"/>
      <c r="CX122" s="600"/>
      <c r="CY122" s="600"/>
      <c r="CZ122" s="600"/>
      <c r="DA122" s="600"/>
      <c r="DB122" s="1725"/>
      <c r="DC122" s="1696"/>
      <c r="DD122" s="155"/>
      <c r="DE122" s="671"/>
      <c r="DF122" s="600"/>
      <c r="DG122" s="600"/>
      <c r="DH122" s="600"/>
      <c r="DI122" s="600"/>
      <c r="DJ122" s="600"/>
      <c r="DK122" s="600"/>
      <c r="DL122" s="600"/>
      <c r="DM122" s="672"/>
      <c r="DN122" s="1058"/>
    </row>
    <row r="123" spans="1:118" ht="15" customHeight="1" x14ac:dyDescent="0.25">
      <c r="A123" s="2067"/>
      <c r="B123" s="1127">
        <v>5</v>
      </c>
      <c r="C123" s="1128" t="s">
        <v>14</v>
      </c>
      <c r="D123" s="745">
        <f t="shared" si="4"/>
        <v>6</v>
      </c>
      <c r="E123" s="673"/>
      <c r="F123" s="600"/>
      <c r="G123" s="600"/>
      <c r="H123" s="600"/>
      <c r="I123" s="600"/>
      <c r="J123" s="600"/>
      <c r="K123" s="600"/>
      <c r="L123" s="600"/>
      <c r="M123" s="672"/>
      <c r="N123" s="671"/>
      <c r="O123" s="600"/>
      <c r="P123" s="600">
        <v>1</v>
      </c>
      <c r="Q123" s="600"/>
      <c r="R123" s="600"/>
      <c r="S123" s="600"/>
      <c r="T123" s="600"/>
      <c r="U123" s="600"/>
      <c r="V123" s="600"/>
      <c r="W123" s="600"/>
      <c r="X123" s="600"/>
      <c r="Y123" s="672"/>
      <c r="Z123" s="671"/>
      <c r="AA123" s="600"/>
      <c r="AB123" s="600"/>
      <c r="AC123" s="600"/>
      <c r="AD123" s="600"/>
      <c r="AE123" s="600"/>
      <c r="AF123" s="600"/>
      <c r="AG123" s="600"/>
      <c r="AH123" s="600"/>
      <c r="AI123" s="600"/>
      <c r="AJ123" s="600"/>
      <c r="AK123" s="600"/>
      <c r="AL123" s="600"/>
      <c r="AM123" s="600">
        <v>1</v>
      </c>
      <c r="AN123" s="600"/>
      <c r="AO123" s="600"/>
      <c r="AP123" s="672"/>
      <c r="AQ123" s="671"/>
      <c r="AR123" s="600"/>
      <c r="AS123" s="600"/>
      <c r="AT123" s="600"/>
      <c r="AU123" s="600"/>
      <c r="AV123" s="600"/>
      <c r="AW123" s="600"/>
      <c r="AX123" s="600"/>
      <c r="AY123" s="600"/>
      <c r="AZ123" s="600"/>
      <c r="BA123" s="600"/>
      <c r="BB123" s="600"/>
      <c r="BC123" s="600"/>
      <c r="BD123" s="600"/>
      <c r="BE123" s="600"/>
      <c r="BF123" s="600"/>
      <c r="BG123" s="600"/>
      <c r="BH123" s="600"/>
      <c r="BI123" s="180"/>
      <c r="BJ123" s="672"/>
      <c r="BK123" s="57"/>
      <c r="BL123" s="600"/>
      <c r="BM123" s="600"/>
      <c r="BN123" s="600"/>
      <c r="BO123" s="600"/>
      <c r="BP123" s="600"/>
      <c r="BQ123" s="600"/>
      <c r="BR123" s="600"/>
      <c r="BS123" s="600"/>
      <c r="BT123" s="600"/>
      <c r="BU123" s="600"/>
      <c r="BV123" s="600"/>
      <c r="BW123" s="180"/>
      <c r="BX123" s="672"/>
      <c r="BY123" s="671"/>
      <c r="BZ123" s="600"/>
      <c r="CA123" s="600">
        <v>1</v>
      </c>
      <c r="CB123" s="600"/>
      <c r="CC123" s="600"/>
      <c r="CD123" s="600"/>
      <c r="CE123" s="600">
        <v>1</v>
      </c>
      <c r="CF123" s="600"/>
      <c r="CG123" s="600"/>
      <c r="CH123" s="600"/>
      <c r="CI123" s="600"/>
      <c r="CJ123" s="600"/>
      <c r="CK123" s="600"/>
      <c r="CL123" s="600"/>
      <c r="CM123" s="600"/>
      <c r="CN123" s="600"/>
      <c r="CO123" s="600">
        <v>1</v>
      </c>
      <c r="CP123" s="600"/>
      <c r="CQ123" s="600"/>
      <c r="CR123" s="600">
        <v>1</v>
      </c>
      <c r="CS123" s="600"/>
      <c r="CT123" s="600"/>
      <c r="CU123" s="600"/>
      <c r="CV123" s="600"/>
      <c r="CW123" s="600"/>
      <c r="CX123" s="600"/>
      <c r="CY123" s="600"/>
      <c r="CZ123" s="600"/>
      <c r="DA123" s="600"/>
      <c r="DB123" s="1725"/>
      <c r="DC123" s="1696"/>
      <c r="DD123" s="155"/>
      <c r="DE123" s="671"/>
      <c r="DF123" s="600"/>
      <c r="DG123" s="600"/>
      <c r="DH123" s="600"/>
      <c r="DI123" s="600"/>
      <c r="DJ123" s="600"/>
      <c r="DK123" s="600"/>
      <c r="DL123" s="600"/>
      <c r="DM123" s="672"/>
      <c r="DN123" s="1058"/>
    </row>
    <row r="124" spans="1:118" ht="15" customHeight="1" x14ac:dyDescent="0.25">
      <c r="A124" s="2067"/>
      <c r="B124" s="1127">
        <v>6</v>
      </c>
      <c r="C124" s="1128" t="s">
        <v>49</v>
      </c>
      <c r="D124" s="745">
        <f t="shared" si="4"/>
        <v>2</v>
      </c>
      <c r="E124" s="673"/>
      <c r="F124" s="600"/>
      <c r="G124" s="600"/>
      <c r="H124" s="600"/>
      <c r="I124" s="600"/>
      <c r="J124" s="600"/>
      <c r="K124" s="600"/>
      <c r="L124" s="600"/>
      <c r="M124" s="672"/>
      <c r="N124" s="671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72"/>
      <c r="Z124" s="671">
        <v>1</v>
      </c>
      <c r="AA124" s="600"/>
      <c r="AB124" s="600"/>
      <c r="AC124" s="600"/>
      <c r="AD124" s="600"/>
      <c r="AE124" s="600"/>
      <c r="AF124" s="600"/>
      <c r="AG124" s="600"/>
      <c r="AH124" s="600"/>
      <c r="AI124" s="600"/>
      <c r="AJ124" s="600"/>
      <c r="AK124" s="600"/>
      <c r="AL124" s="600"/>
      <c r="AM124" s="600"/>
      <c r="AN124" s="600"/>
      <c r="AO124" s="600"/>
      <c r="AP124" s="672"/>
      <c r="AQ124" s="671"/>
      <c r="AR124" s="600"/>
      <c r="AS124" s="600"/>
      <c r="AT124" s="600"/>
      <c r="AU124" s="600"/>
      <c r="AV124" s="600"/>
      <c r="AW124" s="600"/>
      <c r="AX124" s="600"/>
      <c r="AY124" s="600"/>
      <c r="AZ124" s="600"/>
      <c r="BA124" s="600"/>
      <c r="BB124" s="600"/>
      <c r="BC124" s="600"/>
      <c r="BD124" s="600"/>
      <c r="BE124" s="600"/>
      <c r="BF124" s="600"/>
      <c r="BG124" s="600"/>
      <c r="BH124" s="600"/>
      <c r="BI124" s="180"/>
      <c r="BJ124" s="672"/>
      <c r="BK124" s="57"/>
      <c r="BL124" s="600"/>
      <c r="BM124" s="600"/>
      <c r="BN124" s="600"/>
      <c r="BO124" s="600"/>
      <c r="BP124" s="600"/>
      <c r="BQ124" s="600"/>
      <c r="BR124" s="600"/>
      <c r="BS124" s="600"/>
      <c r="BT124" s="600"/>
      <c r="BU124" s="600"/>
      <c r="BV124" s="600">
        <v>1</v>
      </c>
      <c r="BW124" s="180"/>
      <c r="BX124" s="672"/>
      <c r="BY124" s="671"/>
      <c r="BZ124" s="600"/>
      <c r="CA124" s="600"/>
      <c r="CB124" s="600"/>
      <c r="CC124" s="600"/>
      <c r="CD124" s="600"/>
      <c r="CE124" s="600"/>
      <c r="CF124" s="600"/>
      <c r="CG124" s="600"/>
      <c r="CH124" s="600"/>
      <c r="CI124" s="600"/>
      <c r="CJ124" s="600"/>
      <c r="CK124" s="600"/>
      <c r="CL124" s="600"/>
      <c r="CM124" s="600"/>
      <c r="CN124" s="600"/>
      <c r="CO124" s="600"/>
      <c r="CP124" s="600"/>
      <c r="CQ124" s="600"/>
      <c r="CR124" s="600"/>
      <c r="CS124" s="600"/>
      <c r="CT124" s="600"/>
      <c r="CU124" s="600"/>
      <c r="CV124" s="600"/>
      <c r="CW124" s="600"/>
      <c r="CX124" s="600"/>
      <c r="CY124" s="600"/>
      <c r="CZ124" s="600"/>
      <c r="DA124" s="600"/>
      <c r="DB124" s="1725"/>
      <c r="DC124" s="1696"/>
      <c r="DD124" s="155"/>
      <c r="DE124" s="671"/>
      <c r="DF124" s="600"/>
      <c r="DG124" s="600"/>
      <c r="DH124" s="600"/>
      <c r="DI124" s="600"/>
      <c r="DJ124" s="600"/>
      <c r="DK124" s="600"/>
      <c r="DL124" s="600"/>
      <c r="DM124" s="672"/>
      <c r="DN124" s="1058"/>
    </row>
    <row r="125" spans="1:118" s="1058" customFormat="1" ht="15" customHeight="1" thickBot="1" x14ac:dyDescent="0.3">
      <c r="A125" s="2067"/>
      <c r="B125" s="2103">
        <v>7</v>
      </c>
      <c r="C125" s="1374" t="s">
        <v>1365</v>
      </c>
      <c r="D125" s="1375">
        <f t="shared" si="4"/>
        <v>1</v>
      </c>
      <c r="E125" s="695"/>
      <c r="F125" s="583"/>
      <c r="G125" s="583"/>
      <c r="H125" s="583"/>
      <c r="I125" s="583"/>
      <c r="J125" s="583"/>
      <c r="K125" s="583"/>
      <c r="L125" s="583"/>
      <c r="M125" s="689"/>
      <c r="N125" s="1066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689"/>
      <c r="Z125" s="1066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  <c r="AO125" s="583"/>
      <c r="AP125" s="689"/>
      <c r="AQ125" s="1066"/>
      <c r="AR125" s="583"/>
      <c r="AS125" s="583"/>
      <c r="AT125" s="583"/>
      <c r="AU125" s="583"/>
      <c r="AV125" s="583">
        <v>1</v>
      </c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905"/>
      <c r="BJ125" s="689"/>
      <c r="BK125" s="324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905"/>
      <c r="BX125" s="689"/>
      <c r="BY125" s="1066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  <c r="CJ125" s="583"/>
      <c r="CK125" s="583"/>
      <c r="CL125" s="583"/>
      <c r="CM125" s="583"/>
      <c r="CN125" s="583"/>
      <c r="CO125" s="583"/>
      <c r="CP125" s="583"/>
      <c r="CQ125" s="583"/>
      <c r="CR125" s="583"/>
      <c r="CS125" s="583"/>
      <c r="CT125" s="583"/>
      <c r="CU125" s="583"/>
      <c r="CV125" s="583"/>
      <c r="CW125" s="583"/>
      <c r="CX125" s="583"/>
      <c r="CY125" s="583"/>
      <c r="CZ125" s="583"/>
      <c r="DA125" s="583"/>
      <c r="DB125" s="1750"/>
      <c r="DC125" s="1778"/>
      <c r="DD125" s="323"/>
      <c r="DE125" s="1066"/>
      <c r="DF125" s="583"/>
      <c r="DG125" s="583"/>
      <c r="DH125" s="583"/>
      <c r="DI125" s="583"/>
      <c r="DJ125" s="583"/>
      <c r="DK125" s="583"/>
      <c r="DL125" s="583"/>
      <c r="DM125" s="689"/>
    </row>
    <row r="126" spans="1:118" ht="17.25" customHeight="1" thickBot="1" x14ac:dyDescent="0.3">
      <c r="A126" s="2067"/>
      <c r="B126" s="1373">
        <v>8</v>
      </c>
      <c r="C126" s="1374" t="s">
        <v>52</v>
      </c>
      <c r="D126" s="1375">
        <f t="shared" si="4"/>
        <v>3</v>
      </c>
      <c r="E126" s="695"/>
      <c r="F126" s="583"/>
      <c r="G126" s="583"/>
      <c r="H126" s="583"/>
      <c r="I126" s="583"/>
      <c r="J126" s="583"/>
      <c r="K126" s="583"/>
      <c r="L126" s="583"/>
      <c r="M126" s="689"/>
      <c r="N126" s="1066"/>
      <c r="O126" s="583">
        <v>1</v>
      </c>
      <c r="P126" s="583"/>
      <c r="Q126" s="583"/>
      <c r="R126" s="583"/>
      <c r="S126" s="583"/>
      <c r="T126" s="583">
        <v>1</v>
      </c>
      <c r="U126" s="583">
        <v>1</v>
      </c>
      <c r="V126" s="583"/>
      <c r="W126" s="583"/>
      <c r="X126" s="583"/>
      <c r="Y126" s="689"/>
      <c r="Z126" s="1066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  <c r="AO126" s="583"/>
      <c r="AP126" s="689"/>
      <c r="AQ126" s="1066"/>
      <c r="AR126" s="583"/>
      <c r="AS126" s="583"/>
      <c r="AT126" s="583"/>
      <c r="AU126" s="583"/>
      <c r="AV126" s="583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905"/>
      <c r="BJ126" s="689"/>
      <c r="BK126" s="324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905"/>
      <c r="BX126" s="689"/>
      <c r="BY126" s="1066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  <c r="CJ126" s="583"/>
      <c r="CK126" s="583"/>
      <c r="CL126" s="583"/>
      <c r="CM126" s="583"/>
      <c r="CN126" s="583"/>
      <c r="CO126" s="583"/>
      <c r="CP126" s="583"/>
      <c r="CQ126" s="583"/>
      <c r="CR126" s="583"/>
      <c r="CS126" s="583"/>
      <c r="CT126" s="583"/>
      <c r="CU126" s="583"/>
      <c r="CV126" s="583"/>
      <c r="CW126" s="583"/>
      <c r="CX126" s="583"/>
      <c r="CY126" s="583"/>
      <c r="CZ126" s="583"/>
      <c r="DA126" s="583"/>
      <c r="DB126" s="1750"/>
      <c r="DC126" s="1778"/>
      <c r="DD126" s="323"/>
      <c r="DE126" s="1066"/>
      <c r="DF126" s="583"/>
      <c r="DG126" s="583"/>
      <c r="DH126" s="583"/>
      <c r="DI126" s="583"/>
      <c r="DJ126" s="583"/>
      <c r="DK126" s="583"/>
      <c r="DL126" s="583"/>
      <c r="DM126" s="689"/>
      <c r="DN126" s="1058"/>
    </row>
    <row r="127" spans="1:118" ht="15" customHeight="1" x14ac:dyDescent="0.25">
      <c r="A127" s="2066" t="s">
        <v>1247</v>
      </c>
      <c r="B127" s="1130">
        <v>1</v>
      </c>
      <c r="C127" s="1376" t="s">
        <v>41</v>
      </c>
      <c r="D127" s="721">
        <f t="shared" si="4"/>
        <v>1</v>
      </c>
      <c r="E127" s="692"/>
      <c r="F127" s="968"/>
      <c r="G127" s="968"/>
      <c r="H127" s="968"/>
      <c r="I127" s="968"/>
      <c r="J127" s="968"/>
      <c r="K127" s="968"/>
      <c r="L127" s="968"/>
      <c r="M127" s="693"/>
      <c r="N127" s="694"/>
      <c r="O127" s="968"/>
      <c r="P127" s="968"/>
      <c r="Q127" s="968"/>
      <c r="R127" s="968"/>
      <c r="S127" s="968"/>
      <c r="T127" s="968"/>
      <c r="U127" s="968"/>
      <c r="V127" s="968"/>
      <c r="W127" s="968"/>
      <c r="X127" s="968"/>
      <c r="Y127" s="693"/>
      <c r="Z127" s="694"/>
      <c r="AA127" s="968"/>
      <c r="AB127" s="968"/>
      <c r="AC127" s="968"/>
      <c r="AD127" s="968"/>
      <c r="AE127" s="968"/>
      <c r="AF127" s="968"/>
      <c r="AG127" s="968">
        <v>1</v>
      </c>
      <c r="AH127" s="968"/>
      <c r="AI127" s="968"/>
      <c r="AJ127" s="968"/>
      <c r="AK127" s="968"/>
      <c r="AL127" s="968"/>
      <c r="AM127" s="968"/>
      <c r="AN127" s="968"/>
      <c r="AO127" s="968"/>
      <c r="AP127" s="693"/>
      <c r="AQ127" s="694"/>
      <c r="AR127" s="968"/>
      <c r="AS127" s="968"/>
      <c r="AT127" s="968"/>
      <c r="AU127" s="968"/>
      <c r="AV127" s="968"/>
      <c r="AW127" s="968"/>
      <c r="AX127" s="968"/>
      <c r="AY127" s="968"/>
      <c r="AZ127" s="968"/>
      <c r="BA127" s="968"/>
      <c r="BB127" s="968"/>
      <c r="BC127" s="968"/>
      <c r="BD127" s="968"/>
      <c r="BE127" s="968"/>
      <c r="BF127" s="968"/>
      <c r="BG127" s="968"/>
      <c r="BH127" s="968"/>
      <c r="BI127" s="903"/>
      <c r="BJ127" s="693"/>
      <c r="BK127" s="83"/>
      <c r="BL127" s="968"/>
      <c r="BM127" s="968"/>
      <c r="BN127" s="968"/>
      <c r="BO127" s="968"/>
      <c r="BP127" s="968"/>
      <c r="BQ127" s="968"/>
      <c r="BR127" s="968"/>
      <c r="BS127" s="968"/>
      <c r="BT127" s="968"/>
      <c r="BU127" s="968"/>
      <c r="BV127" s="968"/>
      <c r="BW127" s="903"/>
      <c r="BX127" s="693"/>
      <c r="BY127" s="694"/>
      <c r="BZ127" s="968"/>
      <c r="CA127" s="968"/>
      <c r="CB127" s="968"/>
      <c r="CC127" s="968"/>
      <c r="CD127" s="968"/>
      <c r="CE127" s="968"/>
      <c r="CF127" s="968"/>
      <c r="CG127" s="968"/>
      <c r="CH127" s="968"/>
      <c r="CI127" s="968"/>
      <c r="CJ127" s="968"/>
      <c r="CK127" s="968"/>
      <c r="CL127" s="968"/>
      <c r="CM127" s="968"/>
      <c r="CN127" s="968"/>
      <c r="CO127" s="968"/>
      <c r="CP127" s="968"/>
      <c r="CQ127" s="968"/>
      <c r="CR127" s="968"/>
      <c r="CS127" s="968"/>
      <c r="CT127" s="968"/>
      <c r="CU127" s="968"/>
      <c r="CV127" s="968"/>
      <c r="CW127" s="968"/>
      <c r="CX127" s="968"/>
      <c r="CY127" s="968"/>
      <c r="CZ127" s="968"/>
      <c r="DA127" s="968"/>
      <c r="DB127" s="154"/>
      <c r="DC127" s="968"/>
      <c r="DD127" s="154"/>
      <c r="DE127" s="694"/>
      <c r="DF127" s="968"/>
      <c r="DG127" s="968"/>
      <c r="DH127" s="968"/>
      <c r="DI127" s="968"/>
      <c r="DJ127" s="968"/>
      <c r="DK127" s="968"/>
      <c r="DL127" s="968"/>
      <c r="DM127" s="693"/>
      <c r="DN127" s="1058"/>
    </row>
    <row r="128" spans="1:118" ht="16.5" customHeight="1" x14ac:dyDescent="0.25">
      <c r="A128" s="2067"/>
      <c r="B128" s="1127">
        <v>2</v>
      </c>
      <c r="C128" s="699" t="s">
        <v>18</v>
      </c>
      <c r="D128" s="722">
        <f t="shared" si="4"/>
        <v>8</v>
      </c>
      <c r="E128" s="673"/>
      <c r="F128" s="920"/>
      <c r="G128" s="920"/>
      <c r="H128" s="920"/>
      <c r="I128" s="920"/>
      <c r="J128" s="920"/>
      <c r="K128" s="920"/>
      <c r="L128" s="920"/>
      <c r="M128" s="672"/>
      <c r="N128" s="1063"/>
      <c r="O128" s="920"/>
      <c r="P128" s="920"/>
      <c r="Q128" s="920"/>
      <c r="R128" s="920"/>
      <c r="S128" s="920"/>
      <c r="T128" s="920"/>
      <c r="U128" s="920"/>
      <c r="V128" s="920"/>
      <c r="W128" s="920"/>
      <c r="X128" s="920"/>
      <c r="Y128" s="672"/>
      <c r="Z128" s="1063"/>
      <c r="AA128" s="920"/>
      <c r="AB128" s="920"/>
      <c r="AC128" s="920"/>
      <c r="AD128" s="920"/>
      <c r="AE128" s="920"/>
      <c r="AF128" s="920"/>
      <c r="AG128" s="920"/>
      <c r="AH128" s="920"/>
      <c r="AI128" s="920"/>
      <c r="AJ128" s="920"/>
      <c r="AK128" s="920"/>
      <c r="AL128" s="920"/>
      <c r="AM128" s="920"/>
      <c r="AN128" s="920"/>
      <c r="AO128" s="920"/>
      <c r="AP128" s="672"/>
      <c r="AQ128" s="1063"/>
      <c r="AR128" s="920"/>
      <c r="AS128" s="920"/>
      <c r="AT128" s="920"/>
      <c r="AU128" s="920"/>
      <c r="AV128" s="920"/>
      <c r="AW128" s="920"/>
      <c r="AX128" s="920"/>
      <c r="AY128" s="920"/>
      <c r="AZ128" s="920"/>
      <c r="BA128" s="920"/>
      <c r="BB128" s="920"/>
      <c r="BC128" s="920"/>
      <c r="BD128" s="920"/>
      <c r="BE128" s="920"/>
      <c r="BF128" s="920"/>
      <c r="BG128" s="920"/>
      <c r="BH128" s="920"/>
      <c r="BI128" s="180"/>
      <c r="BJ128" s="672"/>
      <c r="BK128" s="963">
        <v>1</v>
      </c>
      <c r="BL128" s="920"/>
      <c r="BM128" s="920"/>
      <c r="BN128" s="920">
        <v>1</v>
      </c>
      <c r="BO128" s="920"/>
      <c r="BP128" s="920">
        <v>1</v>
      </c>
      <c r="BQ128" s="920">
        <v>1</v>
      </c>
      <c r="BR128" s="920"/>
      <c r="BS128" s="920">
        <v>1</v>
      </c>
      <c r="BT128" s="920"/>
      <c r="BU128" s="920">
        <v>1</v>
      </c>
      <c r="BV128" s="920"/>
      <c r="BW128" s="180">
        <v>1</v>
      </c>
      <c r="BX128" s="672"/>
      <c r="BY128" s="1063"/>
      <c r="BZ128" s="920"/>
      <c r="CA128" s="920"/>
      <c r="CB128" s="920"/>
      <c r="CC128" s="920"/>
      <c r="CD128" s="920"/>
      <c r="CE128" s="920"/>
      <c r="CF128" s="920"/>
      <c r="CG128" s="920"/>
      <c r="CH128" s="920"/>
      <c r="CI128" s="920"/>
      <c r="CJ128" s="920"/>
      <c r="CK128" s="920"/>
      <c r="CL128" s="920"/>
      <c r="CM128" s="920"/>
      <c r="CN128" s="920"/>
      <c r="CO128" s="920"/>
      <c r="CP128" s="920"/>
      <c r="CQ128" s="920"/>
      <c r="CR128" s="920"/>
      <c r="CS128" s="920"/>
      <c r="CT128" s="920"/>
      <c r="CU128" s="920"/>
      <c r="CV128" s="920"/>
      <c r="CW128" s="920"/>
      <c r="CX128" s="920">
        <v>1</v>
      </c>
      <c r="CY128" s="920"/>
      <c r="CZ128" s="920"/>
      <c r="DA128" s="920"/>
      <c r="DB128" s="1725"/>
      <c r="DC128" s="1696"/>
      <c r="DD128" s="1065"/>
      <c r="DE128" s="1063"/>
      <c r="DF128" s="920"/>
      <c r="DG128" s="920"/>
      <c r="DH128" s="920"/>
      <c r="DI128" s="920"/>
      <c r="DJ128" s="920"/>
      <c r="DK128" s="920"/>
      <c r="DL128" s="920"/>
      <c r="DM128" s="672"/>
      <c r="DN128" s="1058"/>
    </row>
    <row r="129" spans="1:118" ht="15" customHeight="1" x14ac:dyDescent="0.25">
      <c r="A129" s="2067"/>
      <c r="B129" s="1127">
        <v>3</v>
      </c>
      <c r="C129" s="699" t="s">
        <v>74</v>
      </c>
      <c r="D129" s="722">
        <f t="shared" si="4"/>
        <v>3</v>
      </c>
      <c r="E129" s="673"/>
      <c r="F129" s="920"/>
      <c r="G129" s="920"/>
      <c r="H129" s="920"/>
      <c r="I129" s="920"/>
      <c r="J129" s="920"/>
      <c r="K129" s="920">
        <v>1</v>
      </c>
      <c r="L129" s="920"/>
      <c r="M129" s="672"/>
      <c r="N129" s="1063"/>
      <c r="O129" s="920"/>
      <c r="P129" s="920"/>
      <c r="Q129" s="920"/>
      <c r="R129" s="920"/>
      <c r="S129" s="920"/>
      <c r="T129" s="920"/>
      <c r="U129" s="920"/>
      <c r="V129" s="920"/>
      <c r="W129" s="920"/>
      <c r="X129" s="920"/>
      <c r="Y129" s="672"/>
      <c r="Z129" s="1063"/>
      <c r="AA129" s="920"/>
      <c r="AB129" s="920"/>
      <c r="AC129" s="920"/>
      <c r="AD129" s="920"/>
      <c r="AE129" s="920"/>
      <c r="AF129" s="920"/>
      <c r="AG129" s="920"/>
      <c r="AH129" s="920"/>
      <c r="AI129" s="920"/>
      <c r="AJ129" s="920"/>
      <c r="AK129" s="920"/>
      <c r="AL129" s="920"/>
      <c r="AM129" s="920">
        <v>1</v>
      </c>
      <c r="AN129" s="920"/>
      <c r="AO129" s="920"/>
      <c r="AP129" s="672"/>
      <c r="AQ129" s="1063"/>
      <c r="AR129" s="920"/>
      <c r="AS129" s="920"/>
      <c r="AT129" s="920"/>
      <c r="AU129" s="920"/>
      <c r="AV129" s="920"/>
      <c r="AW129" s="920"/>
      <c r="AX129" s="920"/>
      <c r="AY129" s="920"/>
      <c r="AZ129" s="920"/>
      <c r="BA129" s="920"/>
      <c r="BB129" s="920"/>
      <c r="BC129" s="920"/>
      <c r="BD129" s="920"/>
      <c r="BE129" s="920"/>
      <c r="BF129" s="920"/>
      <c r="BG129" s="920"/>
      <c r="BH129" s="920"/>
      <c r="BI129" s="180"/>
      <c r="BJ129" s="672"/>
      <c r="BK129" s="963"/>
      <c r="BL129" s="920"/>
      <c r="BM129" s="920"/>
      <c r="BN129" s="920"/>
      <c r="BO129" s="920"/>
      <c r="BP129" s="920"/>
      <c r="BQ129" s="920"/>
      <c r="BR129" s="920"/>
      <c r="BS129" s="920"/>
      <c r="BT129" s="920"/>
      <c r="BU129" s="920"/>
      <c r="BV129" s="920"/>
      <c r="BW129" s="180"/>
      <c r="BX129" s="672"/>
      <c r="BY129" s="1063"/>
      <c r="BZ129" s="920"/>
      <c r="CA129" s="920"/>
      <c r="CB129" s="920"/>
      <c r="CC129" s="920"/>
      <c r="CD129" s="920"/>
      <c r="CE129" s="920"/>
      <c r="CF129" s="920"/>
      <c r="CG129" s="920"/>
      <c r="CH129" s="920"/>
      <c r="CI129" s="920"/>
      <c r="CJ129" s="920"/>
      <c r="CK129" s="920"/>
      <c r="CL129" s="920"/>
      <c r="CM129" s="920"/>
      <c r="CN129" s="920"/>
      <c r="CO129" s="920"/>
      <c r="CP129" s="920"/>
      <c r="CQ129" s="920"/>
      <c r="CR129" s="920"/>
      <c r="CS129" s="920"/>
      <c r="CT129" s="920"/>
      <c r="CU129" s="920"/>
      <c r="CV129" s="920"/>
      <c r="CW129" s="920"/>
      <c r="CX129" s="920"/>
      <c r="CY129" s="920"/>
      <c r="CZ129" s="920"/>
      <c r="DA129" s="920"/>
      <c r="DB129" s="1725"/>
      <c r="DC129" s="1696"/>
      <c r="DD129" s="1065"/>
      <c r="DE129" s="1063"/>
      <c r="DF129" s="920"/>
      <c r="DG129" s="920"/>
      <c r="DH129" s="920">
        <v>1</v>
      </c>
      <c r="DI129" s="920"/>
      <c r="DJ129" s="920"/>
      <c r="DK129" s="920"/>
      <c r="DL129" s="920"/>
      <c r="DM129" s="672"/>
      <c r="DN129" s="1058"/>
    </row>
    <row r="130" spans="1:118" ht="15" customHeight="1" x14ac:dyDescent="0.25">
      <c r="A130" s="2067"/>
      <c r="B130" s="1127">
        <v>4</v>
      </c>
      <c r="C130" s="699" t="s">
        <v>380</v>
      </c>
      <c r="D130" s="722">
        <f t="shared" si="4"/>
        <v>3</v>
      </c>
      <c r="E130" s="673"/>
      <c r="F130" s="920"/>
      <c r="G130" s="920"/>
      <c r="H130" s="920"/>
      <c r="I130" s="920"/>
      <c r="J130" s="920"/>
      <c r="K130" s="920"/>
      <c r="L130" s="920"/>
      <c r="M130" s="672"/>
      <c r="N130" s="1063"/>
      <c r="O130" s="920"/>
      <c r="P130" s="920"/>
      <c r="Q130" s="920"/>
      <c r="R130" s="920"/>
      <c r="S130" s="920"/>
      <c r="T130" s="920"/>
      <c r="U130" s="920"/>
      <c r="V130" s="920"/>
      <c r="W130" s="920"/>
      <c r="X130" s="920"/>
      <c r="Y130" s="672"/>
      <c r="Z130" s="1063"/>
      <c r="AA130" s="920"/>
      <c r="AB130" s="920"/>
      <c r="AC130" s="920"/>
      <c r="AD130" s="920"/>
      <c r="AE130" s="920"/>
      <c r="AF130" s="920"/>
      <c r="AG130" s="920"/>
      <c r="AH130" s="920"/>
      <c r="AI130" s="920"/>
      <c r="AJ130" s="920"/>
      <c r="AK130" s="920"/>
      <c r="AL130" s="920"/>
      <c r="AM130" s="920"/>
      <c r="AN130" s="920"/>
      <c r="AO130" s="920"/>
      <c r="AP130" s="672"/>
      <c r="AQ130" s="1063"/>
      <c r="AR130" s="920"/>
      <c r="AS130" s="920"/>
      <c r="AT130" s="920"/>
      <c r="AU130" s="920"/>
      <c r="AV130" s="920"/>
      <c r="AW130" s="920"/>
      <c r="AX130" s="920"/>
      <c r="AY130" s="920"/>
      <c r="AZ130" s="920"/>
      <c r="BA130" s="920"/>
      <c r="BB130" s="920"/>
      <c r="BC130" s="920"/>
      <c r="BD130" s="920"/>
      <c r="BE130" s="920"/>
      <c r="BF130" s="920"/>
      <c r="BG130" s="920"/>
      <c r="BH130" s="920"/>
      <c r="BI130" s="180"/>
      <c r="BJ130" s="672"/>
      <c r="BK130" s="963"/>
      <c r="BL130" s="920"/>
      <c r="BM130" s="920"/>
      <c r="BN130" s="920"/>
      <c r="BO130" s="920"/>
      <c r="BP130" s="920"/>
      <c r="BQ130" s="920"/>
      <c r="BR130" s="920"/>
      <c r="BS130" s="920"/>
      <c r="BT130" s="920"/>
      <c r="BU130" s="920"/>
      <c r="BV130" s="920"/>
      <c r="BW130" s="180"/>
      <c r="BX130" s="672"/>
      <c r="BY130" s="1063"/>
      <c r="BZ130" s="920"/>
      <c r="CA130" s="920"/>
      <c r="CB130" s="920"/>
      <c r="CC130" s="920"/>
      <c r="CD130" s="920"/>
      <c r="CE130" s="920"/>
      <c r="CF130" s="920"/>
      <c r="CG130" s="920"/>
      <c r="CH130" s="920">
        <v>1</v>
      </c>
      <c r="CI130" s="920"/>
      <c r="CJ130" s="920"/>
      <c r="CK130" s="920">
        <v>1</v>
      </c>
      <c r="CL130" s="920"/>
      <c r="CM130" s="920"/>
      <c r="CN130" s="920"/>
      <c r="CO130" s="920"/>
      <c r="CP130" s="920"/>
      <c r="CQ130" s="920"/>
      <c r="CR130" s="920"/>
      <c r="CS130" s="920"/>
      <c r="CT130" s="920"/>
      <c r="CU130" s="920"/>
      <c r="CV130" s="920"/>
      <c r="CW130" s="920"/>
      <c r="CX130" s="920"/>
      <c r="CY130" s="920"/>
      <c r="CZ130" s="920"/>
      <c r="DA130" s="920"/>
      <c r="DB130" s="1725"/>
      <c r="DC130" s="1696">
        <v>1</v>
      </c>
      <c r="DD130" s="1065"/>
      <c r="DE130" s="1063"/>
      <c r="DF130" s="920"/>
      <c r="DG130" s="920"/>
      <c r="DH130" s="920"/>
      <c r="DI130" s="920"/>
      <c r="DJ130" s="920"/>
      <c r="DK130" s="920"/>
      <c r="DL130" s="920"/>
      <c r="DM130" s="672"/>
      <c r="DN130" s="1058"/>
    </row>
    <row r="131" spans="1:118" ht="15" customHeight="1" x14ac:dyDescent="0.25">
      <c r="A131" s="2067"/>
      <c r="B131" s="1127">
        <v>5</v>
      </c>
      <c r="C131" s="699" t="s">
        <v>297</v>
      </c>
      <c r="D131" s="722">
        <f t="shared" si="4"/>
        <v>2</v>
      </c>
      <c r="E131" s="673"/>
      <c r="F131" s="920"/>
      <c r="G131" s="920">
        <v>1</v>
      </c>
      <c r="H131" s="920"/>
      <c r="I131" s="920"/>
      <c r="J131" s="920"/>
      <c r="K131" s="920"/>
      <c r="L131" s="920"/>
      <c r="M131" s="672">
        <v>1</v>
      </c>
      <c r="N131" s="1063"/>
      <c r="O131" s="920"/>
      <c r="P131" s="920"/>
      <c r="Q131" s="920"/>
      <c r="R131" s="920"/>
      <c r="S131" s="920"/>
      <c r="T131" s="920"/>
      <c r="U131" s="920"/>
      <c r="V131" s="920"/>
      <c r="W131" s="920"/>
      <c r="X131" s="920"/>
      <c r="Y131" s="672"/>
      <c r="Z131" s="1063"/>
      <c r="AA131" s="920"/>
      <c r="AB131" s="920"/>
      <c r="AC131" s="920"/>
      <c r="AD131" s="920"/>
      <c r="AE131" s="920"/>
      <c r="AF131" s="920"/>
      <c r="AG131" s="920"/>
      <c r="AH131" s="920"/>
      <c r="AI131" s="920"/>
      <c r="AJ131" s="920"/>
      <c r="AK131" s="920"/>
      <c r="AL131" s="920"/>
      <c r="AM131" s="920"/>
      <c r="AN131" s="920"/>
      <c r="AO131" s="920"/>
      <c r="AP131" s="672"/>
      <c r="AQ131" s="1063"/>
      <c r="AR131" s="920"/>
      <c r="AS131" s="920"/>
      <c r="AT131" s="920"/>
      <c r="AU131" s="920"/>
      <c r="AV131" s="920"/>
      <c r="AW131" s="920"/>
      <c r="AX131" s="920"/>
      <c r="AY131" s="920"/>
      <c r="AZ131" s="920"/>
      <c r="BA131" s="920"/>
      <c r="BB131" s="920"/>
      <c r="BC131" s="920"/>
      <c r="BD131" s="920"/>
      <c r="BE131" s="920"/>
      <c r="BF131" s="920"/>
      <c r="BG131" s="920"/>
      <c r="BH131" s="920"/>
      <c r="BI131" s="180"/>
      <c r="BJ131" s="672"/>
      <c r="BK131" s="963"/>
      <c r="BL131" s="920"/>
      <c r="BM131" s="920"/>
      <c r="BN131" s="920"/>
      <c r="BO131" s="920"/>
      <c r="BP131" s="920"/>
      <c r="BQ131" s="920"/>
      <c r="BR131" s="920"/>
      <c r="BS131" s="920"/>
      <c r="BT131" s="920"/>
      <c r="BU131" s="920"/>
      <c r="BV131" s="920"/>
      <c r="BW131" s="180"/>
      <c r="BX131" s="672"/>
      <c r="BY131" s="1063"/>
      <c r="BZ131" s="920"/>
      <c r="CA131" s="920"/>
      <c r="CB131" s="920"/>
      <c r="CC131" s="920"/>
      <c r="CD131" s="920"/>
      <c r="CE131" s="920"/>
      <c r="CF131" s="920"/>
      <c r="CG131" s="920"/>
      <c r="CH131" s="920"/>
      <c r="CI131" s="920"/>
      <c r="CJ131" s="920"/>
      <c r="CK131" s="920"/>
      <c r="CL131" s="920"/>
      <c r="CM131" s="920"/>
      <c r="CN131" s="920"/>
      <c r="CO131" s="920"/>
      <c r="CP131" s="920"/>
      <c r="CQ131" s="920"/>
      <c r="CR131" s="920"/>
      <c r="CS131" s="920"/>
      <c r="CT131" s="920"/>
      <c r="CU131" s="920"/>
      <c r="CV131" s="920"/>
      <c r="CW131" s="920"/>
      <c r="CX131" s="920"/>
      <c r="CY131" s="920"/>
      <c r="CZ131" s="920"/>
      <c r="DA131" s="920"/>
      <c r="DB131" s="1725"/>
      <c r="DC131" s="1696"/>
      <c r="DD131" s="1065"/>
      <c r="DE131" s="1063"/>
      <c r="DF131" s="920"/>
      <c r="DG131" s="920"/>
      <c r="DH131" s="920"/>
      <c r="DI131" s="920"/>
      <c r="DJ131" s="920"/>
      <c r="DK131" s="920"/>
      <c r="DL131" s="920"/>
      <c r="DM131" s="672"/>
      <c r="DN131" s="1058"/>
    </row>
    <row r="132" spans="1:118" ht="15" customHeight="1" x14ac:dyDescent="0.25">
      <c r="A132" s="2067"/>
      <c r="B132" s="1127">
        <v>6</v>
      </c>
      <c r="C132" s="699" t="s">
        <v>9</v>
      </c>
      <c r="D132" s="722">
        <f t="shared" si="4"/>
        <v>2</v>
      </c>
      <c r="E132" s="673"/>
      <c r="F132" s="920"/>
      <c r="G132" s="920"/>
      <c r="H132" s="920"/>
      <c r="I132" s="920"/>
      <c r="J132" s="920"/>
      <c r="K132" s="920"/>
      <c r="L132" s="920"/>
      <c r="M132" s="672"/>
      <c r="N132" s="1063"/>
      <c r="O132" s="920"/>
      <c r="P132" s="920"/>
      <c r="Q132" s="920"/>
      <c r="R132" s="920"/>
      <c r="S132" s="920"/>
      <c r="T132" s="920"/>
      <c r="U132" s="920"/>
      <c r="V132" s="920"/>
      <c r="W132" s="920"/>
      <c r="X132" s="920"/>
      <c r="Y132" s="672"/>
      <c r="Z132" s="1063">
        <v>1</v>
      </c>
      <c r="AA132" s="920"/>
      <c r="AB132" s="920"/>
      <c r="AC132" s="920"/>
      <c r="AD132" s="920"/>
      <c r="AE132" s="920"/>
      <c r="AF132" s="920"/>
      <c r="AG132" s="920"/>
      <c r="AH132" s="920"/>
      <c r="AI132" s="920"/>
      <c r="AJ132" s="920"/>
      <c r="AK132" s="920"/>
      <c r="AL132" s="920"/>
      <c r="AM132" s="920"/>
      <c r="AN132" s="920"/>
      <c r="AO132" s="920"/>
      <c r="AP132" s="672"/>
      <c r="AQ132" s="1063"/>
      <c r="AR132" s="920"/>
      <c r="AS132" s="920"/>
      <c r="AT132" s="920"/>
      <c r="AU132" s="920"/>
      <c r="AV132" s="920"/>
      <c r="AW132" s="920"/>
      <c r="AX132" s="920"/>
      <c r="AY132" s="920"/>
      <c r="AZ132" s="920"/>
      <c r="BA132" s="920"/>
      <c r="BB132" s="920"/>
      <c r="BC132" s="920"/>
      <c r="BD132" s="920"/>
      <c r="BE132" s="920"/>
      <c r="BF132" s="920"/>
      <c r="BG132" s="920"/>
      <c r="BH132" s="920"/>
      <c r="BI132" s="180"/>
      <c r="BJ132" s="672"/>
      <c r="BK132" s="963"/>
      <c r="BL132" s="920"/>
      <c r="BM132" s="920"/>
      <c r="BN132" s="920"/>
      <c r="BO132" s="920"/>
      <c r="BP132" s="920"/>
      <c r="BQ132" s="920"/>
      <c r="BR132" s="920"/>
      <c r="BS132" s="920"/>
      <c r="BT132" s="920"/>
      <c r="BU132" s="920"/>
      <c r="BV132" s="920"/>
      <c r="BW132" s="180"/>
      <c r="BX132" s="672"/>
      <c r="BY132" s="1063"/>
      <c r="BZ132" s="920"/>
      <c r="CA132" s="920"/>
      <c r="CB132" s="920"/>
      <c r="CC132" s="920"/>
      <c r="CD132" s="920">
        <v>1</v>
      </c>
      <c r="CE132" s="920"/>
      <c r="CF132" s="920"/>
      <c r="CG132" s="920"/>
      <c r="CH132" s="920"/>
      <c r="CI132" s="920"/>
      <c r="CJ132" s="920"/>
      <c r="CK132" s="920"/>
      <c r="CL132" s="920"/>
      <c r="CM132" s="920"/>
      <c r="CN132" s="920"/>
      <c r="CO132" s="920"/>
      <c r="CP132" s="920"/>
      <c r="CQ132" s="920"/>
      <c r="CR132" s="920"/>
      <c r="CS132" s="920"/>
      <c r="CT132" s="920"/>
      <c r="CU132" s="920"/>
      <c r="CV132" s="920"/>
      <c r="CW132" s="920"/>
      <c r="CX132" s="920"/>
      <c r="CY132" s="920"/>
      <c r="CZ132" s="920"/>
      <c r="DA132" s="920"/>
      <c r="DB132" s="1725"/>
      <c r="DC132" s="1696"/>
      <c r="DD132" s="1065"/>
      <c r="DE132" s="1063"/>
      <c r="DF132" s="920"/>
      <c r="DG132" s="920"/>
      <c r="DH132" s="920"/>
      <c r="DI132" s="920"/>
      <c r="DJ132" s="920"/>
      <c r="DK132" s="920"/>
      <c r="DL132" s="920"/>
      <c r="DM132" s="672"/>
      <c r="DN132" s="1058"/>
    </row>
    <row r="133" spans="1:118" ht="15" customHeight="1" x14ac:dyDescent="0.25">
      <c r="A133" s="2067"/>
      <c r="B133" s="1127">
        <v>7</v>
      </c>
      <c r="C133" s="699" t="s">
        <v>134</v>
      </c>
      <c r="D133" s="722">
        <f t="shared" si="4"/>
        <v>4</v>
      </c>
      <c r="E133" s="673"/>
      <c r="F133" s="920"/>
      <c r="G133" s="920"/>
      <c r="H133" s="920"/>
      <c r="I133" s="920"/>
      <c r="J133" s="920"/>
      <c r="K133" s="920"/>
      <c r="L133" s="920"/>
      <c r="M133" s="672"/>
      <c r="N133" s="1063"/>
      <c r="O133" s="920"/>
      <c r="P133" s="920"/>
      <c r="Q133" s="920"/>
      <c r="R133" s="920"/>
      <c r="S133" s="920"/>
      <c r="T133" s="920"/>
      <c r="U133" s="920"/>
      <c r="V133" s="920"/>
      <c r="W133" s="920"/>
      <c r="X133" s="920"/>
      <c r="Y133" s="672"/>
      <c r="Z133" s="1063"/>
      <c r="AA133" s="920"/>
      <c r="AB133" s="920"/>
      <c r="AC133" s="920"/>
      <c r="AD133" s="920"/>
      <c r="AE133" s="920"/>
      <c r="AF133" s="920"/>
      <c r="AG133" s="920"/>
      <c r="AH133" s="920"/>
      <c r="AI133" s="920"/>
      <c r="AJ133" s="920"/>
      <c r="AK133" s="920"/>
      <c r="AL133" s="920"/>
      <c r="AM133" s="920"/>
      <c r="AN133" s="920"/>
      <c r="AO133" s="920"/>
      <c r="AP133" s="672"/>
      <c r="AQ133" s="1063"/>
      <c r="AR133" s="920"/>
      <c r="AS133" s="920"/>
      <c r="AT133" s="920"/>
      <c r="AU133" s="920"/>
      <c r="AV133" s="920"/>
      <c r="AW133" s="920"/>
      <c r="AX133" s="920">
        <v>1</v>
      </c>
      <c r="AY133" s="920">
        <v>1</v>
      </c>
      <c r="AZ133" s="920"/>
      <c r="BA133" s="920"/>
      <c r="BB133" s="920"/>
      <c r="BC133" s="920"/>
      <c r="BD133" s="920"/>
      <c r="BE133" s="920"/>
      <c r="BF133" s="920">
        <v>1</v>
      </c>
      <c r="BG133" s="920"/>
      <c r="BH133" s="920">
        <v>1</v>
      </c>
      <c r="BI133" s="180"/>
      <c r="BJ133" s="672"/>
      <c r="BK133" s="963"/>
      <c r="BL133" s="920"/>
      <c r="BM133" s="920"/>
      <c r="BN133" s="920"/>
      <c r="BO133" s="920"/>
      <c r="BP133" s="920"/>
      <c r="BQ133" s="920"/>
      <c r="BR133" s="920"/>
      <c r="BS133" s="920"/>
      <c r="BT133" s="920"/>
      <c r="BU133" s="920"/>
      <c r="BV133" s="920"/>
      <c r="BW133" s="180"/>
      <c r="BX133" s="672"/>
      <c r="BY133" s="1063"/>
      <c r="BZ133" s="920"/>
      <c r="CA133" s="920"/>
      <c r="CB133" s="920"/>
      <c r="CC133" s="920"/>
      <c r="CD133" s="920"/>
      <c r="CE133" s="920"/>
      <c r="CF133" s="920"/>
      <c r="CG133" s="920"/>
      <c r="CH133" s="920"/>
      <c r="CI133" s="920"/>
      <c r="CJ133" s="920"/>
      <c r="CK133" s="920"/>
      <c r="CL133" s="920"/>
      <c r="CM133" s="920"/>
      <c r="CN133" s="920"/>
      <c r="CO133" s="920"/>
      <c r="CP133" s="920"/>
      <c r="CQ133" s="920"/>
      <c r="CR133" s="920"/>
      <c r="CS133" s="920"/>
      <c r="CT133" s="920"/>
      <c r="CU133" s="920"/>
      <c r="CV133" s="920"/>
      <c r="CW133" s="920"/>
      <c r="CX133" s="920"/>
      <c r="CY133" s="920"/>
      <c r="CZ133" s="920"/>
      <c r="DA133" s="920"/>
      <c r="DB133" s="1725"/>
      <c r="DC133" s="1696"/>
      <c r="DD133" s="1065"/>
      <c r="DE133" s="1063"/>
      <c r="DF133" s="920"/>
      <c r="DG133" s="920"/>
      <c r="DH133" s="920"/>
      <c r="DI133" s="920"/>
      <c r="DJ133" s="920"/>
      <c r="DK133" s="920"/>
      <c r="DL133" s="920"/>
      <c r="DM133" s="672"/>
      <c r="DN133" s="1058"/>
    </row>
    <row r="134" spans="1:118" ht="15" customHeight="1" x14ac:dyDescent="0.25">
      <c r="A134" s="2067"/>
      <c r="B134" s="1127">
        <v>8</v>
      </c>
      <c r="C134" s="699" t="s">
        <v>310</v>
      </c>
      <c r="D134" s="722">
        <f t="shared" si="4"/>
        <v>3</v>
      </c>
      <c r="E134" s="673"/>
      <c r="F134" s="920"/>
      <c r="G134" s="920"/>
      <c r="H134" s="920"/>
      <c r="I134" s="920"/>
      <c r="J134" s="920"/>
      <c r="K134" s="920"/>
      <c r="L134" s="920"/>
      <c r="M134" s="672"/>
      <c r="N134" s="1063"/>
      <c r="O134" s="920"/>
      <c r="P134" s="920"/>
      <c r="Q134" s="920"/>
      <c r="R134" s="920">
        <v>1</v>
      </c>
      <c r="S134" s="920"/>
      <c r="T134" s="920"/>
      <c r="U134" s="920">
        <v>1</v>
      </c>
      <c r="V134" s="920">
        <v>1</v>
      </c>
      <c r="W134" s="920"/>
      <c r="X134" s="920"/>
      <c r="Y134" s="672"/>
      <c r="Z134" s="1063"/>
      <c r="AA134" s="920"/>
      <c r="AB134" s="920"/>
      <c r="AC134" s="920"/>
      <c r="AD134" s="920"/>
      <c r="AE134" s="920"/>
      <c r="AF134" s="920"/>
      <c r="AG134" s="920"/>
      <c r="AH134" s="920"/>
      <c r="AI134" s="920"/>
      <c r="AJ134" s="920"/>
      <c r="AK134" s="920"/>
      <c r="AL134" s="920"/>
      <c r="AM134" s="920"/>
      <c r="AN134" s="920"/>
      <c r="AO134" s="920"/>
      <c r="AP134" s="672"/>
      <c r="AQ134" s="1063"/>
      <c r="AR134" s="920"/>
      <c r="AS134" s="920"/>
      <c r="AT134" s="920"/>
      <c r="AU134" s="920"/>
      <c r="AV134" s="920"/>
      <c r="AW134" s="920"/>
      <c r="AX134" s="920"/>
      <c r="AY134" s="920"/>
      <c r="AZ134" s="920"/>
      <c r="BA134" s="920"/>
      <c r="BB134" s="920"/>
      <c r="BC134" s="920"/>
      <c r="BD134" s="920"/>
      <c r="BE134" s="920"/>
      <c r="BF134" s="920"/>
      <c r="BG134" s="920"/>
      <c r="BH134" s="920"/>
      <c r="BI134" s="180"/>
      <c r="BJ134" s="672"/>
      <c r="BK134" s="963"/>
      <c r="BL134" s="920"/>
      <c r="BM134" s="920"/>
      <c r="BN134" s="920"/>
      <c r="BO134" s="920"/>
      <c r="BP134" s="920"/>
      <c r="BQ134" s="920"/>
      <c r="BR134" s="920"/>
      <c r="BS134" s="920"/>
      <c r="BT134" s="920"/>
      <c r="BU134" s="920"/>
      <c r="BV134" s="920"/>
      <c r="BW134" s="180"/>
      <c r="BX134" s="672"/>
      <c r="BY134" s="1063"/>
      <c r="BZ134" s="920"/>
      <c r="CA134" s="920"/>
      <c r="CB134" s="920"/>
      <c r="CC134" s="920"/>
      <c r="CD134" s="920"/>
      <c r="CE134" s="920"/>
      <c r="CF134" s="920"/>
      <c r="CG134" s="920"/>
      <c r="CH134" s="920"/>
      <c r="CI134" s="920"/>
      <c r="CJ134" s="920"/>
      <c r="CK134" s="920"/>
      <c r="CL134" s="920"/>
      <c r="CM134" s="920"/>
      <c r="CN134" s="920"/>
      <c r="CO134" s="920"/>
      <c r="CP134" s="920"/>
      <c r="CQ134" s="920"/>
      <c r="CR134" s="920"/>
      <c r="CS134" s="920"/>
      <c r="CT134" s="920"/>
      <c r="CU134" s="920"/>
      <c r="CV134" s="920"/>
      <c r="CW134" s="920"/>
      <c r="CX134" s="920"/>
      <c r="CY134" s="920"/>
      <c r="CZ134" s="920"/>
      <c r="DA134" s="920"/>
      <c r="DB134" s="1725"/>
      <c r="DC134" s="1696"/>
      <c r="DD134" s="1065"/>
      <c r="DE134" s="1063"/>
      <c r="DF134" s="920"/>
      <c r="DG134" s="920"/>
      <c r="DH134" s="920"/>
      <c r="DI134" s="920"/>
      <c r="DJ134" s="920"/>
      <c r="DK134" s="920"/>
      <c r="DL134" s="920"/>
      <c r="DM134" s="672"/>
      <c r="DN134" s="1058"/>
    </row>
    <row r="135" spans="1:118" ht="15" customHeight="1" thickBot="1" x14ac:dyDescent="0.3">
      <c r="A135" s="2067"/>
      <c r="B135" s="731">
        <v>9</v>
      </c>
      <c r="C135" s="699" t="s">
        <v>369</v>
      </c>
      <c r="D135" s="722">
        <f t="shared" si="4"/>
        <v>1</v>
      </c>
      <c r="E135" s="673"/>
      <c r="F135" s="920"/>
      <c r="G135" s="920"/>
      <c r="H135" s="920"/>
      <c r="I135" s="920"/>
      <c r="J135" s="920"/>
      <c r="K135" s="920"/>
      <c r="L135" s="920"/>
      <c r="M135" s="672"/>
      <c r="N135" s="1063"/>
      <c r="O135" s="920"/>
      <c r="P135" s="920"/>
      <c r="Q135" s="920"/>
      <c r="R135" s="920"/>
      <c r="S135" s="920"/>
      <c r="T135" s="920"/>
      <c r="U135" s="920"/>
      <c r="V135" s="920"/>
      <c r="W135" s="920"/>
      <c r="X135" s="920"/>
      <c r="Y135" s="672"/>
      <c r="Z135" s="1063"/>
      <c r="AA135" s="920"/>
      <c r="AB135" s="920"/>
      <c r="AC135" s="920"/>
      <c r="AD135" s="920"/>
      <c r="AE135" s="920"/>
      <c r="AF135" s="920"/>
      <c r="AG135" s="920"/>
      <c r="AH135" s="920"/>
      <c r="AI135" s="920"/>
      <c r="AJ135" s="920"/>
      <c r="AK135" s="920"/>
      <c r="AL135" s="920"/>
      <c r="AM135" s="920"/>
      <c r="AN135" s="920"/>
      <c r="AO135" s="920"/>
      <c r="AP135" s="672"/>
      <c r="AQ135" s="1063"/>
      <c r="AR135" s="920"/>
      <c r="AS135" s="920"/>
      <c r="AT135" s="920"/>
      <c r="AU135" s="920"/>
      <c r="AV135" s="920"/>
      <c r="AW135" s="920"/>
      <c r="AX135" s="920"/>
      <c r="AY135" s="920"/>
      <c r="AZ135" s="920"/>
      <c r="BA135" s="920"/>
      <c r="BB135" s="920"/>
      <c r="BC135" s="920"/>
      <c r="BD135" s="920"/>
      <c r="BE135" s="920"/>
      <c r="BF135" s="920"/>
      <c r="BG135" s="920"/>
      <c r="BH135" s="920"/>
      <c r="BI135" s="180"/>
      <c r="BJ135" s="672"/>
      <c r="BK135" s="963"/>
      <c r="BL135" s="920"/>
      <c r="BM135" s="920"/>
      <c r="BN135" s="920"/>
      <c r="BO135" s="920"/>
      <c r="BP135" s="920"/>
      <c r="BQ135" s="920"/>
      <c r="BR135" s="920"/>
      <c r="BS135" s="920"/>
      <c r="BT135" s="920"/>
      <c r="BU135" s="920"/>
      <c r="BV135" s="920"/>
      <c r="BW135" s="180"/>
      <c r="BX135" s="672"/>
      <c r="BY135" s="1063"/>
      <c r="BZ135" s="920"/>
      <c r="CA135" s="920"/>
      <c r="CB135" s="920"/>
      <c r="CC135" s="920"/>
      <c r="CD135" s="920"/>
      <c r="CE135" s="920"/>
      <c r="CF135" s="920"/>
      <c r="CG135" s="920"/>
      <c r="CH135" s="920"/>
      <c r="CI135" s="920"/>
      <c r="CJ135" s="920"/>
      <c r="CK135" s="920"/>
      <c r="CL135" s="920"/>
      <c r="CM135" s="920"/>
      <c r="CN135" s="920"/>
      <c r="CO135" s="920"/>
      <c r="CP135" s="920"/>
      <c r="CQ135" s="920"/>
      <c r="CR135" s="920"/>
      <c r="CS135" s="920"/>
      <c r="CT135" s="920"/>
      <c r="CU135" s="920"/>
      <c r="CV135" s="920"/>
      <c r="CW135" s="920"/>
      <c r="CX135" s="920"/>
      <c r="CY135" s="920"/>
      <c r="CZ135" s="920"/>
      <c r="DA135" s="920"/>
      <c r="DB135" s="1725"/>
      <c r="DC135" s="1696"/>
      <c r="DD135" s="1065"/>
      <c r="DE135" s="1063"/>
      <c r="DF135" s="920"/>
      <c r="DG135" s="920"/>
      <c r="DH135" s="920"/>
      <c r="DI135" s="920"/>
      <c r="DJ135" s="920"/>
      <c r="DK135" s="920"/>
      <c r="DL135" s="920"/>
      <c r="DM135" s="672">
        <v>1</v>
      </c>
      <c r="DN135" s="1058"/>
    </row>
    <row r="136" spans="1:118" ht="28.5" customHeight="1" thickBot="1" x14ac:dyDescent="0.3">
      <c r="A136" s="2068"/>
      <c r="B136" s="284">
        <v>10</v>
      </c>
      <c r="C136" s="867" t="s">
        <v>92</v>
      </c>
      <c r="D136" s="723">
        <f t="shared" si="4"/>
        <v>1</v>
      </c>
      <c r="E136" s="732"/>
      <c r="F136" s="56"/>
      <c r="G136" s="56"/>
      <c r="H136" s="56"/>
      <c r="I136" s="56"/>
      <c r="J136" s="56"/>
      <c r="K136" s="56"/>
      <c r="L136" s="56"/>
      <c r="M136" s="675"/>
      <c r="N136" s="1064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675"/>
      <c r="Z136" s="1064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675"/>
      <c r="AQ136" s="1064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906"/>
      <c r="BJ136" s="675"/>
      <c r="BK136" s="58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906"/>
      <c r="BX136" s="675"/>
      <c r="BY136" s="1064"/>
      <c r="BZ136" s="56"/>
      <c r="CA136" s="56"/>
      <c r="CB136" s="56"/>
      <c r="CC136" s="56"/>
      <c r="CD136" s="56"/>
      <c r="CE136" s="56">
        <v>1</v>
      </c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156"/>
      <c r="DC136" s="56"/>
      <c r="DD136" s="156"/>
      <c r="DE136" s="1064"/>
      <c r="DF136" s="56"/>
      <c r="DG136" s="56"/>
      <c r="DH136" s="56"/>
      <c r="DI136" s="56"/>
      <c r="DJ136" s="56"/>
      <c r="DK136" s="56"/>
      <c r="DL136" s="56"/>
      <c r="DM136" s="675"/>
      <c r="DN136" s="1058"/>
    </row>
    <row r="137" spans="1:118" ht="15" customHeight="1" x14ac:dyDescent="0.25">
      <c r="A137" s="2066" t="s">
        <v>290</v>
      </c>
      <c r="B137" s="725">
        <v>1</v>
      </c>
      <c r="C137" s="667" t="s">
        <v>314</v>
      </c>
      <c r="D137" s="710">
        <f t="shared" si="4"/>
        <v>3</v>
      </c>
      <c r="E137" s="692"/>
      <c r="F137" s="84">
        <v>1</v>
      </c>
      <c r="G137" s="84"/>
      <c r="H137" s="84"/>
      <c r="I137" s="84"/>
      <c r="J137" s="84"/>
      <c r="K137" s="84"/>
      <c r="L137" s="84">
        <v>1</v>
      </c>
      <c r="M137" s="693"/>
      <c r="N137" s="69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693"/>
      <c r="Z137" s="69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693"/>
      <c r="AQ137" s="69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903"/>
      <c r="BJ137" s="693"/>
      <c r="BK137" s="83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903"/>
      <c r="BX137" s="693">
        <v>1</v>
      </c>
      <c r="BY137" s="69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154"/>
      <c r="DC137" s="968"/>
      <c r="DD137" s="154"/>
      <c r="DE137" s="694"/>
      <c r="DF137" s="84"/>
      <c r="DG137" s="84"/>
      <c r="DH137" s="84"/>
      <c r="DI137" s="84"/>
      <c r="DJ137" s="84"/>
      <c r="DK137" s="84"/>
      <c r="DL137" s="84"/>
      <c r="DM137" s="693"/>
      <c r="DN137" s="1058"/>
    </row>
    <row r="138" spans="1:118" ht="15" customHeight="1" x14ac:dyDescent="0.25">
      <c r="A138" s="2067"/>
      <c r="B138" s="665">
        <v>2</v>
      </c>
      <c r="C138" s="768" t="s">
        <v>582</v>
      </c>
      <c r="D138" s="769">
        <f t="shared" si="4"/>
        <v>1</v>
      </c>
      <c r="E138" s="691"/>
      <c r="F138" s="581"/>
      <c r="G138" s="581"/>
      <c r="H138" s="581"/>
      <c r="I138" s="581"/>
      <c r="J138" s="581"/>
      <c r="K138" s="581"/>
      <c r="L138" s="581"/>
      <c r="M138" s="678"/>
      <c r="N138" s="677"/>
      <c r="O138" s="581"/>
      <c r="P138" s="581"/>
      <c r="Q138" s="581"/>
      <c r="R138" s="581"/>
      <c r="S138" s="581"/>
      <c r="T138" s="581"/>
      <c r="U138" s="581"/>
      <c r="V138" s="581"/>
      <c r="W138" s="581"/>
      <c r="X138" s="581"/>
      <c r="Y138" s="678"/>
      <c r="Z138" s="677"/>
      <c r="AA138" s="581"/>
      <c r="AB138" s="581"/>
      <c r="AC138" s="581"/>
      <c r="AD138" s="581"/>
      <c r="AE138" s="581"/>
      <c r="AF138" s="581"/>
      <c r="AG138" s="581"/>
      <c r="AH138" s="581"/>
      <c r="AI138" s="581"/>
      <c r="AJ138" s="581"/>
      <c r="AK138" s="581"/>
      <c r="AL138" s="581"/>
      <c r="AM138" s="581"/>
      <c r="AN138" s="581"/>
      <c r="AO138" s="581"/>
      <c r="AP138" s="678"/>
      <c r="AQ138" s="677"/>
      <c r="AR138" s="581"/>
      <c r="AS138" s="581"/>
      <c r="AT138" s="581"/>
      <c r="AU138" s="581"/>
      <c r="AV138" s="581"/>
      <c r="AW138" s="581"/>
      <c r="AX138" s="581"/>
      <c r="AY138" s="581"/>
      <c r="AZ138" s="581"/>
      <c r="BA138" s="581"/>
      <c r="BB138" s="581"/>
      <c r="BC138" s="581"/>
      <c r="BD138" s="581"/>
      <c r="BE138" s="581"/>
      <c r="BF138" s="581"/>
      <c r="BG138" s="581"/>
      <c r="BH138" s="581"/>
      <c r="BI138" s="904"/>
      <c r="BJ138" s="678"/>
      <c r="BK138" s="542"/>
      <c r="BL138" s="581"/>
      <c r="BM138" s="581">
        <v>1</v>
      </c>
      <c r="BN138" s="581"/>
      <c r="BO138" s="581"/>
      <c r="BP138" s="581"/>
      <c r="BQ138" s="581"/>
      <c r="BR138" s="581"/>
      <c r="BS138" s="581"/>
      <c r="BT138" s="581"/>
      <c r="BU138" s="581"/>
      <c r="BV138" s="581"/>
      <c r="BW138" s="904"/>
      <c r="BX138" s="678"/>
      <c r="BY138" s="677"/>
      <c r="BZ138" s="581"/>
      <c r="CA138" s="581"/>
      <c r="CB138" s="581"/>
      <c r="CC138" s="581"/>
      <c r="CD138" s="581"/>
      <c r="CE138" s="581"/>
      <c r="CF138" s="581"/>
      <c r="CG138" s="581"/>
      <c r="CH138" s="581"/>
      <c r="CI138" s="581"/>
      <c r="CJ138" s="581"/>
      <c r="CK138" s="581"/>
      <c r="CL138" s="581"/>
      <c r="CM138" s="581"/>
      <c r="CN138" s="581"/>
      <c r="CO138" s="581"/>
      <c r="CP138" s="581"/>
      <c r="CQ138" s="581"/>
      <c r="CR138" s="581"/>
      <c r="CS138" s="581"/>
      <c r="CT138" s="581"/>
      <c r="CU138" s="581"/>
      <c r="CV138" s="581"/>
      <c r="CW138" s="581"/>
      <c r="CX138" s="581"/>
      <c r="CY138" s="581"/>
      <c r="CZ138" s="581"/>
      <c r="DA138" s="581"/>
      <c r="DB138" s="1000"/>
      <c r="DC138" s="581"/>
      <c r="DD138" s="388"/>
      <c r="DE138" s="677"/>
      <c r="DF138" s="581"/>
      <c r="DG138" s="581"/>
      <c r="DH138" s="581"/>
      <c r="DI138" s="581"/>
      <c r="DJ138" s="581"/>
      <c r="DK138" s="581"/>
      <c r="DL138" s="581"/>
      <c r="DM138" s="678"/>
      <c r="DN138" s="1058"/>
    </row>
    <row r="139" spans="1:118" ht="15" customHeight="1" x14ac:dyDescent="0.25">
      <c r="A139" s="2067"/>
      <c r="B139" s="663">
        <v>3</v>
      </c>
      <c r="C139" s="668" t="s">
        <v>36</v>
      </c>
      <c r="D139" s="711">
        <f t="shared" si="4"/>
        <v>2</v>
      </c>
      <c r="E139" s="673"/>
      <c r="F139" s="600"/>
      <c r="G139" s="600"/>
      <c r="H139" s="600"/>
      <c r="I139" s="600"/>
      <c r="J139" s="600"/>
      <c r="K139" s="600"/>
      <c r="L139" s="600"/>
      <c r="M139" s="672"/>
      <c r="N139" s="671"/>
      <c r="O139" s="600"/>
      <c r="P139" s="600"/>
      <c r="Q139" s="600"/>
      <c r="R139" s="600"/>
      <c r="S139" s="600"/>
      <c r="T139" s="600"/>
      <c r="U139" s="600"/>
      <c r="V139" s="600"/>
      <c r="W139" s="600"/>
      <c r="X139" s="600"/>
      <c r="Y139" s="672"/>
      <c r="Z139" s="671"/>
      <c r="AA139" s="600"/>
      <c r="AB139" s="600"/>
      <c r="AC139" s="600"/>
      <c r="AD139" s="600"/>
      <c r="AE139" s="600"/>
      <c r="AF139" s="600"/>
      <c r="AG139" s="600"/>
      <c r="AH139" s="600"/>
      <c r="AI139" s="600">
        <v>1</v>
      </c>
      <c r="AJ139" s="600"/>
      <c r="AK139" s="600"/>
      <c r="AL139" s="600"/>
      <c r="AM139" s="600"/>
      <c r="AN139" s="600"/>
      <c r="AO139" s="600"/>
      <c r="AP139" s="672"/>
      <c r="AQ139" s="671"/>
      <c r="AR139" s="600"/>
      <c r="AS139" s="600"/>
      <c r="AT139" s="600"/>
      <c r="AU139" s="600"/>
      <c r="AV139" s="600"/>
      <c r="AW139" s="600"/>
      <c r="AX139" s="600"/>
      <c r="AY139" s="600"/>
      <c r="AZ139" s="600"/>
      <c r="BA139" s="600"/>
      <c r="BB139" s="600"/>
      <c r="BC139" s="600"/>
      <c r="BD139" s="600"/>
      <c r="BE139" s="600"/>
      <c r="BF139" s="600"/>
      <c r="BG139" s="600"/>
      <c r="BH139" s="600"/>
      <c r="BI139" s="180"/>
      <c r="BJ139" s="672"/>
      <c r="BK139" s="57"/>
      <c r="BL139" s="600"/>
      <c r="BM139" s="600"/>
      <c r="BN139" s="600"/>
      <c r="BO139" s="600"/>
      <c r="BP139" s="600"/>
      <c r="BQ139" s="600"/>
      <c r="BR139" s="600"/>
      <c r="BS139" s="600"/>
      <c r="BT139" s="600"/>
      <c r="BU139" s="600"/>
      <c r="BV139" s="600"/>
      <c r="BW139" s="180"/>
      <c r="BX139" s="672"/>
      <c r="BY139" s="671"/>
      <c r="BZ139" s="600"/>
      <c r="CA139" s="600"/>
      <c r="CB139" s="600"/>
      <c r="CC139" s="600"/>
      <c r="CD139" s="600"/>
      <c r="CE139" s="600"/>
      <c r="CF139" s="600"/>
      <c r="CG139" s="600"/>
      <c r="CH139" s="600"/>
      <c r="CI139" s="600"/>
      <c r="CJ139" s="600"/>
      <c r="CK139" s="600"/>
      <c r="CL139" s="600"/>
      <c r="CM139" s="600"/>
      <c r="CN139" s="600"/>
      <c r="CO139" s="600"/>
      <c r="CP139" s="600"/>
      <c r="CQ139" s="600"/>
      <c r="CR139" s="600"/>
      <c r="CS139" s="600"/>
      <c r="CT139" s="600"/>
      <c r="CU139" s="600"/>
      <c r="CV139" s="600"/>
      <c r="CW139" s="600"/>
      <c r="CX139" s="600"/>
      <c r="CY139" s="600"/>
      <c r="CZ139" s="600"/>
      <c r="DA139" s="600"/>
      <c r="DB139" s="1725"/>
      <c r="DC139" s="1696">
        <v>1</v>
      </c>
      <c r="DD139" s="155"/>
      <c r="DE139" s="671"/>
      <c r="DF139" s="600"/>
      <c r="DG139" s="600"/>
      <c r="DH139" s="600"/>
      <c r="DI139" s="600"/>
      <c r="DJ139" s="600"/>
      <c r="DK139" s="600"/>
      <c r="DL139" s="600"/>
      <c r="DM139" s="672"/>
      <c r="DN139" s="1058"/>
    </row>
    <row r="140" spans="1:118" ht="27" customHeight="1" x14ac:dyDescent="0.25">
      <c r="A140" s="2067"/>
      <c r="B140" s="663">
        <v>4</v>
      </c>
      <c r="C140" s="739" t="s">
        <v>56</v>
      </c>
      <c r="D140" s="711">
        <f t="shared" si="4"/>
        <v>1</v>
      </c>
      <c r="E140" s="673"/>
      <c r="F140" s="600"/>
      <c r="G140" s="600"/>
      <c r="H140" s="600"/>
      <c r="I140" s="600"/>
      <c r="J140" s="600"/>
      <c r="K140" s="600"/>
      <c r="L140" s="600"/>
      <c r="M140" s="672"/>
      <c r="N140" s="671"/>
      <c r="O140" s="600">
        <v>1</v>
      </c>
      <c r="P140" s="600"/>
      <c r="Q140" s="600"/>
      <c r="R140" s="600"/>
      <c r="S140" s="600"/>
      <c r="T140" s="600"/>
      <c r="U140" s="600"/>
      <c r="V140" s="600"/>
      <c r="W140" s="600"/>
      <c r="X140" s="600"/>
      <c r="Y140" s="672"/>
      <c r="Z140" s="671"/>
      <c r="AA140" s="600"/>
      <c r="AB140" s="600"/>
      <c r="AC140" s="600"/>
      <c r="AD140" s="600"/>
      <c r="AE140" s="600"/>
      <c r="AF140" s="600"/>
      <c r="AG140" s="600"/>
      <c r="AH140" s="600"/>
      <c r="AI140" s="600"/>
      <c r="AJ140" s="600"/>
      <c r="AK140" s="600"/>
      <c r="AL140" s="600"/>
      <c r="AM140" s="600"/>
      <c r="AN140" s="600"/>
      <c r="AO140" s="600"/>
      <c r="AP140" s="672"/>
      <c r="AQ140" s="671"/>
      <c r="AR140" s="600"/>
      <c r="AS140" s="600"/>
      <c r="AT140" s="600"/>
      <c r="AU140" s="600"/>
      <c r="AV140" s="600"/>
      <c r="AW140" s="600"/>
      <c r="AX140" s="600"/>
      <c r="AY140" s="600"/>
      <c r="AZ140" s="600"/>
      <c r="BA140" s="600"/>
      <c r="BB140" s="600"/>
      <c r="BC140" s="600"/>
      <c r="BD140" s="600"/>
      <c r="BE140" s="600"/>
      <c r="BF140" s="600"/>
      <c r="BG140" s="600"/>
      <c r="BH140" s="600"/>
      <c r="BI140" s="180"/>
      <c r="BJ140" s="672"/>
      <c r="BK140" s="57"/>
      <c r="BL140" s="600"/>
      <c r="BM140" s="600"/>
      <c r="BN140" s="600"/>
      <c r="BO140" s="600"/>
      <c r="BP140" s="600"/>
      <c r="BQ140" s="600"/>
      <c r="BR140" s="600"/>
      <c r="BS140" s="600"/>
      <c r="BT140" s="600"/>
      <c r="BU140" s="600"/>
      <c r="BV140" s="600"/>
      <c r="BW140" s="180"/>
      <c r="BX140" s="672"/>
      <c r="BY140" s="671"/>
      <c r="BZ140" s="600"/>
      <c r="CA140" s="600"/>
      <c r="CB140" s="600"/>
      <c r="CC140" s="600"/>
      <c r="CD140" s="600"/>
      <c r="CE140" s="600"/>
      <c r="CF140" s="600"/>
      <c r="CG140" s="600"/>
      <c r="CH140" s="600"/>
      <c r="CI140" s="600"/>
      <c r="CJ140" s="600"/>
      <c r="CK140" s="600"/>
      <c r="CL140" s="600"/>
      <c r="CM140" s="600"/>
      <c r="CN140" s="600"/>
      <c r="CO140" s="600"/>
      <c r="CP140" s="600"/>
      <c r="CQ140" s="600"/>
      <c r="CR140" s="600"/>
      <c r="CS140" s="600"/>
      <c r="CT140" s="600"/>
      <c r="CU140" s="600"/>
      <c r="CV140" s="600"/>
      <c r="CW140" s="600"/>
      <c r="CX140" s="600"/>
      <c r="CY140" s="600"/>
      <c r="CZ140" s="600"/>
      <c r="DA140" s="600"/>
      <c r="DB140" s="1725"/>
      <c r="DC140" s="1696"/>
      <c r="DD140" s="155"/>
      <c r="DE140" s="671"/>
      <c r="DF140" s="600"/>
      <c r="DG140" s="600"/>
      <c r="DH140" s="600"/>
      <c r="DI140" s="600"/>
      <c r="DJ140" s="600"/>
      <c r="DK140" s="600"/>
      <c r="DL140" s="600"/>
      <c r="DM140" s="672"/>
      <c r="DN140" s="1058"/>
    </row>
    <row r="141" spans="1:118" ht="15" customHeight="1" x14ac:dyDescent="0.25">
      <c r="A141" s="2067"/>
      <c r="B141" s="663">
        <v>5</v>
      </c>
      <c r="C141" s="670" t="s">
        <v>128</v>
      </c>
      <c r="D141" s="711">
        <f t="shared" ref="D141:D199" si="5">SUM(E141:DM141)</f>
        <v>1</v>
      </c>
      <c r="E141" s="673"/>
      <c r="F141" s="600"/>
      <c r="G141" s="600"/>
      <c r="H141" s="600"/>
      <c r="I141" s="600"/>
      <c r="J141" s="600"/>
      <c r="K141" s="600"/>
      <c r="L141" s="600"/>
      <c r="M141" s="672"/>
      <c r="N141" s="671"/>
      <c r="O141" s="600"/>
      <c r="P141" s="600"/>
      <c r="Q141" s="600"/>
      <c r="R141" s="600"/>
      <c r="S141" s="600"/>
      <c r="T141" s="600"/>
      <c r="U141" s="600"/>
      <c r="V141" s="600"/>
      <c r="W141" s="600"/>
      <c r="X141" s="600"/>
      <c r="Y141" s="672"/>
      <c r="Z141" s="671"/>
      <c r="AA141" s="600"/>
      <c r="AB141" s="600"/>
      <c r="AC141" s="600"/>
      <c r="AD141" s="600"/>
      <c r="AE141" s="600"/>
      <c r="AF141" s="600"/>
      <c r="AG141" s="600"/>
      <c r="AH141" s="600"/>
      <c r="AI141" s="600"/>
      <c r="AJ141" s="600"/>
      <c r="AK141" s="600"/>
      <c r="AL141" s="600"/>
      <c r="AM141" s="600"/>
      <c r="AN141" s="600"/>
      <c r="AO141" s="600"/>
      <c r="AP141" s="672"/>
      <c r="AQ141" s="671"/>
      <c r="AR141" s="600"/>
      <c r="AS141" s="600"/>
      <c r="AT141" s="600"/>
      <c r="AU141" s="600"/>
      <c r="AV141" s="600"/>
      <c r="AW141" s="600">
        <v>1</v>
      </c>
      <c r="AX141" s="600"/>
      <c r="AY141" s="600"/>
      <c r="AZ141" s="600"/>
      <c r="BA141" s="600"/>
      <c r="BB141" s="600"/>
      <c r="BC141" s="600"/>
      <c r="BD141" s="600"/>
      <c r="BE141" s="600"/>
      <c r="BF141" s="600"/>
      <c r="BG141" s="600"/>
      <c r="BH141" s="600"/>
      <c r="BI141" s="180"/>
      <c r="BJ141" s="672"/>
      <c r="BK141" s="57"/>
      <c r="BL141" s="600"/>
      <c r="BM141" s="600"/>
      <c r="BN141" s="600"/>
      <c r="BO141" s="600"/>
      <c r="BP141" s="600"/>
      <c r="BQ141" s="600"/>
      <c r="BR141" s="600"/>
      <c r="BS141" s="600"/>
      <c r="BT141" s="600"/>
      <c r="BU141" s="600"/>
      <c r="BV141" s="600"/>
      <c r="BW141" s="180"/>
      <c r="BX141" s="672"/>
      <c r="BY141" s="671"/>
      <c r="BZ141" s="600"/>
      <c r="CA141" s="600"/>
      <c r="CB141" s="600"/>
      <c r="CC141" s="600"/>
      <c r="CD141" s="600"/>
      <c r="CE141" s="600"/>
      <c r="CF141" s="600"/>
      <c r="CG141" s="600"/>
      <c r="CH141" s="600"/>
      <c r="CI141" s="600"/>
      <c r="CJ141" s="600"/>
      <c r="CK141" s="600"/>
      <c r="CL141" s="600"/>
      <c r="CM141" s="600"/>
      <c r="CN141" s="600"/>
      <c r="CO141" s="600"/>
      <c r="CP141" s="600"/>
      <c r="CQ141" s="600"/>
      <c r="CR141" s="600"/>
      <c r="CS141" s="600"/>
      <c r="CT141" s="600"/>
      <c r="CU141" s="600"/>
      <c r="CV141" s="600"/>
      <c r="CW141" s="600"/>
      <c r="CX141" s="600"/>
      <c r="CY141" s="600"/>
      <c r="CZ141" s="600"/>
      <c r="DA141" s="600"/>
      <c r="DB141" s="1725"/>
      <c r="DC141" s="1696"/>
      <c r="DD141" s="155"/>
      <c r="DE141" s="671"/>
      <c r="DF141" s="600"/>
      <c r="DG141" s="600"/>
      <c r="DH141" s="600"/>
      <c r="DI141" s="600"/>
      <c r="DJ141" s="600"/>
      <c r="DK141" s="600"/>
      <c r="DL141" s="600"/>
      <c r="DM141" s="672"/>
      <c r="DN141" s="1058"/>
    </row>
    <row r="142" spans="1:118" ht="15" customHeight="1" x14ac:dyDescent="0.25">
      <c r="A142" s="2067"/>
      <c r="B142" s="663">
        <v>6</v>
      </c>
      <c r="C142" s="668" t="s">
        <v>61</v>
      </c>
      <c r="D142" s="711">
        <f t="shared" si="5"/>
        <v>3</v>
      </c>
      <c r="E142" s="673"/>
      <c r="F142" s="600"/>
      <c r="G142" s="600"/>
      <c r="H142" s="600"/>
      <c r="I142" s="600"/>
      <c r="J142" s="600"/>
      <c r="K142" s="600"/>
      <c r="L142" s="600"/>
      <c r="M142" s="672"/>
      <c r="N142" s="671"/>
      <c r="O142" s="600"/>
      <c r="P142" s="600"/>
      <c r="Q142" s="600"/>
      <c r="R142" s="600"/>
      <c r="S142" s="600"/>
      <c r="T142" s="600"/>
      <c r="U142" s="600"/>
      <c r="V142" s="600"/>
      <c r="W142" s="600"/>
      <c r="X142" s="600"/>
      <c r="Y142" s="672"/>
      <c r="Z142" s="671"/>
      <c r="AA142" s="600"/>
      <c r="AB142" s="600"/>
      <c r="AC142" s="600"/>
      <c r="AD142" s="600"/>
      <c r="AE142" s="600"/>
      <c r="AF142" s="600"/>
      <c r="AG142" s="600"/>
      <c r="AH142" s="600"/>
      <c r="AI142" s="600"/>
      <c r="AJ142" s="600"/>
      <c r="AK142" s="600"/>
      <c r="AL142" s="600"/>
      <c r="AM142" s="600"/>
      <c r="AN142" s="600"/>
      <c r="AO142" s="600"/>
      <c r="AP142" s="672"/>
      <c r="AQ142" s="671"/>
      <c r="AR142" s="600"/>
      <c r="AS142" s="600"/>
      <c r="AT142" s="600">
        <v>1</v>
      </c>
      <c r="AU142" s="600"/>
      <c r="AV142" s="600"/>
      <c r="AW142" s="600"/>
      <c r="AX142" s="600"/>
      <c r="AY142" s="600"/>
      <c r="AZ142" s="600">
        <v>1</v>
      </c>
      <c r="BA142" s="600"/>
      <c r="BB142" s="600"/>
      <c r="BC142" s="600"/>
      <c r="BD142" s="600"/>
      <c r="BE142" s="600"/>
      <c r="BF142" s="600"/>
      <c r="BG142" s="600"/>
      <c r="BH142" s="600"/>
      <c r="BI142" s="180"/>
      <c r="BJ142" s="672"/>
      <c r="BK142" s="57"/>
      <c r="BL142" s="600"/>
      <c r="BM142" s="600"/>
      <c r="BN142" s="600"/>
      <c r="BO142" s="600"/>
      <c r="BP142" s="600"/>
      <c r="BQ142" s="600"/>
      <c r="BR142" s="600"/>
      <c r="BS142" s="600"/>
      <c r="BT142" s="600"/>
      <c r="BU142" s="600"/>
      <c r="BV142" s="600"/>
      <c r="BW142" s="180"/>
      <c r="BX142" s="672"/>
      <c r="BY142" s="671"/>
      <c r="BZ142" s="600"/>
      <c r="CA142" s="600"/>
      <c r="CB142" s="600"/>
      <c r="CC142" s="600"/>
      <c r="CD142" s="600"/>
      <c r="CE142" s="600"/>
      <c r="CF142" s="600"/>
      <c r="CG142" s="600"/>
      <c r="CH142" s="600"/>
      <c r="CI142" s="600"/>
      <c r="CJ142" s="600"/>
      <c r="CK142" s="600"/>
      <c r="CL142" s="600"/>
      <c r="CM142" s="600"/>
      <c r="CN142" s="600"/>
      <c r="CO142" s="600"/>
      <c r="CP142" s="600"/>
      <c r="CQ142" s="600"/>
      <c r="CR142" s="600"/>
      <c r="CS142" s="600"/>
      <c r="CT142" s="600"/>
      <c r="CU142" s="600"/>
      <c r="CV142" s="600"/>
      <c r="CW142" s="600"/>
      <c r="CX142" s="600"/>
      <c r="CY142" s="600">
        <v>1</v>
      </c>
      <c r="CZ142" s="600"/>
      <c r="DA142" s="600"/>
      <c r="DB142" s="1725"/>
      <c r="DC142" s="1696"/>
      <c r="DD142" s="155"/>
      <c r="DE142" s="671"/>
      <c r="DF142" s="600"/>
      <c r="DG142" s="600"/>
      <c r="DH142" s="600"/>
      <c r="DI142" s="600"/>
      <c r="DJ142" s="600"/>
      <c r="DK142" s="600"/>
      <c r="DL142" s="600"/>
      <c r="DM142" s="672"/>
      <c r="DN142" s="1058"/>
    </row>
    <row r="143" spans="1:118" s="1058" customFormat="1" ht="15" customHeight="1" x14ac:dyDescent="0.25">
      <c r="A143" s="2067"/>
      <c r="B143" s="663">
        <v>7</v>
      </c>
      <c r="C143" s="668" t="s">
        <v>900</v>
      </c>
      <c r="D143" s="711">
        <f>SUM(E143:DM143)</f>
        <v>7</v>
      </c>
      <c r="E143" s="673"/>
      <c r="F143" s="920"/>
      <c r="G143" s="920"/>
      <c r="H143" s="920"/>
      <c r="I143" s="920"/>
      <c r="J143" s="920"/>
      <c r="K143" s="920"/>
      <c r="L143" s="920"/>
      <c r="M143" s="672"/>
      <c r="N143" s="1063"/>
      <c r="O143" s="920"/>
      <c r="P143" s="920">
        <v>1</v>
      </c>
      <c r="Q143" s="920"/>
      <c r="R143" s="920"/>
      <c r="S143" s="920"/>
      <c r="T143" s="920"/>
      <c r="U143" s="920"/>
      <c r="V143" s="920"/>
      <c r="W143" s="920"/>
      <c r="X143" s="920"/>
      <c r="Y143" s="672"/>
      <c r="Z143" s="1063"/>
      <c r="AA143" s="920"/>
      <c r="AB143" s="920"/>
      <c r="AC143" s="920"/>
      <c r="AD143" s="920"/>
      <c r="AE143" s="920"/>
      <c r="AF143" s="920"/>
      <c r="AG143" s="920"/>
      <c r="AH143" s="920"/>
      <c r="AI143" s="920"/>
      <c r="AJ143" s="920"/>
      <c r="AK143" s="920"/>
      <c r="AL143" s="920"/>
      <c r="AM143" s="920"/>
      <c r="AN143" s="920"/>
      <c r="AO143" s="920"/>
      <c r="AP143" s="672"/>
      <c r="AQ143" s="1063"/>
      <c r="AR143" s="920"/>
      <c r="AS143" s="920"/>
      <c r="AT143" s="920"/>
      <c r="AU143" s="920"/>
      <c r="AV143" s="920"/>
      <c r="AW143" s="920"/>
      <c r="AX143" s="920"/>
      <c r="AY143" s="920"/>
      <c r="AZ143" s="920">
        <v>1</v>
      </c>
      <c r="BA143" s="920"/>
      <c r="BB143" s="920"/>
      <c r="BC143" s="920"/>
      <c r="BD143" s="920"/>
      <c r="BE143" s="920"/>
      <c r="BF143" s="920"/>
      <c r="BG143" s="920"/>
      <c r="BH143" s="920"/>
      <c r="BI143" s="180"/>
      <c r="BJ143" s="672"/>
      <c r="BK143" s="963"/>
      <c r="BL143" s="920"/>
      <c r="BM143" s="920">
        <v>1</v>
      </c>
      <c r="BN143" s="920"/>
      <c r="BO143" s="920">
        <v>1</v>
      </c>
      <c r="BP143" s="920"/>
      <c r="BQ143" s="920"/>
      <c r="BR143" s="920"/>
      <c r="BS143" s="920"/>
      <c r="BT143" s="920">
        <v>1</v>
      </c>
      <c r="BU143" s="920"/>
      <c r="BV143" s="920"/>
      <c r="BW143" s="180"/>
      <c r="BX143" s="672">
        <v>1</v>
      </c>
      <c r="BY143" s="1063"/>
      <c r="BZ143" s="920"/>
      <c r="CA143" s="920"/>
      <c r="CB143" s="920"/>
      <c r="CC143" s="920"/>
      <c r="CD143" s="920"/>
      <c r="CE143" s="920"/>
      <c r="CF143" s="920"/>
      <c r="CG143" s="920"/>
      <c r="CH143" s="920"/>
      <c r="CI143" s="920"/>
      <c r="CJ143" s="920"/>
      <c r="CK143" s="920"/>
      <c r="CL143" s="920"/>
      <c r="CM143" s="920"/>
      <c r="CN143" s="920"/>
      <c r="CO143" s="920"/>
      <c r="CP143" s="920"/>
      <c r="CQ143" s="920"/>
      <c r="CR143" s="920"/>
      <c r="CS143" s="920">
        <v>1</v>
      </c>
      <c r="CT143" s="920"/>
      <c r="CU143" s="920"/>
      <c r="CV143" s="920"/>
      <c r="CW143" s="920"/>
      <c r="CX143" s="920"/>
      <c r="CY143" s="920"/>
      <c r="CZ143" s="920"/>
      <c r="DA143" s="920"/>
      <c r="DB143" s="1725"/>
      <c r="DC143" s="1696"/>
      <c r="DD143" s="1065"/>
      <c r="DE143" s="1063"/>
      <c r="DF143" s="920"/>
      <c r="DG143" s="920"/>
      <c r="DH143" s="920"/>
      <c r="DI143" s="920"/>
      <c r="DJ143" s="920"/>
      <c r="DK143" s="920"/>
      <c r="DL143" s="920"/>
      <c r="DM143" s="672"/>
    </row>
    <row r="144" spans="1:118" ht="15" customHeight="1" x14ac:dyDescent="0.25">
      <c r="A144" s="2067"/>
      <c r="B144" s="663">
        <v>8</v>
      </c>
      <c r="C144" s="668" t="s">
        <v>57</v>
      </c>
      <c r="D144" s="711">
        <f t="shared" si="5"/>
        <v>1</v>
      </c>
      <c r="E144" s="673"/>
      <c r="F144" s="600"/>
      <c r="G144" s="600"/>
      <c r="H144" s="600"/>
      <c r="I144" s="600"/>
      <c r="J144" s="600"/>
      <c r="K144" s="600"/>
      <c r="L144" s="600"/>
      <c r="M144" s="672"/>
      <c r="N144" s="671"/>
      <c r="O144" s="600">
        <v>1</v>
      </c>
      <c r="P144" s="600"/>
      <c r="Q144" s="600"/>
      <c r="R144" s="600"/>
      <c r="S144" s="600"/>
      <c r="T144" s="600"/>
      <c r="U144" s="600"/>
      <c r="V144" s="600"/>
      <c r="W144" s="600"/>
      <c r="X144" s="600"/>
      <c r="Y144" s="672"/>
      <c r="Z144" s="671"/>
      <c r="AA144" s="600"/>
      <c r="AB144" s="600"/>
      <c r="AC144" s="600"/>
      <c r="AD144" s="600"/>
      <c r="AE144" s="600"/>
      <c r="AF144" s="600"/>
      <c r="AG144" s="600"/>
      <c r="AH144" s="600"/>
      <c r="AI144" s="600"/>
      <c r="AJ144" s="600"/>
      <c r="AK144" s="600"/>
      <c r="AL144" s="600"/>
      <c r="AM144" s="600"/>
      <c r="AN144" s="600"/>
      <c r="AO144" s="600"/>
      <c r="AP144" s="672"/>
      <c r="AQ144" s="671"/>
      <c r="AR144" s="600"/>
      <c r="AS144" s="600"/>
      <c r="AT144" s="600"/>
      <c r="AU144" s="600"/>
      <c r="AV144" s="600"/>
      <c r="AW144" s="600"/>
      <c r="AX144" s="600"/>
      <c r="AY144" s="600"/>
      <c r="AZ144" s="600"/>
      <c r="BA144" s="600"/>
      <c r="BB144" s="600"/>
      <c r="BC144" s="600"/>
      <c r="BD144" s="600"/>
      <c r="BE144" s="600"/>
      <c r="BF144" s="600"/>
      <c r="BG144" s="600"/>
      <c r="BH144" s="600"/>
      <c r="BI144" s="180"/>
      <c r="BJ144" s="672"/>
      <c r="BK144" s="57"/>
      <c r="BL144" s="600"/>
      <c r="BM144" s="600"/>
      <c r="BN144" s="600"/>
      <c r="BO144" s="600"/>
      <c r="BP144" s="600"/>
      <c r="BQ144" s="600"/>
      <c r="BR144" s="600"/>
      <c r="BS144" s="600"/>
      <c r="BT144" s="600"/>
      <c r="BU144" s="600"/>
      <c r="BV144" s="600"/>
      <c r="BW144" s="180"/>
      <c r="BX144" s="672"/>
      <c r="BY144" s="671"/>
      <c r="BZ144" s="600"/>
      <c r="CA144" s="600"/>
      <c r="CB144" s="600"/>
      <c r="CC144" s="600"/>
      <c r="CD144" s="600"/>
      <c r="CE144" s="600"/>
      <c r="CF144" s="600"/>
      <c r="CG144" s="600"/>
      <c r="CH144" s="600"/>
      <c r="CI144" s="600"/>
      <c r="CJ144" s="600"/>
      <c r="CK144" s="600"/>
      <c r="CL144" s="600"/>
      <c r="CM144" s="600"/>
      <c r="CN144" s="600"/>
      <c r="CO144" s="600"/>
      <c r="CP144" s="600"/>
      <c r="CQ144" s="600"/>
      <c r="CR144" s="600"/>
      <c r="CS144" s="600"/>
      <c r="CT144" s="600"/>
      <c r="CU144" s="600"/>
      <c r="CV144" s="600"/>
      <c r="CW144" s="600"/>
      <c r="CX144" s="600"/>
      <c r="CY144" s="600"/>
      <c r="CZ144" s="600"/>
      <c r="DA144" s="600"/>
      <c r="DB144" s="1725"/>
      <c r="DC144" s="1696"/>
      <c r="DD144" s="155"/>
      <c r="DE144" s="671"/>
      <c r="DF144" s="600"/>
      <c r="DG144" s="600"/>
      <c r="DH144" s="600"/>
      <c r="DI144" s="600"/>
      <c r="DJ144" s="600"/>
      <c r="DK144" s="600"/>
      <c r="DL144" s="600"/>
      <c r="DM144" s="672"/>
      <c r="DN144" s="1058"/>
    </row>
    <row r="145" spans="1:118" ht="15" customHeight="1" thickBot="1" x14ac:dyDescent="0.3">
      <c r="A145" s="2067"/>
      <c r="B145" s="663">
        <v>9</v>
      </c>
      <c r="C145" s="668" t="s">
        <v>58</v>
      </c>
      <c r="D145" s="711">
        <f t="shared" si="5"/>
        <v>1</v>
      </c>
      <c r="E145" s="673"/>
      <c r="F145" s="600"/>
      <c r="G145" s="600"/>
      <c r="H145" s="600"/>
      <c r="I145" s="600"/>
      <c r="J145" s="600"/>
      <c r="K145" s="600"/>
      <c r="L145" s="600"/>
      <c r="M145" s="672"/>
      <c r="N145" s="671"/>
      <c r="O145" s="600"/>
      <c r="P145" s="600"/>
      <c r="Q145" s="600"/>
      <c r="R145" s="600"/>
      <c r="S145" s="600"/>
      <c r="T145" s="600"/>
      <c r="U145" s="600"/>
      <c r="V145" s="600"/>
      <c r="W145" s="600"/>
      <c r="X145" s="600"/>
      <c r="Y145" s="672"/>
      <c r="Z145" s="671"/>
      <c r="AA145" s="600"/>
      <c r="AB145" s="600"/>
      <c r="AC145" s="600"/>
      <c r="AD145" s="600"/>
      <c r="AE145" s="600"/>
      <c r="AF145" s="600"/>
      <c r="AG145" s="600"/>
      <c r="AH145" s="600"/>
      <c r="AI145" s="600"/>
      <c r="AJ145" s="600"/>
      <c r="AK145" s="600"/>
      <c r="AL145" s="600">
        <v>1</v>
      </c>
      <c r="AM145" s="600"/>
      <c r="AN145" s="600"/>
      <c r="AO145" s="600"/>
      <c r="AP145" s="672"/>
      <c r="AQ145" s="671"/>
      <c r="AR145" s="600"/>
      <c r="AS145" s="600"/>
      <c r="AT145" s="600"/>
      <c r="AU145" s="600"/>
      <c r="AV145" s="600"/>
      <c r="AW145" s="600"/>
      <c r="AX145" s="600"/>
      <c r="AY145" s="600"/>
      <c r="AZ145" s="600"/>
      <c r="BA145" s="600"/>
      <c r="BB145" s="600"/>
      <c r="BC145" s="600"/>
      <c r="BD145" s="600"/>
      <c r="BE145" s="600"/>
      <c r="BF145" s="600"/>
      <c r="BG145" s="600"/>
      <c r="BH145" s="600"/>
      <c r="BI145" s="180"/>
      <c r="BJ145" s="672"/>
      <c r="BK145" s="57"/>
      <c r="BL145" s="600"/>
      <c r="BM145" s="600"/>
      <c r="BN145" s="600"/>
      <c r="BO145" s="600"/>
      <c r="BP145" s="600"/>
      <c r="BQ145" s="600"/>
      <c r="BR145" s="600"/>
      <c r="BS145" s="600"/>
      <c r="BT145" s="600"/>
      <c r="BU145" s="600"/>
      <c r="BV145" s="600"/>
      <c r="BW145" s="180"/>
      <c r="BX145" s="672"/>
      <c r="BY145" s="671"/>
      <c r="BZ145" s="600"/>
      <c r="CA145" s="600"/>
      <c r="CB145" s="600"/>
      <c r="CC145" s="600"/>
      <c r="CD145" s="600"/>
      <c r="CE145" s="600"/>
      <c r="CF145" s="600"/>
      <c r="CG145" s="600"/>
      <c r="CH145" s="600"/>
      <c r="CI145" s="600"/>
      <c r="CJ145" s="600"/>
      <c r="CK145" s="600"/>
      <c r="CL145" s="600"/>
      <c r="CM145" s="600"/>
      <c r="CN145" s="600"/>
      <c r="CO145" s="600"/>
      <c r="CP145" s="600"/>
      <c r="CQ145" s="600"/>
      <c r="CR145" s="600"/>
      <c r="CS145" s="600"/>
      <c r="CT145" s="600"/>
      <c r="CU145" s="600"/>
      <c r="CV145" s="600"/>
      <c r="CW145" s="600"/>
      <c r="CX145" s="600"/>
      <c r="CY145" s="600"/>
      <c r="CZ145" s="600"/>
      <c r="DA145" s="600"/>
      <c r="DB145" s="1725"/>
      <c r="DC145" s="1696"/>
      <c r="DD145" s="155"/>
      <c r="DE145" s="671"/>
      <c r="DF145" s="600"/>
      <c r="DG145" s="600"/>
      <c r="DH145" s="600"/>
      <c r="DI145" s="600"/>
      <c r="DJ145" s="600"/>
      <c r="DK145" s="600"/>
      <c r="DL145" s="600"/>
      <c r="DM145" s="672"/>
      <c r="DN145" s="1058"/>
    </row>
    <row r="146" spans="1:118" ht="15" customHeight="1" thickBot="1" x14ac:dyDescent="0.3">
      <c r="A146" s="2068"/>
      <c r="B146" s="284">
        <v>10</v>
      </c>
      <c r="C146" s="669" t="s">
        <v>830</v>
      </c>
      <c r="D146" s="712">
        <f t="shared" si="5"/>
        <v>2</v>
      </c>
      <c r="E146" s="674"/>
      <c r="F146" s="56"/>
      <c r="G146" s="56"/>
      <c r="H146" s="56"/>
      <c r="I146" s="56"/>
      <c r="J146" s="56"/>
      <c r="K146" s="56"/>
      <c r="L146" s="56"/>
      <c r="M146" s="675"/>
      <c r="N146" s="67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675"/>
      <c r="Z146" s="676">
        <v>1</v>
      </c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675"/>
      <c r="AQ146" s="67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906"/>
      <c r="BJ146" s="675"/>
      <c r="BK146" s="58"/>
      <c r="BL146" s="56"/>
      <c r="BM146" s="56">
        <v>1</v>
      </c>
      <c r="BN146" s="56"/>
      <c r="BO146" s="56"/>
      <c r="BP146" s="56"/>
      <c r="BQ146" s="56"/>
      <c r="BR146" s="56"/>
      <c r="BS146" s="56"/>
      <c r="BT146" s="56"/>
      <c r="BU146" s="56"/>
      <c r="BV146" s="56"/>
      <c r="BW146" s="906"/>
      <c r="BX146" s="675"/>
      <c r="BY146" s="67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156"/>
      <c r="DC146" s="56"/>
      <c r="DD146" s="156"/>
      <c r="DE146" s="676"/>
      <c r="DF146" s="56"/>
      <c r="DG146" s="56"/>
      <c r="DH146" s="56"/>
      <c r="DI146" s="56"/>
      <c r="DJ146" s="56"/>
      <c r="DK146" s="56"/>
      <c r="DL146" s="56"/>
      <c r="DM146" s="675"/>
      <c r="DN146" s="1058"/>
    </row>
    <row r="147" spans="1:118" ht="15" customHeight="1" x14ac:dyDescent="0.25">
      <c r="A147" s="2066" t="s">
        <v>289</v>
      </c>
      <c r="B147" s="854">
        <v>1</v>
      </c>
      <c r="C147" s="855" t="s">
        <v>1140</v>
      </c>
      <c r="D147" s="858">
        <f t="shared" si="5"/>
        <v>3</v>
      </c>
      <c r="E147" s="692"/>
      <c r="F147" s="84"/>
      <c r="G147" s="84"/>
      <c r="H147" s="84"/>
      <c r="I147" s="84"/>
      <c r="J147" s="84"/>
      <c r="K147" s="84"/>
      <c r="L147" s="84"/>
      <c r="M147" s="693"/>
      <c r="N147" s="69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693"/>
      <c r="Z147" s="69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693"/>
      <c r="AQ147" s="69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903"/>
      <c r="BJ147" s="693"/>
      <c r="BK147" s="83"/>
      <c r="BL147" s="84"/>
      <c r="BM147" s="84">
        <v>1</v>
      </c>
      <c r="BN147" s="84"/>
      <c r="BO147" s="84"/>
      <c r="BP147" s="84"/>
      <c r="BQ147" s="84"/>
      <c r="BR147" s="84"/>
      <c r="BS147" s="84"/>
      <c r="BT147" s="84"/>
      <c r="BU147" s="84"/>
      <c r="BV147" s="84"/>
      <c r="BW147" s="903"/>
      <c r="BX147" s="693"/>
      <c r="BY147" s="69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4"/>
      <c r="CK147" s="84"/>
      <c r="CL147" s="84">
        <v>1</v>
      </c>
      <c r="CM147" s="84"/>
      <c r="CN147" s="84"/>
      <c r="CO147" s="84">
        <v>1</v>
      </c>
      <c r="CP147" s="84"/>
      <c r="CQ147" s="84"/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154"/>
      <c r="DC147" s="968"/>
      <c r="DD147" s="154"/>
      <c r="DE147" s="694"/>
      <c r="DF147" s="84"/>
      <c r="DG147" s="84"/>
      <c r="DH147" s="84"/>
      <c r="DI147" s="84"/>
      <c r="DJ147" s="84"/>
      <c r="DK147" s="84"/>
      <c r="DL147" s="84"/>
      <c r="DM147" s="693"/>
      <c r="DN147" s="1058"/>
    </row>
    <row r="148" spans="1:118" ht="15" customHeight="1" x14ac:dyDescent="0.25">
      <c r="A148" s="2067"/>
      <c r="B148" s="856">
        <v>2</v>
      </c>
      <c r="C148" s="857" t="s">
        <v>39</v>
      </c>
      <c r="D148" s="859">
        <f t="shared" si="5"/>
        <v>1</v>
      </c>
      <c r="E148" s="673"/>
      <c r="F148" s="600"/>
      <c r="G148" s="600"/>
      <c r="H148" s="600"/>
      <c r="I148" s="600"/>
      <c r="J148" s="600"/>
      <c r="K148" s="600"/>
      <c r="L148" s="600"/>
      <c r="M148" s="672"/>
      <c r="N148" s="671"/>
      <c r="O148" s="600"/>
      <c r="P148" s="600"/>
      <c r="Q148" s="600"/>
      <c r="R148" s="600"/>
      <c r="S148" s="600"/>
      <c r="T148" s="600"/>
      <c r="U148" s="600"/>
      <c r="V148" s="600"/>
      <c r="W148" s="600"/>
      <c r="X148" s="600"/>
      <c r="Y148" s="672"/>
      <c r="Z148" s="671"/>
      <c r="AA148" s="600"/>
      <c r="AB148" s="600"/>
      <c r="AC148" s="600"/>
      <c r="AD148" s="600"/>
      <c r="AE148" s="600"/>
      <c r="AF148" s="600"/>
      <c r="AG148" s="600"/>
      <c r="AH148" s="600"/>
      <c r="AI148" s="600">
        <v>1</v>
      </c>
      <c r="AJ148" s="600"/>
      <c r="AK148" s="600"/>
      <c r="AL148" s="600"/>
      <c r="AM148" s="600"/>
      <c r="AN148" s="600"/>
      <c r="AO148" s="600"/>
      <c r="AP148" s="672"/>
      <c r="AQ148" s="671"/>
      <c r="AR148" s="600"/>
      <c r="AS148" s="600"/>
      <c r="AT148" s="600"/>
      <c r="AU148" s="600"/>
      <c r="AV148" s="600"/>
      <c r="AW148" s="600"/>
      <c r="AX148" s="600"/>
      <c r="AY148" s="600"/>
      <c r="AZ148" s="600"/>
      <c r="BA148" s="600"/>
      <c r="BB148" s="600"/>
      <c r="BC148" s="600"/>
      <c r="BD148" s="600"/>
      <c r="BE148" s="600"/>
      <c r="BF148" s="600"/>
      <c r="BG148" s="600"/>
      <c r="BH148" s="600"/>
      <c r="BI148" s="180"/>
      <c r="BJ148" s="672"/>
      <c r="BK148" s="57"/>
      <c r="BL148" s="600"/>
      <c r="BM148" s="600"/>
      <c r="BN148" s="600"/>
      <c r="BO148" s="600"/>
      <c r="BP148" s="600"/>
      <c r="BQ148" s="600"/>
      <c r="BR148" s="600"/>
      <c r="BS148" s="600"/>
      <c r="BT148" s="600"/>
      <c r="BU148" s="600"/>
      <c r="BV148" s="600"/>
      <c r="BW148" s="180"/>
      <c r="BX148" s="672"/>
      <c r="BY148" s="671"/>
      <c r="BZ148" s="600"/>
      <c r="CA148" s="600"/>
      <c r="CB148" s="600"/>
      <c r="CC148" s="600"/>
      <c r="CD148" s="600"/>
      <c r="CE148" s="600"/>
      <c r="CF148" s="600"/>
      <c r="CG148" s="600"/>
      <c r="CH148" s="600"/>
      <c r="CI148" s="600"/>
      <c r="CJ148" s="600"/>
      <c r="CK148" s="600"/>
      <c r="CL148" s="600"/>
      <c r="CM148" s="600"/>
      <c r="CN148" s="600"/>
      <c r="CO148" s="600"/>
      <c r="CP148" s="600"/>
      <c r="CQ148" s="600"/>
      <c r="CR148" s="600"/>
      <c r="CS148" s="600"/>
      <c r="CT148" s="600"/>
      <c r="CU148" s="600"/>
      <c r="CV148" s="600"/>
      <c r="CW148" s="600"/>
      <c r="CX148" s="600"/>
      <c r="CY148" s="600"/>
      <c r="CZ148" s="600"/>
      <c r="DA148" s="600"/>
      <c r="DB148" s="1725"/>
      <c r="DC148" s="1696"/>
      <c r="DD148" s="155"/>
      <c r="DE148" s="671"/>
      <c r="DF148" s="600"/>
      <c r="DG148" s="600"/>
      <c r="DH148" s="600"/>
      <c r="DI148" s="600"/>
      <c r="DJ148" s="600"/>
      <c r="DK148" s="600"/>
      <c r="DL148" s="600"/>
      <c r="DM148" s="672"/>
      <c r="DN148" s="1058"/>
    </row>
    <row r="149" spans="1:118" s="1058" customFormat="1" ht="15" customHeight="1" x14ac:dyDescent="0.25">
      <c r="A149" s="2067"/>
      <c r="B149" s="865">
        <v>3</v>
      </c>
      <c r="C149" s="857" t="s">
        <v>1521</v>
      </c>
      <c r="D149" s="859">
        <f t="shared" si="5"/>
        <v>1</v>
      </c>
      <c r="E149" s="673"/>
      <c r="F149" s="920"/>
      <c r="G149" s="920"/>
      <c r="H149" s="920"/>
      <c r="I149" s="920"/>
      <c r="J149" s="920"/>
      <c r="K149" s="920"/>
      <c r="L149" s="920"/>
      <c r="M149" s="672"/>
      <c r="N149" s="1063"/>
      <c r="O149" s="920"/>
      <c r="P149" s="920"/>
      <c r="Q149" s="920"/>
      <c r="R149" s="920"/>
      <c r="S149" s="920"/>
      <c r="T149" s="920"/>
      <c r="U149" s="920"/>
      <c r="V149" s="920"/>
      <c r="W149" s="920"/>
      <c r="X149" s="920"/>
      <c r="Y149" s="672"/>
      <c r="Z149" s="1063"/>
      <c r="AA149" s="920"/>
      <c r="AB149" s="920"/>
      <c r="AC149" s="920"/>
      <c r="AD149" s="920"/>
      <c r="AE149" s="920"/>
      <c r="AF149" s="920"/>
      <c r="AG149" s="920"/>
      <c r="AH149" s="920"/>
      <c r="AI149" s="920"/>
      <c r="AJ149" s="920"/>
      <c r="AK149" s="920"/>
      <c r="AL149" s="920"/>
      <c r="AM149" s="920"/>
      <c r="AN149" s="920"/>
      <c r="AO149" s="920"/>
      <c r="AP149" s="672"/>
      <c r="AQ149" s="1063"/>
      <c r="AR149" s="920"/>
      <c r="AS149" s="920"/>
      <c r="AT149" s="920"/>
      <c r="AU149" s="920"/>
      <c r="AV149" s="920"/>
      <c r="AW149" s="920"/>
      <c r="AX149" s="920"/>
      <c r="AY149" s="920"/>
      <c r="AZ149" s="920"/>
      <c r="BA149" s="920"/>
      <c r="BB149" s="920"/>
      <c r="BC149" s="920"/>
      <c r="BD149" s="920"/>
      <c r="BE149" s="920"/>
      <c r="BF149" s="920"/>
      <c r="BG149" s="920"/>
      <c r="BH149" s="920"/>
      <c r="BI149" s="180"/>
      <c r="BJ149" s="672"/>
      <c r="BK149" s="963"/>
      <c r="BL149" s="920"/>
      <c r="BM149" s="920"/>
      <c r="BN149" s="920"/>
      <c r="BO149" s="920"/>
      <c r="BP149" s="920"/>
      <c r="BQ149" s="920"/>
      <c r="BR149" s="920"/>
      <c r="BS149" s="920"/>
      <c r="BT149" s="920"/>
      <c r="BU149" s="920"/>
      <c r="BV149" s="920"/>
      <c r="BW149" s="180"/>
      <c r="BX149" s="672"/>
      <c r="BY149" s="1063"/>
      <c r="BZ149" s="920"/>
      <c r="CA149" s="920"/>
      <c r="CB149" s="920"/>
      <c r="CC149" s="920"/>
      <c r="CD149" s="920"/>
      <c r="CE149" s="920"/>
      <c r="CF149" s="920"/>
      <c r="CG149" s="920"/>
      <c r="CH149" s="920"/>
      <c r="CI149" s="920"/>
      <c r="CJ149" s="920"/>
      <c r="CK149" s="920"/>
      <c r="CL149" s="920"/>
      <c r="CM149" s="920">
        <v>1</v>
      </c>
      <c r="CN149" s="920"/>
      <c r="CO149" s="920"/>
      <c r="CP149" s="920"/>
      <c r="CQ149" s="920"/>
      <c r="CR149" s="920"/>
      <c r="CS149" s="920"/>
      <c r="CT149" s="920"/>
      <c r="CU149" s="920"/>
      <c r="CV149" s="920"/>
      <c r="CW149" s="920"/>
      <c r="CX149" s="920"/>
      <c r="CY149" s="920"/>
      <c r="CZ149" s="920"/>
      <c r="DA149" s="920"/>
      <c r="DB149" s="1725"/>
      <c r="DC149" s="1696"/>
      <c r="DD149" s="1065"/>
      <c r="DE149" s="1063"/>
      <c r="DF149" s="920"/>
      <c r="DG149" s="920"/>
      <c r="DH149" s="920"/>
      <c r="DI149" s="920"/>
      <c r="DJ149" s="920"/>
      <c r="DK149" s="920"/>
      <c r="DL149" s="920"/>
      <c r="DM149" s="672"/>
    </row>
    <row r="150" spans="1:118" s="1058" customFormat="1" ht="15" customHeight="1" x14ac:dyDescent="0.25">
      <c r="A150" s="2067"/>
      <c r="B150" s="865">
        <v>4</v>
      </c>
      <c r="C150" s="857" t="s">
        <v>1523</v>
      </c>
      <c r="D150" s="859">
        <f t="shared" si="5"/>
        <v>1</v>
      </c>
      <c r="E150" s="673"/>
      <c r="F150" s="920"/>
      <c r="G150" s="920"/>
      <c r="H150" s="920"/>
      <c r="I150" s="920"/>
      <c r="J150" s="920"/>
      <c r="K150" s="920"/>
      <c r="L150" s="920"/>
      <c r="M150" s="672"/>
      <c r="N150" s="1063"/>
      <c r="O150" s="920"/>
      <c r="P150" s="920"/>
      <c r="Q150" s="920"/>
      <c r="R150" s="920"/>
      <c r="S150" s="920"/>
      <c r="T150" s="920"/>
      <c r="U150" s="920"/>
      <c r="V150" s="920"/>
      <c r="W150" s="920"/>
      <c r="X150" s="920"/>
      <c r="Y150" s="672"/>
      <c r="Z150" s="1063"/>
      <c r="AA150" s="920"/>
      <c r="AB150" s="920"/>
      <c r="AC150" s="920"/>
      <c r="AD150" s="920"/>
      <c r="AE150" s="920"/>
      <c r="AF150" s="920"/>
      <c r="AG150" s="920"/>
      <c r="AH150" s="920"/>
      <c r="AI150" s="920"/>
      <c r="AJ150" s="920"/>
      <c r="AK150" s="920"/>
      <c r="AL150" s="920"/>
      <c r="AM150" s="920"/>
      <c r="AN150" s="920"/>
      <c r="AO150" s="920"/>
      <c r="AP150" s="672"/>
      <c r="AQ150" s="1063"/>
      <c r="AR150" s="920"/>
      <c r="AS150" s="920"/>
      <c r="AT150" s="920"/>
      <c r="AU150" s="920"/>
      <c r="AV150" s="920"/>
      <c r="AW150" s="920"/>
      <c r="AX150" s="920"/>
      <c r="AY150" s="920"/>
      <c r="AZ150" s="920"/>
      <c r="BA150" s="920"/>
      <c r="BB150" s="920"/>
      <c r="BC150" s="920"/>
      <c r="BD150" s="920"/>
      <c r="BE150" s="920"/>
      <c r="BF150" s="920"/>
      <c r="BG150" s="920"/>
      <c r="BH150" s="920"/>
      <c r="BI150" s="180"/>
      <c r="BJ150" s="672"/>
      <c r="BK150" s="963"/>
      <c r="BL150" s="920"/>
      <c r="BM150" s="920"/>
      <c r="BN150" s="920"/>
      <c r="BO150" s="920"/>
      <c r="BP150" s="920"/>
      <c r="BQ150" s="920"/>
      <c r="BR150" s="920"/>
      <c r="BS150" s="920"/>
      <c r="BT150" s="920"/>
      <c r="BU150" s="920"/>
      <c r="BV150" s="920"/>
      <c r="BW150" s="180"/>
      <c r="BX150" s="672"/>
      <c r="BY150" s="1063"/>
      <c r="BZ150" s="920"/>
      <c r="CA150" s="920"/>
      <c r="CB150" s="920"/>
      <c r="CC150" s="920"/>
      <c r="CD150" s="920"/>
      <c r="CE150" s="920"/>
      <c r="CF150" s="920"/>
      <c r="CG150" s="920"/>
      <c r="CH150" s="920"/>
      <c r="CI150" s="920"/>
      <c r="CJ150" s="920"/>
      <c r="CK150" s="920"/>
      <c r="CL150" s="920"/>
      <c r="CM150" s="920">
        <v>1</v>
      </c>
      <c r="CN150" s="920"/>
      <c r="CO150" s="920"/>
      <c r="CP150" s="920"/>
      <c r="CQ150" s="920"/>
      <c r="CR150" s="920"/>
      <c r="CS150" s="920"/>
      <c r="CT150" s="920"/>
      <c r="CU150" s="920"/>
      <c r="CV150" s="920"/>
      <c r="CW150" s="920"/>
      <c r="CX150" s="920"/>
      <c r="CY150" s="920"/>
      <c r="CZ150" s="920"/>
      <c r="DA150" s="920"/>
      <c r="DB150" s="1725"/>
      <c r="DC150" s="1696"/>
      <c r="DD150" s="1065"/>
      <c r="DE150" s="1063"/>
      <c r="DF150" s="920"/>
      <c r="DG150" s="920"/>
      <c r="DH150" s="920"/>
      <c r="DI150" s="920"/>
      <c r="DJ150" s="920"/>
      <c r="DK150" s="920"/>
      <c r="DL150" s="920"/>
      <c r="DM150" s="672"/>
    </row>
    <row r="151" spans="1:118" ht="15" customHeight="1" x14ac:dyDescent="0.25">
      <c r="A151" s="2067"/>
      <c r="B151" s="856">
        <v>5</v>
      </c>
      <c r="C151" s="857" t="s">
        <v>21</v>
      </c>
      <c r="D151" s="859">
        <f t="shared" si="5"/>
        <v>6</v>
      </c>
      <c r="E151" s="673"/>
      <c r="F151" s="600"/>
      <c r="G151" s="600">
        <v>1</v>
      </c>
      <c r="H151" s="600"/>
      <c r="I151" s="600">
        <v>1</v>
      </c>
      <c r="J151" s="600"/>
      <c r="K151" s="600">
        <v>1</v>
      </c>
      <c r="L151" s="600"/>
      <c r="M151" s="672"/>
      <c r="N151" s="671"/>
      <c r="O151" s="600"/>
      <c r="P151" s="600"/>
      <c r="Q151" s="600"/>
      <c r="R151" s="600"/>
      <c r="S151" s="600"/>
      <c r="T151" s="600"/>
      <c r="U151" s="600"/>
      <c r="V151" s="600"/>
      <c r="W151" s="600"/>
      <c r="X151" s="600"/>
      <c r="Y151" s="672"/>
      <c r="Z151" s="671"/>
      <c r="AA151" s="600"/>
      <c r="AB151" s="600"/>
      <c r="AC151" s="600"/>
      <c r="AD151" s="600"/>
      <c r="AE151" s="600"/>
      <c r="AF151" s="600"/>
      <c r="AG151" s="600"/>
      <c r="AH151" s="600"/>
      <c r="AI151" s="600"/>
      <c r="AJ151" s="600"/>
      <c r="AK151" s="600"/>
      <c r="AL151" s="600"/>
      <c r="AM151" s="600"/>
      <c r="AN151" s="600"/>
      <c r="AO151" s="600"/>
      <c r="AP151" s="672"/>
      <c r="AQ151" s="671"/>
      <c r="AR151" s="600"/>
      <c r="AS151" s="600"/>
      <c r="AT151" s="600"/>
      <c r="AU151" s="600"/>
      <c r="AV151" s="600"/>
      <c r="AW151" s="600"/>
      <c r="AX151" s="600"/>
      <c r="AY151" s="600"/>
      <c r="AZ151" s="600"/>
      <c r="BA151" s="600"/>
      <c r="BB151" s="600"/>
      <c r="BC151" s="600"/>
      <c r="BD151" s="600"/>
      <c r="BE151" s="600"/>
      <c r="BF151" s="600"/>
      <c r="BG151" s="600"/>
      <c r="BH151" s="600"/>
      <c r="BI151" s="180"/>
      <c r="BJ151" s="672"/>
      <c r="BK151" s="57"/>
      <c r="BL151" s="600"/>
      <c r="BM151" s="600"/>
      <c r="BN151" s="600"/>
      <c r="BO151" s="600"/>
      <c r="BP151" s="600"/>
      <c r="BQ151" s="600"/>
      <c r="BR151" s="600"/>
      <c r="BS151" s="600"/>
      <c r="BT151" s="600"/>
      <c r="BU151" s="600"/>
      <c r="BV151" s="600"/>
      <c r="BW151" s="180"/>
      <c r="BX151" s="672"/>
      <c r="BY151" s="671"/>
      <c r="BZ151" s="600"/>
      <c r="CA151" s="600">
        <v>1</v>
      </c>
      <c r="CB151" s="600"/>
      <c r="CC151" s="600"/>
      <c r="CD151" s="600"/>
      <c r="CE151" s="600"/>
      <c r="CF151" s="600"/>
      <c r="CG151" s="600"/>
      <c r="CH151" s="600"/>
      <c r="CI151" s="600"/>
      <c r="CJ151" s="600">
        <v>1</v>
      </c>
      <c r="CK151" s="600"/>
      <c r="CL151" s="600"/>
      <c r="CM151" s="600"/>
      <c r="CN151" s="600"/>
      <c r="CO151" s="600"/>
      <c r="CP151" s="600"/>
      <c r="CQ151" s="600"/>
      <c r="CR151" s="600"/>
      <c r="CS151" s="600"/>
      <c r="CT151" s="600">
        <v>1</v>
      </c>
      <c r="CU151" s="600"/>
      <c r="CV151" s="600"/>
      <c r="CW151" s="600"/>
      <c r="CX151" s="600"/>
      <c r="CY151" s="600"/>
      <c r="CZ151" s="600"/>
      <c r="DA151" s="600"/>
      <c r="DB151" s="1725"/>
      <c r="DC151" s="1696"/>
      <c r="DD151" s="155"/>
      <c r="DE151" s="671"/>
      <c r="DF151" s="600"/>
      <c r="DG151" s="600"/>
      <c r="DH151" s="600"/>
      <c r="DI151" s="600"/>
      <c r="DJ151" s="600"/>
      <c r="DK151" s="600"/>
      <c r="DL151" s="600"/>
      <c r="DM151" s="672"/>
      <c r="DN151" s="1058"/>
    </row>
    <row r="152" spans="1:118" s="1695" customFormat="1" ht="15" customHeight="1" thickBot="1" x14ac:dyDescent="0.3">
      <c r="A152" s="2067"/>
      <c r="B152" s="2096">
        <v>6</v>
      </c>
      <c r="C152" s="2094" t="s">
        <v>1310</v>
      </c>
      <c r="D152" s="2095">
        <f t="shared" si="5"/>
        <v>1</v>
      </c>
      <c r="E152" s="1797"/>
      <c r="F152" s="1778"/>
      <c r="G152" s="1778"/>
      <c r="H152" s="1778"/>
      <c r="I152" s="1778"/>
      <c r="J152" s="1778"/>
      <c r="K152" s="1778"/>
      <c r="L152" s="1778"/>
      <c r="M152" s="1795"/>
      <c r="N152" s="1796"/>
      <c r="O152" s="1778"/>
      <c r="P152" s="1778"/>
      <c r="Q152" s="1778"/>
      <c r="R152" s="1778"/>
      <c r="S152" s="1778"/>
      <c r="T152" s="1778"/>
      <c r="U152" s="1778"/>
      <c r="V152" s="1778">
        <v>1</v>
      </c>
      <c r="W152" s="1778"/>
      <c r="X152" s="1778"/>
      <c r="Y152" s="1795"/>
      <c r="Z152" s="1796"/>
      <c r="AA152" s="1778"/>
      <c r="AB152" s="1778"/>
      <c r="AC152" s="1778"/>
      <c r="AD152" s="1778"/>
      <c r="AE152" s="1778"/>
      <c r="AF152" s="1778"/>
      <c r="AG152" s="1778"/>
      <c r="AH152" s="1778"/>
      <c r="AI152" s="1778"/>
      <c r="AJ152" s="1778"/>
      <c r="AK152" s="1778"/>
      <c r="AL152" s="1778"/>
      <c r="AM152" s="1778"/>
      <c r="AN152" s="1778"/>
      <c r="AO152" s="1778"/>
      <c r="AP152" s="1795"/>
      <c r="AQ152" s="1796"/>
      <c r="AR152" s="1778"/>
      <c r="AS152" s="1778"/>
      <c r="AT152" s="1778"/>
      <c r="AU152" s="1778"/>
      <c r="AV152" s="1778"/>
      <c r="AW152" s="1778"/>
      <c r="AX152" s="1778"/>
      <c r="AY152" s="1778"/>
      <c r="AZ152" s="1778"/>
      <c r="BA152" s="1778"/>
      <c r="BB152" s="1778"/>
      <c r="BC152" s="1778"/>
      <c r="BD152" s="1778"/>
      <c r="BE152" s="1778"/>
      <c r="BF152" s="1778"/>
      <c r="BG152" s="1778"/>
      <c r="BH152" s="1778"/>
      <c r="BI152" s="1809"/>
      <c r="BJ152" s="1795"/>
      <c r="BK152" s="1751"/>
      <c r="BL152" s="1778"/>
      <c r="BM152" s="1778"/>
      <c r="BN152" s="1778"/>
      <c r="BO152" s="1778"/>
      <c r="BP152" s="1778"/>
      <c r="BQ152" s="1778"/>
      <c r="BR152" s="1778"/>
      <c r="BS152" s="1778"/>
      <c r="BT152" s="1778"/>
      <c r="BU152" s="1778"/>
      <c r="BV152" s="1778"/>
      <c r="BW152" s="1809"/>
      <c r="BX152" s="1795"/>
      <c r="BY152" s="1796"/>
      <c r="BZ152" s="1778"/>
      <c r="CA152" s="1778"/>
      <c r="CB152" s="1778"/>
      <c r="CC152" s="1778"/>
      <c r="CD152" s="1778"/>
      <c r="CE152" s="1778"/>
      <c r="CF152" s="1778"/>
      <c r="CG152" s="1778"/>
      <c r="CH152" s="1778"/>
      <c r="CI152" s="1778"/>
      <c r="CJ152" s="1778"/>
      <c r="CK152" s="1778"/>
      <c r="CL152" s="1778"/>
      <c r="CM152" s="1778"/>
      <c r="CN152" s="1778"/>
      <c r="CO152" s="1778"/>
      <c r="CP152" s="1778"/>
      <c r="CQ152" s="1778"/>
      <c r="CR152" s="1778"/>
      <c r="CS152" s="1778"/>
      <c r="CT152" s="1778"/>
      <c r="CU152" s="1778"/>
      <c r="CV152" s="1778"/>
      <c r="CW152" s="1778"/>
      <c r="CX152" s="1778"/>
      <c r="CY152" s="1778"/>
      <c r="CZ152" s="1778"/>
      <c r="DA152" s="1778"/>
      <c r="DB152" s="1750"/>
      <c r="DC152" s="1778"/>
      <c r="DD152" s="1750"/>
      <c r="DE152" s="1796"/>
      <c r="DF152" s="1778"/>
      <c r="DG152" s="1778"/>
      <c r="DH152" s="1778"/>
      <c r="DI152" s="1778"/>
      <c r="DJ152" s="1778"/>
      <c r="DK152" s="1778"/>
      <c r="DL152" s="1778"/>
      <c r="DM152" s="1795"/>
    </row>
    <row r="153" spans="1:118" ht="15" customHeight="1" thickBot="1" x14ac:dyDescent="0.3">
      <c r="A153" s="2068"/>
      <c r="B153" s="866">
        <v>7</v>
      </c>
      <c r="C153" s="864" t="s">
        <v>108</v>
      </c>
      <c r="D153" s="860">
        <f t="shared" si="5"/>
        <v>2</v>
      </c>
      <c r="E153" s="732"/>
      <c r="F153" s="56"/>
      <c r="G153" s="56"/>
      <c r="H153" s="56"/>
      <c r="I153" s="56"/>
      <c r="J153" s="56"/>
      <c r="K153" s="56"/>
      <c r="L153" s="56"/>
      <c r="M153" s="675"/>
      <c r="N153" s="67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675"/>
      <c r="Z153" s="67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675"/>
      <c r="AQ153" s="67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906"/>
      <c r="BJ153" s="675"/>
      <c r="BK153" s="58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906"/>
      <c r="BX153" s="675"/>
      <c r="BY153" s="67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>
        <v>1</v>
      </c>
      <c r="CM153" s="56"/>
      <c r="CN153" s="56"/>
      <c r="CO153" s="56"/>
      <c r="CP153" s="56"/>
      <c r="CQ153" s="56"/>
      <c r="CR153" s="56">
        <v>1</v>
      </c>
      <c r="CS153" s="56"/>
      <c r="CT153" s="56"/>
      <c r="CU153" s="56"/>
      <c r="CV153" s="56"/>
      <c r="CW153" s="56"/>
      <c r="CX153" s="56"/>
      <c r="CY153" s="56"/>
      <c r="CZ153" s="56"/>
      <c r="DA153" s="56"/>
      <c r="DB153" s="156"/>
      <c r="DC153" s="56"/>
      <c r="DD153" s="156"/>
      <c r="DE153" s="676"/>
      <c r="DF153" s="56"/>
      <c r="DG153" s="56"/>
      <c r="DH153" s="56"/>
      <c r="DI153" s="56"/>
      <c r="DJ153" s="56"/>
      <c r="DK153" s="56"/>
      <c r="DL153" s="56"/>
      <c r="DM153" s="675"/>
      <c r="DN153" s="1058"/>
    </row>
    <row r="154" spans="1:118" ht="15" customHeight="1" x14ac:dyDescent="0.25">
      <c r="A154" s="2060" t="s">
        <v>293</v>
      </c>
      <c r="B154" s="1130">
        <v>1</v>
      </c>
      <c r="C154" s="2087" t="s">
        <v>78</v>
      </c>
      <c r="D154" s="1131">
        <f t="shared" si="5"/>
        <v>1</v>
      </c>
      <c r="E154" s="692"/>
      <c r="F154" s="968"/>
      <c r="G154" s="968"/>
      <c r="H154" s="968">
        <v>1</v>
      </c>
      <c r="I154" s="968"/>
      <c r="J154" s="968"/>
      <c r="K154" s="968"/>
      <c r="L154" s="968"/>
      <c r="M154" s="693"/>
      <c r="N154" s="694"/>
      <c r="O154" s="968"/>
      <c r="P154" s="968"/>
      <c r="Q154" s="968"/>
      <c r="R154" s="968"/>
      <c r="S154" s="968"/>
      <c r="T154" s="968"/>
      <c r="U154" s="968"/>
      <c r="V154" s="968"/>
      <c r="W154" s="968"/>
      <c r="X154" s="968"/>
      <c r="Y154" s="693"/>
      <c r="Z154" s="694"/>
      <c r="AA154" s="968"/>
      <c r="AB154" s="968"/>
      <c r="AC154" s="968"/>
      <c r="AD154" s="968"/>
      <c r="AE154" s="968"/>
      <c r="AF154" s="968"/>
      <c r="AG154" s="968"/>
      <c r="AH154" s="968"/>
      <c r="AI154" s="968"/>
      <c r="AJ154" s="968"/>
      <c r="AK154" s="968"/>
      <c r="AL154" s="968"/>
      <c r="AM154" s="968"/>
      <c r="AN154" s="968"/>
      <c r="AO154" s="968"/>
      <c r="AP154" s="693"/>
      <c r="AQ154" s="694"/>
      <c r="AR154" s="968"/>
      <c r="AS154" s="968"/>
      <c r="AT154" s="968"/>
      <c r="AU154" s="968"/>
      <c r="AV154" s="968"/>
      <c r="AW154" s="968"/>
      <c r="AX154" s="968"/>
      <c r="AY154" s="968"/>
      <c r="AZ154" s="968"/>
      <c r="BA154" s="968"/>
      <c r="BB154" s="968"/>
      <c r="BC154" s="968"/>
      <c r="BD154" s="968"/>
      <c r="BE154" s="968"/>
      <c r="BF154" s="968"/>
      <c r="BG154" s="968"/>
      <c r="BH154" s="968"/>
      <c r="BI154" s="903"/>
      <c r="BJ154" s="693"/>
      <c r="BK154" s="83"/>
      <c r="BL154" s="968"/>
      <c r="BM154" s="968"/>
      <c r="BN154" s="968"/>
      <c r="BO154" s="968"/>
      <c r="BP154" s="968"/>
      <c r="BQ154" s="968"/>
      <c r="BR154" s="968"/>
      <c r="BS154" s="968"/>
      <c r="BT154" s="968"/>
      <c r="BU154" s="968"/>
      <c r="BV154" s="968"/>
      <c r="BW154" s="903"/>
      <c r="BX154" s="693"/>
      <c r="BY154" s="694"/>
      <c r="BZ154" s="968"/>
      <c r="CA154" s="968"/>
      <c r="CB154" s="968"/>
      <c r="CC154" s="968"/>
      <c r="CD154" s="968"/>
      <c r="CE154" s="968"/>
      <c r="CF154" s="968"/>
      <c r="CG154" s="968"/>
      <c r="CH154" s="968"/>
      <c r="CI154" s="968"/>
      <c r="CJ154" s="968"/>
      <c r="CK154" s="968"/>
      <c r="CL154" s="968"/>
      <c r="CM154" s="968"/>
      <c r="CN154" s="968"/>
      <c r="CO154" s="968"/>
      <c r="CP154" s="968"/>
      <c r="CQ154" s="968"/>
      <c r="CR154" s="968"/>
      <c r="CS154" s="968"/>
      <c r="CT154" s="968"/>
      <c r="CU154" s="968"/>
      <c r="CV154" s="968"/>
      <c r="CW154" s="968"/>
      <c r="CX154" s="968"/>
      <c r="CY154" s="968"/>
      <c r="CZ154" s="968"/>
      <c r="DA154" s="968"/>
      <c r="DB154" s="154"/>
      <c r="DC154" s="968"/>
      <c r="DD154" s="154"/>
      <c r="DE154" s="694"/>
      <c r="DF154" s="968"/>
      <c r="DG154" s="968"/>
      <c r="DH154" s="968"/>
      <c r="DI154" s="968"/>
      <c r="DJ154" s="968"/>
      <c r="DK154" s="968"/>
      <c r="DL154" s="968"/>
      <c r="DM154" s="693"/>
      <c r="DN154" s="1058"/>
    </row>
    <row r="155" spans="1:118" ht="15" customHeight="1" x14ac:dyDescent="0.25">
      <c r="A155" s="2061"/>
      <c r="B155" s="1127">
        <v>2</v>
      </c>
      <c r="C155" s="2088" t="s">
        <v>322</v>
      </c>
      <c r="D155" s="720">
        <f t="shared" si="5"/>
        <v>1</v>
      </c>
      <c r="E155" s="673"/>
      <c r="F155" s="920"/>
      <c r="G155" s="920"/>
      <c r="H155" s="920"/>
      <c r="I155" s="920"/>
      <c r="J155" s="920"/>
      <c r="K155" s="920"/>
      <c r="L155" s="920"/>
      <c r="M155" s="672"/>
      <c r="N155" s="1063"/>
      <c r="O155" s="920"/>
      <c r="P155" s="920"/>
      <c r="Q155" s="920"/>
      <c r="R155" s="920"/>
      <c r="S155" s="920"/>
      <c r="T155" s="920"/>
      <c r="U155" s="920"/>
      <c r="V155" s="920"/>
      <c r="W155" s="920"/>
      <c r="X155" s="920"/>
      <c r="Y155" s="672"/>
      <c r="Z155" s="1063"/>
      <c r="AA155" s="920"/>
      <c r="AB155" s="920"/>
      <c r="AC155" s="920"/>
      <c r="AD155" s="920">
        <v>1</v>
      </c>
      <c r="AE155" s="920"/>
      <c r="AF155" s="920"/>
      <c r="AG155" s="920"/>
      <c r="AH155" s="920"/>
      <c r="AI155" s="920"/>
      <c r="AJ155" s="920"/>
      <c r="AK155" s="920"/>
      <c r="AL155" s="920"/>
      <c r="AM155" s="920"/>
      <c r="AN155" s="920"/>
      <c r="AO155" s="920"/>
      <c r="AP155" s="672"/>
      <c r="AQ155" s="1063"/>
      <c r="AR155" s="920"/>
      <c r="AS155" s="920"/>
      <c r="AT155" s="920"/>
      <c r="AU155" s="920"/>
      <c r="AV155" s="920"/>
      <c r="AW155" s="920"/>
      <c r="AX155" s="920"/>
      <c r="AY155" s="920"/>
      <c r="AZ155" s="920"/>
      <c r="BA155" s="920"/>
      <c r="BB155" s="920"/>
      <c r="BC155" s="920"/>
      <c r="BD155" s="920"/>
      <c r="BE155" s="920"/>
      <c r="BF155" s="920"/>
      <c r="BG155" s="920"/>
      <c r="BH155" s="920"/>
      <c r="BI155" s="180"/>
      <c r="BJ155" s="672"/>
      <c r="BK155" s="963"/>
      <c r="BL155" s="920"/>
      <c r="BM155" s="920"/>
      <c r="BN155" s="920"/>
      <c r="BO155" s="920"/>
      <c r="BP155" s="920"/>
      <c r="BQ155" s="920"/>
      <c r="BR155" s="920"/>
      <c r="BS155" s="920"/>
      <c r="BT155" s="920"/>
      <c r="BU155" s="920"/>
      <c r="BV155" s="920"/>
      <c r="BW155" s="180"/>
      <c r="BX155" s="672"/>
      <c r="BY155" s="1063"/>
      <c r="BZ155" s="920"/>
      <c r="CA155" s="920"/>
      <c r="CB155" s="920"/>
      <c r="CC155" s="920"/>
      <c r="CD155" s="920"/>
      <c r="CE155" s="920"/>
      <c r="CF155" s="920"/>
      <c r="CG155" s="920"/>
      <c r="CH155" s="920"/>
      <c r="CI155" s="920"/>
      <c r="CJ155" s="920"/>
      <c r="CK155" s="920"/>
      <c r="CL155" s="920"/>
      <c r="CM155" s="920"/>
      <c r="CN155" s="920"/>
      <c r="CO155" s="920"/>
      <c r="CP155" s="920"/>
      <c r="CQ155" s="920"/>
      <c r="CR155" s="920"/>
      <c r="CS155" s="920"/>
      <c r="CT155" s="920"/>
      <c r="CU155" s="920"/>
      <c r="CV155" s="920"/>
      <c r="CW155" s="920"/>
      <c r="CX155" s="920"/>
      <c r="CY155" s="920"/>
      <c r="CZ155" s="920"/>
      <c r="DA155" s="920"/>
      <c r="DB155" s="1725"/>
      <c r="DC155" s="1696"/>
      <c r="DD155" s="1065"/>
      <c r="DE155" s="1063"/>
      <c r="DF155" s="920"/>
      <c r="DG155" s="920"/>
      <c r="DH155" s="920"/>
      <c r="DI155" s="920"/>
      <c r="DJ155" s="920"/>
      <c r="DK155" s="920"/>
      <c r="DL155" s="920"/>
      <c r="DM155" s="672"/>
      <c r="DN155" s="1058"/>
    </row>
    <row r="156" spans="1:118" ht="17.25" customHeight="1" x14ac:dyDescent="0.25">
      <c r="A156" s="2061"/>
      <c r="B156" s="1127">
        <v>3</v>
      </c>
      <c r="C156" s="2089" t="s">
        <v>1053</v>
      </c>
      <c r="D156" s="719">
        <f t="shared" si="5"/>
        <v>1</v>
      </c>
      <c r="E156" s="673"/>
      <c r="F156" s="920"/>
      <c r="G156" s="920"/>
      <c r="H156" s="920"/>
      <c r="I156" s="920"/>
      <c r="J156" s="920"/>
      <c r="K156" s="920"/>
      <c r="L156" s="920"/>
      <c r="M156" s="672"/>
      <c r="N156" s="1063"/>
      <c r="O156" s="920"/>
      <c r="P156" s="920"/>
      <c r="Q156" s="920"/>
      <c r="R156" s="920"/>
      <c r="S156" s="920"/>
      <c r="T156" s="920"/>
      <c r="U156" s="920"/>
      <c r="V156" s="920"/>
      <c r="W156" s="920"/>
      <c r="X156" s="920"/>
      <c r="Y156" s="672"/>
      <c r="Z156" s="1063"/>
      <c r="AA156" s="920"/>
      <c r="AB156" s="920"/>
      <c r="AC156" s="920"/>
      <c r="AD156" s="920"/>
      <c r="AE156" s="920"/>
      <c r="AF156" s="920"/>
      <c r="AG156" s="920"/>
      <c r="AH156" s="920"/>
      <c r="AI156" s="920"/>
      <c r="AJ156" s="920"/>
      <c r="AK156" s="920"/>
      <c r="AL156" s="920"/>
      <c r="AM156" s="920"/>
      <c r="AN156" s="920"/>
      <c r="AO156" s="920"/>
      <c r="AP156" s="672"/>
      <c r="AQ156" s="1063"/>
      <c r="AR156" s="920"/>
      <c r="AS156" s="920"/>
      <c r="AT156" s="920"/>
      <c r="AU156" s="920"/>
      <c r="AV156" s="920"/>
      <c r="AW156" s="920"/>
      <c r="AX156" s="920"/>
      <c r="AY156" s="920"/>
      <c r="AZ156" s="920"/>
      <c r="BA156" s="920"/>
      <c r="BB156" s="920"/>
      <c r="BC156" s="920"/>
      <c r="BD156" s="920"/>
      <c r="BE156" s="920"/>
      <c r="BF156" s="920"/>
      <c r="BG156" s="920"/>
      <c r="BH156" s="920"/>
      <c r="BI156" s="180"/>
      <c r="BJ156" s="672"/>
      <c r="BK156" s="963"/>
      <c r="BL156" s="920"/>
      <c r="BM156" s="920">
        <v>1</v>
      </c>
      <c r="BN156" s="920"/>
      <c r="BO156" s="920"/>
      <c r="BP156" s="920"/>
      <c r="BQ156" s="920"/>
      <c r="BR156" s="920"/>
      <c r="BS156" s="920"/>
      <c r="BT156" s="920"/>
      <c r="BU156" s="920"/>
      <c r="BV156" s="920"/>
      <c r="BW156" s="180"/>
      <c r="BX156" s="672"/>
      <c r="BY156" s="1063"/>
      <c r="BZ156" s="920"/>
      <c r="CA156" s="920"/>
      <c r="CB156" s="920"/>
      <c r="CC156" s="920"/>
      <c r="CD156" s="920"/>
      <c r="CE156" s="920"/>
      <c r="CF156" s="920"/>
      <c r="CG156" s="920"/>
      <c r="CH156" s="920"/>
      <c r="CI156" s="920"/>
      <c r="CJ156" s="920"/>
      <c r="CK156" s="920"/>
      <c r="CL156" s="920"/>
      <c r="CM156" s="920"/>
      <c r="CN156" s="920"/>
      <c r="CO156" s="920"/>
      <c r="CP156" s="920"/>
      <c r="CQ156" s="920"/>
      <c r="CR156" s="920"/>
      <c r="CS156" s="920"/>
      <c r="CT156" s="920"/>
      <c r="CU156" s="920"/>
      <c r="CV156" s="920"/>
      <c r="CW156" s="920"/>
      <c r="CX156" s="920"/>
      <c r="CY156" s="920"/>
      <c r="CZ156" s="920"/>
      <c r="DA156" s="920"/>
      <c r="DB156" s="1725"/>
      <c r="DC156" s="1696"/>
      <c r="DD156" s="1065"/>
      <c r="DE156" s="1063"/>
      <c r="DF156" s="920"/>
      <c r="DG156" s="920"/>
      <c r="DH156" s="920"/>
      <c r="DI156" s="920"/>
      <c r="DJ156" s="920"/>
      <c r="DK156" s="920"/>
      <c r="DL156" s="920"/>
      <c r="DM156" s="672"/>
      <c r="DN156" s="1058"/>
    </row>
    <row r="157" spans="1:118" ht="15" customHeight="1" x14ac:dyDescent="0.25">
      <c r="A157" s="2061"/>
      <c r="B157" s="1127">
        <v>4</v>
      </c>
      <c r="C157" s="2090" t="s">
        <v>373</v>
      </c>
      <c r="D157" s="719">
        <f t="shared" si="5"/>
        <v>1</v>
      </c>
      <c r="E157" s="673"/>
      <c r="F157" s="920"/>
      <c r="G157" s="920"/>
      <c r="H157" s="920"/>
      <c r="I157" s="920">
        <v>1</v>
      </c>
      <c r="J157" s="920"/>
      <c r="K157" s="920"/>
      <c r="L157" s="920"/>
      <c r="M157" s="672"/>
      <c r="N157" s="1063"/>
      <c r="O157" s="920"/>
      <c r="P157" s="920"/>
      <c r="Q157" s="920"/>
      <c r="R157" s="920"/>
      <c r="S157" s="920"/>
      <c r="T157" s="920"/>
      <c r="U157" s="920"/>
      <c r="V157" s="920"/>
      <c r="W157" s="920"/>
      <c r="X157" s="920"/>
      <c r="Y157" s="672"/>
      <c r="Z157" s="1063"/>
      <c r="AA157" s="920"/>
      <c r="AB157" s="920"/>
      <c r="AC157" s="920"/>
      <c r="AD157" s="920"/>
      <c r="AE157" s="920"/>
      <c r="AF157" s="920"/>
      <c r="AG157" s="920"/>
      <c r="AH157" s="920"/>
      <c r="AI157" s="920"/>
      <c r="AJ157" s="920"/>
      <c r="AK157" s="920"/>
      <c r="AL157" s="920"/>
      <c r="AM157" s="920"/>
      <c r="AN157" s="920"/>
      <c r="AO157" s="920"/>
      <c r="AP157" s="672"/>
      <c r="AQ157" s="1063"/>
      <c r="AR157" s="920"/>
      <c r="AS157" s="920"/>
      <c r="AT157" s="920"/>
      <c r="AU157" s="920"/>
      <c r="AV157" s="920"/>
      <c r="AW157" s="920"/>
      <c r="AX157" s="920"/>
      <c r="AY157" s="920"/>
      <c r="AZ157" s="920"/>
      <c r="BA157" s="920"/>
      <c r="BB157" s="920"/>
      <c r="BC157" s="920"/>
      <c r="BD157" s="920"/>
      <c r="BE157" s="920"/>
      <c r="BF157" s="920"/>
      <c r="BG157" s="920"/>
      <c r="BH157" s="920"/>
      <c r="BI157" s="180"/>
      <c r="BJ157" s="672"/>
      <c r="BK157" s="963"/>
      <c r="BL157" s="920"/>
      <c r="BM157" s="920"/>
      <c r="BN157" s="920"/>
      <c r="BO157" s="920"/>
      <c r="BP157" s="920"/>
      <c r="BQ157" s="920"/>
      <c r="BR157" s="920"/>
      <c r="BS157" s="920"/>
      <c r="BT157" s="920"/>
      <c r="BU157" s="920"/>
      <c r="BV157" s="920"/>
      <c r="BW157" s="180"/>
      <c r="BX157" s="672"/>
      <c r="BY157" s="1063"/>
      <c r="BZ157" s="920"/>
      <c r="CA157" s="920"/>
      <c r="CB157" s="920"/>
      <c r="CC157" s="920"/>
      <c r="CD157" s="920"/>
      <c r="CE157" s="920"/>
      <c r="CF157" s="920"/>
      <c r="CG157" s="920"/>
      <c r="CH157" s="920"/>
      <c r="CI157" s="920"/>
      <c r="CJ157" s="920"/>
      <c r="CK157" s="920"/>
      <c r="CL157" s="920"/>
      <c r="CM157" s="920"/>
      <c r="CN157" s="920"/>
      <c r="CO157" s="920"/>
      <c r="CP157" s="920"/>
      <c r="CQ157" s="920"/>
      <c r="CR157" s="920"/>
      <c r="CS157" s="920"/>
      <c r="CT157" s="920"/>
      <c r="CU157" s="920"/>
      <c r="CV157" s="920"/>
      <c r="CW157" s="920"/>
      <c r="CX157" s="920"/>
      <c r="CY157" s="920"/>
      <c r="CZ157" s="920"/>
      <c r="DA157" s="920"/>
      <c r="DB157" s="1725"/>
      <c r="DC157" s="1696"/>
      <c r="DD157" s="1065"/>
      <c r="DE157" s="1063"/>
      <c r="DF157" s="920"/>
      <c r="DG157" s="920"/>
      <c r="DH157" s="920"/>
      <c r="DI157" s="920"/>
      <c r="DJ157" s="920"/>
      <c r="DK157" s="920"/>
      <c r="DL157" s="920"/>
      <c r="DM157" s="672"/>
      <c r="DN157" s="1058"/>
    </row>
    <row r="158" spans="1:118" ht="15" customHeight="1" x14ac:dyDescent="0.25">
      <c r="A158" s="2061"/>
      <c r="B158" s="1127">
        <v>5</v>
      </c>
      <c r="C158" s="2088" t="s">
        <v>760</v>
      </c>
      <c r="D158" s="720">
        <f t="shared" si="5"/>
        <v>1</v>
      </c>
      <c r="E158" s="673"/>
      <c r="F158" s="920"/>
      <c r="G158" s="920"/>
      <c r="H158" s="920"/>
      <c r="I158" s="920"/>
      <c r="J158" s="920"/>
      <c r="K158" s="920"/>
      <c r="L158" s="920"/>
      <c r="M158" s="672"/>
      <c r="N158" s="1063"/>
      <c r="O158" s="920"/>
      <c r="P158" s="920"/>
      <c r="Q158" s="920"/>
      <c r="R158" s="920"/>
      <c r="S158" s="920"/>
      <c r="T158" s="920"/>
      <c r="U158" s="920"/>
      <c r="V158" s="920"/>
      <c r="W158" s="920"/>
      <c r="X158" s="920"/>
      <c r="Y158" s="672"/>
      <c r="Z158" s="1063"/>
      <c r="AA158" s="920"/>
      <c r="AB158" s="920"/>
      <c r="AC158" s="920"/>
      <c r="AD158" s="920"/>
      <c r="AE158" s="920"/>
      <c r="AF158" s="920"/>
      <c r="AG158" s="920"/>
      <c r="AH158" s="920"/>
      <c r="AI158" s="920"/>
      <c r="AJ158" s="920"/>
      <c r="AK158" s="920"/>
      <c r="AL158" s="920"/>
      <c r="AM158" s="920"/>
      <c r="AN158" s="920"/>
      <c r="AO158" s="920"/>
      <c r="AP158" s="672"/>
      <c r="AQ158" s="1063"/>
      <c r="AR158" s="920"/>
      <c r="AS158" s="920"/>
      <c r="AT158" s="920"/>
      <c r="AU158" s="920"/>
      <c r="AV158" s="920"/>
      <c r="AW158" s="920"/>
      <c r="AX158" s="920"/>
      <c r="AY158" s="920"/>
      <c r="AZ158" s="920"/>
      <c r="BA158" s="920"/>
      <c r="BB158" s="920"/>
      <c r="BC158" s="920"/>
      <c r="BD158" s="920"/>
      <c r="BE158" s="920"/>
      <c r="BF158" s="920"/>
      <c r="BG158" s="920"/>
      <c r="BH158" s="920"/>
      <c r="BI158" s="180"/>
      <c r="BJ158" s="672"/>
      <c r="BK158" s="963"/>
      <c r="BL158" s="920"/>
      <c r="BM158" s="920"/>
      <c r="BN158" s="920"/>
      <c r="BO158" s="920"/>
      <c r="BP158" s="920"/>
      <c r="BQ158" s="920"/>
      <c r="BR158" s="920"/>
      <c r="BS158" s="920"/>
      <c r="BT158" s="920"/>
      <c r="BU158" s="920"/>
      <c r="BV158" s="920"/>
      <c r="BW158" s="180"/>
      <c r="BX158" s="672"/>
      <c r="BY158" s="1063"/>
      <c r="BZ158" s="920"/>
      <c r="CA158" s="920"/>
      <c r="CB158" s="920"/>
      <c r="CC158" s="920"/>
      <c r="CD158" s="920"/>
      <c r="CE158" s="920"/>
      <c r="CF158" s="920"/>
      <c r="CG158" s="920"/>
      <c r="CH158" s="920"/>
      <c r="CI158" s="920"/>
      <c r="CJ158" s="920"/>
      <c r="CK158" s="920"/>
      <c r="CL158" s="920"/>
      <c r="CM158" s="920"/>
      <c r="CN158" s="920"/>
      <c r="CO158" s="920"/>
      <c r="CP158" s="920"/>
      <c r="CQ158" s="920"/>
      <c r="CR158" s="920"/>
      <c r="CS158" s="920"/>
      <c r="CT158" s="920"/>
      <c r="CU158" s="920"/>
      <c r="CV158" s="920"/>
      <c r="CW158" s="920"/>
      <c r="CX158" s="920">
        <v>1</v>
      </c>
      <c r="CY158" s="920"/>
      <c r="CZ158" s="920"/>
      <c r="DA158" s="920"/>
      <c r="DB158" s="1725"/>
      <c r="DC158" s="1696"/>
      <c r="DD158" s="1065"/>
      <c r="DE158" s="1063"/>
      <c r="DF158" s="920"/>
      <c r="DG158" s="920"/>
      <c r="DH158" s="920"/>
      <c r="DI158" s="920"/>
      <c r="DJ158" s="920"/>
      <c r="DK158" s="920"/>
      <c r="DL158" s="920"/>
      <c r="DM158" s="672"/>
      <c r="DN158" s="1058"/>
    </row>
    <row r="159" spans="1:118" ht="15" customHeight="1" x14ac:dyDescent="0.25">
      <c r="A159" s="2061"/>
      <c r="B159" s="1127">
        <v>6</v>
      </c>
      <c r="C159" s="2088" t="s">
        <v>35</v>
      </c>
      <c r="D159" s="720">
        <f t="shared" si="5"/>
        <v>1</v>
      </c>
      <c r="E159" s="673"/>
      <c r="F159" s="920"/>
      <c r="G159" s="920"/>
      <c r="H159" s="920"/>
      <c r="I159" s="920"/>
      <c r="J159" s="920"/>
      <c r="K159" s="920"/>
      <c r="L159" s="920"/>
      <c r="M159" s="672"/>
      <c r="N159" s="1063"/>
      <c r="O159" s="920"/>
      <c r="P159" s="920"/>
      <c r="Q159" s="920"/>
      <c r="R159" s="920"/>
      <c r="S159" s="920"/>
      <c r="T159" s="920"/>
      <c r="U159" s="920"/>
      <c r="V159" s="920"/>
      <c r="W159" s="920"/>
      <c r="X159" s="920"/>
      <c r="Y159" s="672"/>
      <c r="Z159" s="1063"/>
      <c r="AA159" s="920"/>
      <c r="AB159" s="920"/>
      <c r="AC159" s="920"/>
      <c r="AD159" s="920"/>
      <c r="AE159" s="920"/>
      <c r="AF159" s="920"/>
      <c r="AG159" s="920"/>
      <c r="AH159" s="920"/>
      <c r="AI159" s="920"/>
      <c r="AJ159" s="920"/>
      <c r="AK159" s="920">
        <v>1</v>
      </c>
      <c r="AL159" s="920"/>
      <c r="AM159" s="920"/>
      <c r="AN159" s="920"/>
      <c r="AO159" s="920"/>
      <c r="AP159" s="672"/>
      <c r="AQ159" s="1063"/>
      <c r="AR159" s="920"/>
      <c r="AS159" s="920"/>
      <c r="AT159" s="920"/>
      <c r="AU159" s="920"/>
      <c r="AV159" s="920"/>
      <c r="AW159" s="920"/>
      <c r="AX159" s="920"/>
      <c r="AY159" s="920"/>
      <c r="AZ159" s="920"/>
      <c r="BA159" s="920"/>
      <c r="BB159" s="920"/>
      <c r="BC159" s="920"/>
      <c r="BD159" s="920"/>
      <c r="BE159" s="920"/>
      <c r="BF159" s="920"/>
      <c r="BG159" s="920"/>
      <c r="BH159" s="920"/>
      <c r="BI159" s="180"/>
      <c r="BJ159" s="672"/>
      <c r="BK159" s="963"/>
      <c r="BL159" s="920"/>
      <c r="BM159" s="920"/>
      <c r="BN159" s="920"/>
      <c r="BO159" s="920"/>
      <c r="BP159" s="920"/>
      <c r="BQ159" s="920"/>
      <c r="BR159" s="920"/>
      <c r="BS159" s="920"/>
      <c r="BT159" s="920"/>
      <c r="BU159" s="920"/>
      <c r="BV159" s="920"/>
      <c r="BW159" s="180"/>
      <c r="BX159" s="672"/>
      <c r="BY159" s="1063"/>
      <c r="BZ159" s="920"/>
      <c r="CA159" s="920"/>
      <c r="CB159" s="920"/>
      <c r="CC159" s="920"/>
      <c r="CD159" s="920"/>
      <c r="CE159" s="920"/>
      <c r="CF159" s="920"/>
      <c r="CG159" s="920"/>
      <c r="CH159" s="920"/>
      <c r="CI159" s="920"/>
      <c r="CJ159" s="920"/>
      <c r="CK159" s="920"/>
      <c r="CL159" s="920"/>
      <c r="CM159" s="920"/>
      <c r="CN159" s="920"/>
      <c r="CO159" s="920"/>
      <c r="CP159" s="920"/>
      <c r="CQ159" s="920"/>
      <c r="CR159" s="920"/>
      <c r="CS159" s="920"/>
      <c r="CT159" s="920"/>
      <c r="CU159" s="920"/>
      <c r="CV159" s="920"/>
      <c r="CW159" s="920"/>
      <c r="CX159" s="920"/>
      <c r="CY159" s="920"/>
      <c r="CZ159" s="920"/>
      <c r="DA159" s="920"/>
      <c r="DB159" s="1725"/>
      <c r="DC159" s="1696"/>
      <c r="DD159" s="1065"/>
      <c r="DE159" s="1063"/>
      <c r="DF159" s="920"/>
      <c r="DG159" s="920"/>
      <c r="DH159" s="920"/>
      <c r="DI159" s="920"/>
      <c r="DJ159" s="920"/>
      <c r="DK159" s="920"/>
      <c r="DL159" s="920"/>
      <c r="DM159" s="672"/>
      <c r="DN159" s="1058"/>
    </row>
    <row r="160" spans="1:118" ht="15" customHeight="1" x14ac:dyDescent="0.25">
      <c r="A160" s="2061"/>
      <c r="B160" s="1127">
        <v>7</v>
      </c>
      <c r="C160" s="2088" t="s">
        <v>1245</v>
      </c>
      <c r="D160" s="720">
        <f t="shared" si="5"/>
        <v>1</v>
      </c>
      <c r="E160" s="673"/>
      <c r="F160" s="920"/>
      <c r="G160" s="920"/>
      <c r="H160" s="920"/>
      <c r="I160" s="920"/>
      <c r="J160" s="920"/>
      <c r="K160" s="920"/>
      <c r="L160" s="920"/>
      <c r="M160" s="672"/>
      <c r="N160" s="1063"/>
      <c r="O160" s="920"/>
      <c r="P160" s="920"/>
      <c r="Q160" s="920"/>
      <c r="R160" s="920"/>
      <c r="S160" s="920"/>
      <c r="T160" s="920"/>
      <c r="U160" s="920"/>
      <c r="V160" s="920"/>
      <c r="W160" s="920"/>
      <c r="X160" s="920"/>
      <c r="Y160" s="672"/>
      <c r="Z160" s="1063"/>
      <c r="AA160" s="920"/>
      <c r="AB160" s="920"/>
      <c r="AC160" s="920"/>
      <c r="AD160" s="920"/>
      <c r="AE160" s="920"/>
      <c r="AF160" s="920"/>
      <c r="AG160" s="920"/>
      <c r="AH160" s="920"/>
      <c r="AI160" s="920"/>
      <c r="AJ160" s="920"/>
      <c r="AK160" s="920"/>
      <c r="AL160" s="920"/>
      <c r="AM160" s="920"/>
      <c r="AN160" s="920"/>
      <c r="AO160" s="920"/>
      <c r="AP160" s="672"/>
      <c r="AQ160" s="1063"/>
      <c r="AR160" s="920"/>
      <c r="AS160" s="920"/>
      <c r="AT160" s="920"/>
      <c r="AU160" s="920"/>
      <c r="AV160" s="920"/>
      <c r="AW160" s="920"/>
      <c r="AX160" s="920"/>
      <c r="AY160" s="920"/>
      <c r="AZ160" s="920"/>
      <c r="BA160" s="920"/>
      <c r="BB160" s="920"/>
      <c r="BC160" s="920"/>
      <c r="BD160" s="920"/>
      <c r="BE160" s="920"/>
      <c r="BF160" s="920"/>
      <c r="BG160" s="920"/>
      <c r="BH160" s="920"/>
      <c r="BI160" s="180"/>
      <c r="BJ160" s="672"/>
      <c r="BK160" s="963"/>
      <c r="BL160" s="920"/>
      <c r="BM160" s="920"/>
      <c r="BN160" s="920"/>
      <c r="BO160" s="920"/>
      <c r="BP160" s="920"/>
      <c r="BQ160" s="920"/>
      <c r="BR160" s="920"/>
      <c r="BS160" s="920"/>
      <c r="BT160" s="920"/>
      <c r="BU160" s="920"/>
      <c r="BV160" s="920"/>
      <c r="BW160" s="180"/>
      <c r="BX160" s="672"/>
      <c r="BY160" s="1063"/>
      <c r="BZ160" s="920"/>
      <c r="CA160" s="920"/>
      <c r="CB160" s="920"/>
      <c r="CC160" s="920"/>
      <c r="CD160" s="920"/>
      <c r="CE160" s="920"/>
      <c r="CF160" s="920"/>
      <c r="CG160" s="920"/>
      <c r="CH160" s="920"/>
      <c r="CI160" s="920"/>
      <c r="CJ160" s="920"/>
      <c r="CK160" s="920"/>
      <c r="CL160" s="920"/>
      <c r="CM160" s="920"/>
      <c r="CN160" s="920"/>
      <c r="CO160" s="920"/>
      <c r="CP160" s="920"/>
      <c r="CQ160" s="920"/>
      <c r="CR160" s="920"/>
      <c r="CS160" s="920"/>
      <c r="CT160" s="920"/>
      <c r="CU160" s="920"/>
      <c r="CV160" s="920"/>
      <c r="CW160" s="920"/>
      <c r="CX160" s="920"/>
      <c r="CY160" s="920">
        <v>1</v>
      </c>
      <c r="CZ160" s="920"/>
      <c r="DA160" s="920"/>
      <c r="DB160" s="1725"/>
      <c r="DC160" s="1696"/>
      <c r="DD160" s="1065"/>
      <c r="DE160" s="1063"/>
      <c r="DF160" s="920"/>
      <c r="DG160" s="920"/>
      <c r="DH160" s="920"/>
      <c r="DI160" s="920"/>
      <c r="DJ160" s="920"/>
      <c r="DK160" s="920"/>
      <c r="DL160" s="920"/>
      <c r="DM160" s="672"/>
      <c r="DN160" s="1058"/>
    </row>
    <row r="161" spans="1:118" ht="27" customHeight="1" x14ac:dyDescent="0.25">
      <c r="A161" s="2061"/>
      <c r="B161" s="1127">
        <v>8</v>
      </c>
      <c r="C161" s="2088" t="s">
        <v>753</v>
      </c>
      <c r="D161" s="720">
        <f t="shared" si="5"/>
        <v>1</v>
      </c>
      <c r="E161" s="673"/>
      <c r="F161" s="920"/>
      <c r="G161" s="920"/>
      <c r="H161" s="920"/>
      <c r="I161" s="920"/>
      <c r="J161" s="920"/>
      <c r="K161" s="920"/>
      <c r="L161" s="920"/>
      <c r="M161" s="672"/>
      <c r="N161" s="1063"/>
      <c r="O161" s="920"/>
      <c r="P161" s="920"/>
      <c r="Q161" s="920"/>
      <c r="R161" s="920"/>
      <c r="S161" s="920"/>
      <c r="T161" s="920"/>
      <c r="U161" s="920"/>
      <c r="V161" s="920"/>
      <c r="W161" s="920"/>
      <c r="X161" s="920"/>
      <c r="Y161" s="672"/>
      <c r="Z161" s="1063"/>
      <c r="AA161" s="920"/>
      <c r="AB161" s="920"/>
      <c r="AC161" s="920"/>
      <c r="AD161" s="920"/>
      <c r="AE161" s="920"/>
      <c r="AF161" s="920"/>
      <c r="AG161" s="920"/>
      <c r="AH161" s="920"/>
      <c r="AI161" s="920"/>
      <c r="AJ161" s="920"/>
      <c r="AK161" s="920"/>
      <c r="AL161" s="920"/>
      <c r="AM161" s="920"/>
      <c r="AN161" s="920"/>
      <c r="AO161" s="920"/>
      <c r="AP161" s="672"/>
      <c r="AQ161" s="1063"/>
      <c r="AR161" s="920"/>
      <c r="AS161" s="920"/>
      <c r="AT161" s="920"/>
      <c r="AU161" s="920"/>
      <c r="AV161" s="920"/>
      <c r="AW161" s="920"/>
      <c r="AX161" s="920"/>
      <c r="AY161" s="920"/>
      <c r="AZ161" s="920"/>
      <c r="BA161" s="920"/>
      <c r="BB161" s="920"/>
      <c r="BC161" s="920"/>
      <c r="BD161" s="920"/>
      <c r="BE161" s="920"/>
      <c r="BF161" s="920"/>
      <c r="BG161" s="920"/>
      <c r="BH161" s="920"/>
      <c r="BI161" s="180"/>
      <c r="BJ161" s="672"/>
      <c r="BK161" s="963"/>
      <c r="BL161" s="920"/>
      <c r="BM161" s="920"/>
      <c r="BN161" s="920"/>
      <c r="BO161" s="920"/>
      <c r="BP161" s="920"/>
      <c r="BQ161" s="920"/>
      <c r="BR161" s="920"/>
      <c r="BS161" s="920"/>
      <c r="BT161" s="920"/>
      <c r="BU161" s="920"/>
      <c r="BV161" s="920"/>
      <c r="BW161" s="180"/>
      <c r="BX161" s="672"/>
      <c r="BY161" s="1063"/>
      <c r="BZ161" s="920"/>
      <c r="CA161" s="920"/>
      <c r="CB161" s="920"/>
      <c r="CC161" s="920"/>
      <c r="CD161" s="920"/>
      <c r="CE161" s="920"/>
      <c r="CF161" s="920"/>
      <c r="CG161" s="920"/>
      <c r="CH161" s="920"/>
      <c r="CI161" s="920"/>
      <c r="CJ161" s="920"/>
      <c r="CK161" s="920"/>
      <c r="CL161" s="920"/>
      <c r="CM161" s="920"/>
      <c r="CN161" s="920"/>
      <c r="CO161" s="920"/>
      <c r="CP161" s="920"/>
      <c r="CQ161" s="920"/>
      <c r="CR161" s="920"/>
      <c r="CS161" s="920"/>
      <c r="CT161" s="920">
        <v>1</v>
      </c>
      <c r="CU161" s="920"/>
      <c r="CV161" s="920"/>
      <c r="CW161" s="920"/>
      <c r="CX161" s="920"/>
      <c r="CY161" s="920"/>
      <c r="CZ161" s="920"/>
      <c r="DA161" s="920"/>
      <c r="DB161" s="1725"/>
      <c r="DC161" s="1696"/>
      <c r="DD161" s="1065"/>
      <c r="DE161" s="1063"/>
      <c r="DF161" s="920"/>
      <c r="DG161" s="920"/>
      <c r="DH161" s="920"/>
      <c r="DI161" s="920"/>
      <c r="DJ161" s="920"/>
      <c r="DK161" s="920"/>
      <c r="DL161" s="920"/>
      <c r="DM161" s="672"/>
      <c r="DN161" s="1058"/>
    </row>
    <row r="162" spans="1:118" ht="15" customHeight="1" x14ac:dyDescent="0.25">
      <c r="A162" s="2061"/>
      <c r="B162" s="1127">
        <v>9</v>
      </c>
      <c r="C162" s="2088" t="s">
        <v>1034</v>
      </c>
      <c r="D162" s="720">
        <f t="shared" si="5"/>
        <v>1</v>
      </c>
      <c r="E162" s="673"/>
      <c r="F162" s="920"/>
      <c r="G162" s="920"/>
      <c r="H162" s="920"/>
      <c r="I162" s="920"/>
      <c r="J162" s="920"/>
      <c r="K162" s="920"/>
      <c r="L162" s="920"/>
      <c r="M162" s="672"/>
      <c r="N162" s="1063"/>
      <c r="O162" s="920"/>
      <c r="P162" s="920"/>
      <c r="Q162" s="920"/>
      <c r="R162" s="920"/>
      <c r="S162" s="920"/>
      <c r="T162" s="920"/>
      <c r="U162" s="920"/>
      <c r="V162" s="920"/>
      <c r="W162" s="920"/>
      <c r="X162" s="920"/>
      <c r="Y162" s="672"/>
      <c r="Z162" s="1063"/>
      <c r="AA162" s="920"/>
      <c r="AB162" s="920"/>
      <c r="AC162" s="920"/>
      <c r="AD162" s="920"/>
      <c r="AE162" s="920"/>
      <c r="AF162" s="920"/>
      <c r="AG162" s="920"/>
      <c r="AH162" s="920"/>
      <c r="AI162" s="920"/>
      <c r="AJ162" s="920"/>
      <c r="AK162" s="920"/>
      <c r="AL162" s="920"/>
      <c r="AM162" s="920"/>
      <c r="AN162" s="920"/>
      <c r="AO162" s="920"/>
      <c r="AP162" s="672"/>
      <c r="AQ162" s="1063"/>
      <c r="AR162" s="920"/>
      <c r="AS162" s="920"/>
      <c r="AT162" s="920"/>
      <c r="AU162" s="920"/>
      <c r="AV162" s="920"/>
      <c r="AW162" s="920"/>
      <c r="AX162" s="920"/>
      <c r="AY162" s="920"/>
      <c r="AZ162" s="920"/>
      <c r="BA162" s="920"/>
      <c r="BB162" s="920"/>
      <c r="BC162" s="920"/>
      <c r="BD162" s="920"/>
      <c r="BE162" s="920"/>
      <c r="BF162" s="920"/>
      <c r="BG162" s="920"/>
      <c r="BH162" s="920"/>
      <c r="BI162" s="180"/>
      <c r="BJ162" s="672">
        <v>1</v>
      </c>
      <c r="BK162" s="963"/>
      <c r="BL162" s="920"/>
      <c r="BM162" s="920"/>
      <c r="BN162" s="920"/>
      <c r="BO162" s="920"/>
      <c r="BP162" s="920"/>
      <c r="BQ162" s="920"/>
      <c r="BR162" s="920"/>
      <c r="BS162" s="920"/>
      <c r="BT162" s="920"/>
      <c r="BU162" s="920"/>
      <c r="BV162" s="920"/>
      <c r="BW162" s="180"/>
      <c r="BX162" s="672"/>
      <c r="BY162" s="1063"/>
      <c r="BZ162" s="920"/>
      <c r="CA162" s="920"/>
      <c r="CB162" s="920"/>
      <c r="CC162" s="920"/>
      <c r="CD162" s="920"/>
      <c r="CE162" s="920"/>
      <c r="CF162" s="920"/>
      <c r="CG162" s="920"/>
      <c r="CH162" s="920"/>
      <c r="CI162" s="920"/>
      <c r="CJ162" s="920"/>
      <c r="CK162" s="920"/>
      <c r="CL162" s="920"/>
      <c r="CM162" s="920"/>
      <c r="CN162" s="920"/>
      <c r="CO162" s="920"/>
      <c r="CP162" s="920"/>
      <c r="CQ162" s="920"/>
      <c r="CR162" s="920"/>
      <c r="CS162" s="920"/>
      <c r="CT162" s="920"/>
      <c r="CU162" s="920"/>
      <c r="CV162" s="920"/>
      <c r="CW162" s="920"/>
      <c r="CX162" s="920"/>
      <c r="CY162" s="920"/>
      <c r="CZ162" s="920"/>
      <c r="DA162" s="920"/>
      <c r="DB162" s="1725"/>
      <c r="DC162" s="1696"/>
      <c r="DD162" s="1065"/>
      <c r="DE162" s="1063"/>
      <c r="DF162" s="920"/>
      <c r="DG162" s="920"/>
      <c r="DH162" s="920"/>
      <c r="DI162" s="920"/>
      <c r="DJ162" s="920"/>
      <c r="DK162" s="920"/>
      <c r="DL162" s="920"/>
      <c r="DM162" s="672"/>
      <c r="DN162" s="1058"/>
    </row>
    <row r="163" spans="1:118" ht="15" customHeight="1" x14ac:dyDescent="0.25">
      <c r="A163" s="2061"/>
      <c r="B163" s="663">
        <v>10</v>
      </c>
      <c r="C163" s="2088" t="s">
        <v>1137</v>
      </c>
      <c r="D163" s="720">
        <f t="shared" si="5"/>
        <v>1</v>
      </c>
      <c r="E163" s="673"/>
      <c r="F163" s="920"/>
      <c r="G163" s="920"/>
      <c r="H163" s="920"/>
      <c r="I163" s="920"/>
      <c r="J163" s="920"/>
      <c r="K163" s="920"/>
      <c r="L163" s="920"/>
      <c r="M163" s="672"/>
      <c r="N163" s="1063"/>
      <c r="O163" s="920"/>
      <c r="P163" s="920"/>
      <c r="Q163" s="920"/>
      <c r="R163" s="920"/>
      <c r="S163" s="920"/>
      <c r="T163" s="920"/>
      <c r="U163" s="920"/>
      <c r="V163" s="920"/>
      <c r="W163" s="920"/>
      <c r="X163" s="920"/>
      <c r="Y163" s="672"/>
      <c r="Z163" s="1063"/>
      <c r="AA163" s="920"/>
      <c r="AB163" s="920"/>
      <c r="AC163" s="920"/>
      <c r="AD163" s="920"/>
      <c r="AE163" s="920"/>
      <c r="AF163" s="920"/>
      <c r="AG163" s="920"/>
      <c r="AH163" s="920"/>
      <c r="AI163" s="920"/>
      <c r="AJ163" s="920"/>
      <c r="AK163" s="920"/>
      <c r="AL163" s="920"/>
      <c r="AM163" s="920"/>
      <c r="AN163" s="920"/>
      <c r="AO163" s="920"/>
      <c r="AP163" s="672"/>
      <c r="AQ163" s="1063"/>
      <c r="AR163" s="920"/>
      <c r="AS163" s="920"/>
      <c r="AT163" s="920"/>
      <c r="AU163" s="920"/>
      <c r="AV163" s="920"/>
      <c r="AW163" s="920"/>
      <c r="AX163" s="920"/>
      <c r="AY163" s="920"/>
      <c r="AZ163" s="920"/>
      <c r="BA163" s="920"/>
      <c r="BB163" s="920"/>
      <c r="BC163" s="920"/>
      <c r="BD163" s="920"/>
      <c r="BE163" s="920"/>
      <c r="BF163" s="920"/>
      <c r="BG163" s="920"/>
      <c r="BH163" s="920"/>
      <c r="BI163" s="180"/>
      <c r="BJ163" s="672"/>
      <c r="BK163" s="963"/>
      <c r="BL163" s="920"/>
      <c r="BM163" s="920"/>
      <c r="BN163" s="920"/>
      <c r="BO163" s="920"/>
      <c r="BP163" s="920"/>
      <c r="BQ163" s="920"/>
      <c r="BR163" s="920"/>
      <c r="BS163" s="920"/>
      <c r="BT163" s="920"/>
      <c r="BU163" s="920"/>
      <c r="BV163" s="920"/>
      <c r="BW163" s="180"/>
      <c r="BX163" s="672"/>
      <c r="BY163" s="1063"/>
      <c r="BZ163" s="920"/>
      <c r="CA163" s="920"/>
      <c r="CB163" s="920"/>
      <c r="CC163" s="920"/>
      <c r="CD163" s="920"/>
      <c r="CE163" s="920"/>
      <c r="CF163" s="920"/>
      <c r="CG163" s="920"/>
      <c r="CH163" s="920"/>
      <c r="CI163" s="920"/>
      <c r="CJ163" s="920"/>
      <c r="CK163" s="920"/>
      <c r="CL163" s="920">
        <v>1</v>
      </c>
      <c r="CM163" s="920"/>
      <c r="CN163" s="920"/>
      <c r="CO163" s="920"/>
      <c r="CP163" s="920"/>
      <c r="CQ163" s="920"/>
      <c r="CR163" s="920"/>
      <c r="CS163" s="920"/>
      <c r="CT163" s="920"/>
      <c r="CU163" s="920"/>
      <c r="CV163" s="920"/>
      <c r="CW163" s="920"/>
      <c r="CX163" s="920"/>
      <c r="CY163" s="920"/>
      <c r="CZ163" s="920"/>
      <c r="DA163" s="920"/>
      <c r="DB163" s="1725"/>
      <c r="DC163" s="1696"/>
      <c r="DD163" s="1065"/>
      <c r="DE163" s="1063"/>
      <c r="DF163" s="920"/>
      <c r="DG163" s="920"/>
      <c r="DH163" s="920"/>
      <c r="DI163" s="920"/>
      <c r="DJ163" s="920"/>
      <c r="DK163" s="920"/>
      <c r="DL163" s="920"/>
      <c r="DM163" s="672"/>
      <c r="DN163" s="1058"/>
    </row>
    <row r="164" spans="1:118" s="919" customFormat="1" ht="15" customHeight="1" x14ac:dyDescent="0.25">
      <c r="A164" s="2061"/>
      <c r="B164" s="664">
        <v>11</v>
      </c>
      <c r="C164" s="2088" t="s">
        <v>1029</v>
      </c>
      <c r="D164" s="720">
        <f t="shared" si="5"/>
        <v>1</v>
      </c>
      <c r="E164" s="673"/>
      <c r="F164" s="920"/>
      <c r="G164" s="920"/>
      <c r="H164" s="920"/>
      <c r="I164" s="920"/>
      <c r="J164" s="920"/>
      <c r="K164" s="920"/>
      <c r="L164" s="920"/>
      <c r="M164" s="672"/>
      <c r="N164" s="1063"/>
      <c r="O164" s="920"/>
      <c r="P164" s="920"/>
      <c r="Q164" s="920"/>
      <c r="R164" s="920"/>
      <c r="S164" s="920"/>
      <c r="T164" s="920"/>
      <c r="U164" s="920"/>
      <c r="V164" s="920"/>
      <c r="W164" s="920"/>
      <c r="X164" s="920"/>
      <c r="Y164" s="672"/>
      <c r="Z164" s="1063"/>
      <c r="AA164" s="920"/>
      <c r="AB164" s="920"/>
      <c r="AC164" s="920"/>
      <c r="AD164" s="920"/>
      <c r="AE164" s="920"/>
      <c r="AF164" s="920"/>
      <c r="AG164" s="920"/>
      <c r="AH164" s="920"/>
      <c r="AI164" s="920"/>
      <c r="AJ164" s="920"/>
      <c r="AK164" s="920"/>
      <c r="AL164" s="920"/>
      <c r="AM164" s="920"/>
      <c r="AN164" s="920"/>
      <c r="AO164" s="920"/>
      <c r="AP164" s="672"/>
      <c r="AQ164" s="1063"/>
      <c r="AR164" s="920"/>
      <c r="AS164" s="920"/>
      <c r="AT164" s="920"/>
      <c r="AU164" s="920"/>
      <c r="AV164" s="920"/>
      <c r="AW164" s="920"/>
      <c r="AX164" s="920"/>
      <c r="AY164" s="920"/>
      <c r="AZ164" s="920"/>
      <c r="BA164" s="920"/>
      <c r="BB164" s="920"/>
      <c r="BC164" s="920"/>
      <c r="BD164" s="920"/>
      <c r="BE164" s="920"/>
      <c r="BF164" s="920"/>
      <c r="BG164" s="920"/>
      <c r="BH164" s="920">
        <v>1</v>
      </c>
      <c r="BI164" s="180"/>
      <c r="BJ164" s="672"/>
      <c r="BK164" s="963"/>
      <c r="BL164" s="920"/>
      <c r="BM164" s="920"/>
      <c r="BN164" s="920"/>
      <c r="BO164" s="920"/>
      <c r="BP164" s="920"/>
      <c r="BQ164" s="920"/>
      <c r="BR164" s="920"/>
      <c r="BS164" s="920"/>
      <c r="BT164" s="920"/>
      <c r="BU164" s="920"/>
      <c r="BV164" s="920"/>
      <c r="BW164" s="180"/>
      <c r="BX164" s="672"/>
      <c r="BY164" s="1063"/>
      <c r="BZ164" s="920"/>
      <c r="CA164" s="920"/>
      <c r="CB164" s="920"/>
      <c r="CC164" s="920"/>
      <c r="CD164" s="920"/>
      <c r="CE164" s="920"/>
      <c r="CF164" s="920"/>
      <c r="CG164" s="920"/>
      <c r="CH164" s="920"/>
      <c r="CI164" s="920"/>
      <c r="CJ164" s="920"/>
      <c r="CK164" s="920"/>
      <c r="CL164" s="920"/>
      <c r="CM164" s="920"/>
      <c r="CN164" s="920"/>
      <c r="CO164" s="920"/>
      <c r="CP164" s="920"/>
      <c r="CQ164" s="920"/>
      <c r="CR164" s="920"/>
      <c r="CS164" s="920"/>
      <c r="CT164" s="920"/>
      <c r="CU164" s="920"/>
      <c r="CV164" s="920"/>
      <c r="CW164" s="920"/>
      <c r="CX164" s="920"/>
      <c r="CY164" s="920"/>
      <c r="CZ164" s="920"/>
      <c r="DA164" s="920"/>
      <c r="DB164" s="1725"/>
      <c r="DC164" s="1696"/>
      <c r="DD164" s="1065"/>
      <c r="DE164" s="1063"/>
      <c r="DF164" s="920"/>
      <c r="DG164" s="920"/>
      <c r="DH164" s="920"/>
      <c r="DI164" s="920"/>
      <c r="DJ164" s="920"/>
      <c r="DK164" s="920"/>
      <c r="DL164" s="920"/>
      <c r="DM164" s="672"/>
      <c r="DN164" s="1058"/>
    </row>
    <row r="165" spans="1:118" ht="15" customHeight="1" x14ac:dyDescent="0.25">
      <c r="A165" s="2061"/>
      <c r="B165" s="663">
        <v>12</v>
      </c>
      <c r="C165" s="2088" t="s">
        <v>841</v>
      </c>
      <c r="D165" s="802">
        <f t="shared" si="5"/>
        <v>1</v>
      </c>
      <c r="E165" s="695"/>
      <c r="F165" s="583"/>
      <c r="G165" s="583"/>
      <c r="H165" s="583"/>
      <c r="I165" s="583"/>
      <c r="J165" s="583"/>
      <c r="K165" s="583"/>
      <c r="L165" s="583"/>
      <c r="M165" s="689"/>
      <c r="N165" s="1066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689"/>
      <c r="Z165" s="1066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  <c r="AO165" s="583"/>
      <c r="AP165" s="689"/>
      <c r="AQ165" s="1066"/>
      <c r="AR165" s="583"/>
      <c r="AS165" s="583"/>
      <c r="AT165" s="583"/>
      <c r="AU165" s="583"/>
      <c r="AV165" s="583"/>
      <c r="AW165" s="583"/>
      <c r="AX165" s="583"/>
      <c r="AY165" s="583"/>
      <c r="AZ165" s="583"/>
      <c r="BA165" s="583"/>
      <c r="BB165" s="583">
        <v>1</v>
      </c>
      <c r="BC165" s="583"/>
      <c r="BD165" s="583"/>
      <c r="BE165" s="583"/>
      <c r="BF165" s="583"/>
      <c r="BG165" s="583"/>
      <c r="BH165" s="583"/>
      <c r="BI165" s="905"/>
      <c r="BJ165" s="689"/>
      <c r="BK165" s="324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905"/>
      <c r="BX165" s="689"/>
      <c r="BY165" s="1066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  <c r="CJ165" s="583"/>
      <c r="CK165" s="583"/>
      <c r="CL165" s="583"/>
      <c r="CM165" s="583"/>
      <c r="CN165" s="583"/>
      <c r="CO165" s="583"/>
      <c r="CP165" s="583"/>
      <c r="CQ165" s="583"/>
      <c r="CR165" s="583"/>
      <c r="CS165" s="583"/>
      <c r="CT165" s="583"/>
      <c r="CU165" s="583"/>
      <c r="CV165" s="583"/>
      <c r="CW165" s="583"/>
      <c r="CX165" s="583"/>
      <c r="CY165" s="583"/>
      <c r="CZ165" s="583"/>
      <c r="DA165" s="583"/>
      <c r="DB165" s="1750"/>
      <c r="DC165" s="1778"/>
      <c r="DD165" s="323"/>
      <c r="DE165" s="1066"/>
      <c r="DF165" s="583"/>
      <c r="DG165" s="583"/>
      <c r="DH165" s="583"/>
      <c r="DI165" s="583"/>
      <c r="DJ165" s="583"/>
      <c r="DK165" s="583"/>
      <c r="DL165" s="583"/>
      <c r="DM165" s="689"/>
      <c r="DN165" s="1058"/>
    </row>
    <row r="166" spans="1:118" ht="15" customHeight="1" x14ac:dyDescent="0.25">
      <c r="A166" s="2061"/>
      <c r="B166" s="663">
        <v>13</v>
      </c>
      <c r="C166" s="2091" t="s">
        <v>602</v>
      </c>
      <c r="D166" s="802">
        <f t="shared" si="5"/>
        <v>1</v>
      </c>
      <c r="E166" s="695"/>
      <c r="F166" s="583"/>
      <c r="G166" s="583"/>
      <c r="H166" s="583"/>
      <c r="I166" s="583"/>
      <c r="J166" s="583"/>
      <c r="K166" s="583"/>
      <c r="L166" s="583"/>
      <c r="M166" s="689"/>
      <c r="N166" s="1066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689"/>
      <c r="Z166" s="1066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  <c r="AO166" s="583"/>
      <c r="AP166" s="689"/>
      <c r="AQ166" s="1066"/>
      <c r="AR166" s="583"/>
      <c r="AS166" s="583"/>
      <c r="AT166" s="583"/>
      <c r="AU166" s="583"/>
      <c r="AV166" s="583"/>
      <c r="AW166" s="583"/>
      <c r="AX166" s="583"/>
      <c r="AY166" s="583"/>
      <c r="AZ166" s="583"/>
      <c r="BA166" s="583"/>
      <c r="BB166" s="583">
        <v>1</v>
      </c>
      <c r="BC166" s="583"/>
      <c r="BD166" s="583"/>
      <c r="BE166" s="583"/>
      <c r="BF166" s="583"/>
      <c r="BG166" s="583"/>
      <c r="BH166" s="583"/>
      <c r="BI166" s="905"/>
      <c r="BJ166" s="689"/>
      <c r="BK166" s="324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905"/>
      <c r="BX166" s="689"/>
      <c r="BY166" s="1066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  <c r="CJ166" s="583"/>
      <c r="CK166" s="583"/>
      <c r="CL166" s="583"/>
      <c r="CM166" s="583"/>
      <c r="CN166" s="583"/>
      <c r="CO166" s="583"/>
      <c r="CP166" s="583"/>
      <c r="CQ166" s="583"/>
      <c r="CR166" s="583"/>
      <c r="CS166" s="583"/>
      <c r="CT166" s="583"/>
      <c r="CU166" s="583"/>
      <c r="CV166" s="583"/>
      <c r="CW166" s="583"/>
      <c r="CX166" s="583"/>
      <c r="CY166" s="583"/>
      <c r="CZ166" s="583"/>
      <c r="DA166" s="583"/>
      <c r="DB166" s="1750"/>
      <c r="DC166" s="1778"/>
      <c r="DD166" s="323"/>
      <c r="DE166" s="1066"/>
      <c r="DF166" s="583"/>
      <c r="DG166" s="583"/>
      <c r="DH166" s="583"/>
      <c r="DI166" s="583"/>
      <c r="DJ166" s="583"/>
      <c r="DK166" s="583"/>
      <c r="DL166" s="583"/>
      <c r="DM166" s="689"/>
      <c r="DN166" s="1058"/>
    </row>
    <row r="167" spans="1:118" s="1058" customFormat="1" ht="15" customHeight="1" x14ac:dyDescent="0.25">
      <c r="A167" s="2061"/>
      <c r="B167" s="663">
        <v>14</v>
      </c>
      <c r="C167" s="2091" t="s">
        <v>1107</v>
      </c>
      <c r="D167" s="802">
        <f t="shared" si="5"/>
        <v>1</v>
      </c>
      <c r="E167" s="695"/>
      <c r="F167" s="583"/>
      <c r="G167" s="583"/>
      <c r="H167" s="583"/>
      <c r="I167" s="583"/>
      <c r="J167" s="583"/>
      <c r="K167" s="583"/>
      <c r="L167" s="583"/>
      <c r="M167" s="689"/>
      <c r="N167" s="1066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689"/>
      <c r="Z167" s="1066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  <c r="AO167" s="583"/>
      <c r="AP167" s="689"/>
      <c r="AQ167" s="1066"/>
      <c r="AR167" s="583"/>
      <c r="AS167" s="583"/>
      <c r="AT167" s="583"/>
      <c r="AU167" s="583"/>
      <c r="AV167" s="583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905"/>
      <c r="BJ167" s="689"/>
      <c r="BK167" s="324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905"/>
      <c r="BX167" s="689"/>
      <c r="BY167" s="1066"/>
      <c r="BZ167" s="583"/>
      <c r="CA167" s="583"/>
      <c r="CB167" s="583"/>
      <c r="CC167" s="583"/>
      <c r="CD167" s="583">
        <v>1</v>
      </c>
      <c r="CE167" s="583"/>
      <c r="CF167" s="583"/>
      <c r="CG167" s="583"/>
      <c r="CH167" s="583"/>
      <c r="CI167" s="583"/>
      <c r="CJ167" s="583"/>
      <c r="CK167" s="583"/>
      <c r="CL167" s="583"/>
      <c r="CM167" s="583"/>
      <c r="CN167" s="583"/>
      <c r="CO167" s="583"/>
      <c r="CP167" s="583"/>
      <c r="CQ167" s="583"/>
      <c r="CR167" s="583"/>
      <c r="CS167" s="583"/>
      <c r="CT167" s="583"/>
      <c r="CU167" s="583"/>
      <c r="CV167" s="583"/>
      <c r="CW167" s="583"/>
      <c r="CX167" s="583"/>
      <c r="CY167" s="583"/>
      <c r="CZ167" s="583"/>
      <c r="DA167" s="583"/>
      <c r="DB167" s="1750"/>
      <c r="DC167" s="1778"/>
      <c r="DD167" s="323"/>
      <c r="DE167" s="1066"/>
      <c r="DF167" s="583"/>
      <c r="DG167" s="583"/>
      <c r="DH167" s="583"/>
      <c r="DI167" s="583"/>
      <c r="DJ167" s="583"/>
      <c r="DK167" s="583"/>
      <c r="DL167" s="583"/>
      <c r="DM167" s="689"/>
    </row>
    <row r="168" spans="1:118" s="919" customFormat="1" ht="15" customHeight="1" x14ac:dyDescent="0.25">
      <c r="A168" s="2061"/>
      <c r="B168" s="663">
        <v>15</v>
      </c>
      <c r="C168" s="2088" t="s">
        <v>723</v>
      </c>
      <c r="D168" s="802">
        <f t="shared" si="5"/>
        <v>2</v>
      </c>
      <c r="E168" s="695"/>
      <c r="F168" s="583"/>
      <c r="G168" s="583"/>
      <c r="H168" s="583"/>
      <c r="I168" s="583"/>
      <c r="J168" s="583"/>
      <c r="K168" s="583"/>
      <c r="L168" s="583"/>
      <c r="M168" s="689"/>
      <c r="N168" s="1066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689"/>
      <c r="Z168" s="1066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  <c r="AO168" s="583"/>
      <c r="AP168" s="689"/>
      <c r="AQ168" s="1066"/>
      <c r="AR168" s="583"/>
      <c r="AS168" s="583"/>
      <c r="AT168" s="583"/>
      <c r="AU168" s="583"/>
      <c r="AV168" s="583"/>
      <c r="AW168" s="583"/>
      <c r="AX168" s="583"/>
      <c r="AY168" s="583"/>
      <c r="AZ168" s="583">
        <v>1</v>
      </c>
      <c r="BA168" s="583"/>
      <c r="BB168" s="583"/>
      <c r="BC168" s="583"/>
      <c r="BD168" s="583"/>
      <c r="BE168" s="583"/>
      <c r="BF168" s="583"/>
      <c r="BG168" s="583"/>
      <c r="BH168" s="583"/>
      <c r="BI168" s="905"/>
      <c r="BJ168" s="689"/>
      <c r="BK168" s="324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905">
        <v>1</v>
      </c>
      <c r="BX168" s="689"/>
      <c r="BY168" s="1066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  <c r="CJ168" s="583"/>
      <c r="CK168" s="583"/>
      <c r="CL168" s="583"/>
      <c r="CM168" s="583"/>
      <c r="CN168" s="583"/>
      <c r="CO168" s="583"/>
      <c r="CP168" s="583"/>
      <c r="CQ168" s="583"/>
      <c r="CR168" s="583"/>
      <c r="CS168" s="583"/>
      <c r="CT168" s="583"/>
      <c r="CU168" s="583"/>
      <c r="CV168" s="583"/>
      <c r="CW168" s="583"/>
      <c r="CX168" s="583"/>
      <c r="CY168" s="583"/>
      <c r="CZ168" s="583"/>
      <c r="DA168" s="583"/>
      <c r="DB168" s="1750"/>
      <c r="DC168" s="1778"/>
      <c r="DD168" s="323"/>
      <c r="DE168" s="1066"/>
      <c r="DF168" s="583"/>
      <c r="DG168" s="583"/>
      <c r="DH168" s="583"/>
      <c r="DI168" s="583"/>
      <c r="DJ168" s="583"/>
      <c r="DK168" s="583"/>
      <c r="DL168" s="583"/>
      <c r="DM168" s="689"/>
      <c r="DN168" s="1058"/>
    </row>
    <row r="169" spans="1:118" s="1058" customFormat="1" ht="15" customHeight="1" x14ac:dyDescent="0.25">
      <c r="A169" s="2061"/>
      <c r="B169" s="664">
        <v>16</v>
      </c>
      <c r="C169" s="2088" t="s">
        <v>1396</v>
      </c>
      <c r="D169" s="802">
        <f t="shared" si="5"/>
        <v>1</v>
      </c>
      <c r="E169" s="695"/>
      <c r="F169" s="583"/>
      <c r="G169" s="583"/>
      <c r="H169" s="583"/>
      <c r="I169" s="583"/>
      <c r="J169" s="583"/>
      <c r="K169" s="583"/>
      <c r="L169" s="583"/>
      <c r="M169" s="689"/>
      <c r="N169" s="1066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689"/>
      <c r="Z169" s="1066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  <c r="AO169" s="583"/>
      <c r="AP169" s="689"/>
      <c r="AQ169" s="1066"/>
      <c r="AR169" s="583"/>
      <c r="AS169" s="583"/>
      <c r="AT169" s="583"/>
      <c r="AU169" s="583"/>
      <c r="AV169" s="583"/>
      <c r="AW169" s="583"/>
      <c r="AX169" s="583"/>
      <c r="AY169" s="583"/>
      <c r="AZ169" s="583"/>
      <c r="BA169" s="583"/>
      <c r="BB169" s="583"/>
      <c r="BC169" s="583">
        <v>1</v>
      </c>
      <c r="BD169" s="583"/>
      <c r="BE169" s="583"/>
      <c r="BF169" s="583"/>
      <c r="BG169" s="583"/>
      <c r="BH169" s="583"/>
      <c r="BI169" s="905"/>
      <c r="BJ169" s="689"/>
      <c r="BK169" s="324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905"/>
      <c r="BX169" s="689"/>
      <c r="BY169" s="1066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  <c r="CJ169" s="583"/>
      <c r="CK169" s="583"/>
      <c r="CL169" s="583"/>
      <c r="CM169" s="583"/>
      <c r="CN169" s="583"/>
      <c r="CO169" s="583"/>
      <c r="CP169" s="583"/>
      <c r="CQ169" s="583"/>
      <c r="CR169" s="583"/>
      <c r="CS169" s="583"/>
      <c r="CT169" s="583"/>
      <c r="CU169" s="583"/>
      <c r="CV169" s="583"/>
      <c r="CW169" s="583"/>
      <c r="CX169" s="583"/>
      <c r="CY169" s="583"/>
      <c r="CZ169" s="583"/>
      <c r="DA169" s="583"/>
      <c r="DB169" s="1750"/>
      <c r="DC169" s="1778"/>
      <c r="DD169" s="323"/>
      <c r="DE169" s="1066"/>
      <c r="DF169" s="583"/>
      <c r="DG169" s="583"/>
      <c r="DH169" s="583"/>
      <c r="DI169" s="583"/>
      <c r="DJ169" s="583"/>
      <c r="DK169" s="583"/>
      <c r="DL169" s="583"/>
      <c r="DM169" s="689"/>
    </row>
    <row r="170" spans="1:118" s="1058" customFormat="1" ht="15" customHeight="1" x14ac:dyDescent="0.25">
      <c r="A170" s="2061"/>
      <c r="B170" s="664">
        <v>17</v>
      </c>
      <c r="C170" s="2088" t="s">
        <v>1572</v>
      </c>
      <c r="D170" s="802">
        <f t="shared" si="5"/>
        <v>2</v>
      </c>
      <c r="E170" s="695"/>
      <c r="F170" s="583"/>
      <c r="G170" s="583"/>
      <c r="H170" s="583"/>
      <c r="I170" s="583"/>
      <c r="J170" s="583"/>
      <c r="K170" s="583"/>
      <c r="L170" s="583"/>
      <c r="M170" s="689"/>
      <c r="N170" s="1066"/>
      <c r="O170" s="583"/>
      <c r="P170" s="583"/>
      <c r="Q170" s="583"/>
      <c r="R170" s="583"/>
      <c r="S170" s="583"/>
      <c r="T170" s="583"/>
      <c r="U170" s="583">
        <v>1</v>
      </c>
      <c r="V170" s="583"/>
      <c r="W170" s="583"/>
      <c r="X170" s="583"/>
      <c r="Y170" s="689"/>
      <c r="Z170" s="1066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  <c r="AO170" s="583"/>
      <c r="AP170" s="689"/>
      <c r="AQ170" s="1066"/>
      <c r="AR170" s="583"/>
      <c r="AS170" s="583"/>
      <c r="AT170" s="583"/>
      <c r="AU170" s="583"/>
      <c r="AV170" s="583"/>
      <c r="AW170" s="583"/>
      <c r="AX170" s="583"/>
      <c r="AY170" s="583"/>
      <c r="AZ170" s="583"/>
      <c r="BA170" s="583"/>
      <c r="BB170" s="583">
        <v>1</v>
      </c>
      <c r="BC170" s="583"/>
      <c r="BD170" s="583"/>
      <c r="BE170" s="583"/>
      <c r="BF170" s="583"/>
      <c r="BG170" s="583"/>
      <c r="BH170" s="583"/>
      <c r="BI170" s="905"/>
      <c r="BJ170" s="689"/>
      <c r="BK170" s="324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905"/>
      <c r="BX170" s="689"/>
      <c r="BY170" s="1066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  <c r="CJ170" s="583"/>
      <c r="CK170" s="583"/>
      <c r="CL170" s="583"/>
      <c r="CM170" s="583"/>
      <c r="CN170" s="583"/>
      <c r="CO170" s="583"/>
      <c r="CP170" s="583"/>
      <c r="CQ170" s="583"/>
      <c r="CR170" s="583"/>
      <c r="CS170" s="583"/>
      <c r="CT170" s="583"/>
      <c r="CU170" s="583"/>
      <c r="CV170" s="583"/>
      <c r="CW170" s="583"/>
      <c r="CX170" s="583"/>
      <c r="CY170" s="583"/>
      <c r="CZ170" s="583"/>
      <c r="DA170" s="583"/>
      <c r="DB170" s="1750"/>
      <c r="DC170" s="1778"/>
      <c r="DD170" s="323"/>
      <c r="DE170" s="1066"/>
      <c r="DF170" s="583"/>
      <c r="DG170" s="583"/>
      <c r="DH170" s="583"/>
      <c r="DI170" s="583"/>
      <c r="DJ170" s="583"/>
      <c r="DK170" s="583"/>
      <c r="DL170" s="583"/>
      <c r="DM170" s="689"/>
    </row>
    <row r="171" spans="1:118" s="1058" customFormat="1" ht="15" customHeight="1" x14ac:dyDescent="0.25">
      <c r="A171" s="2061"/>
      <c r="B171" s="664">
        <v>18</v>
      </c>
      <c r="C171" s="2088" t="s">
        <v>1207</v>
      </c>
      <c r="D171" s="802">
        <f t="shared" si="5"/>
        <v>1</v>
      </c>
      <c r="E171" s="695"/>
      <c r="F171" s="583"/>
      <c r="G171" s="583"/>
      <c r="H171" s="583"/>
      <c r="I171" s="583"/>
      <c r="J171" s="583"/>
      <c r="K171" s="583"/>
      <c r="L171" s="583"/>
      <c r="M171" s="689"/>
      <c r="N171" s="1066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689"/>
      <c r="Z171" s="1066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  <c r="AO171" s="583"/>
      <c r="AP171" s="689"/>
      <c r="AQ171" s="1066"/>
      <c r="AR171" s="583"/>
      <c r="AS171" s="583"/>
      <c r="AT171" s="583"/>
      <c r="AU171" s="583"/>
      <c r="AV171" s="583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905"/>
      <c r="BJ171" s="689"/>
      <c r="BK171" s="324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905"/>
      <c r="BX171" s="689"/>
      <c r="BY171" s="1066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  <c r="CJ171" s="583"/>
      <c r="CK171" s="583"/>
      <c r="CL171" s="583"/>
      <c r="CM171" s="583"/>
      <c r="CN171" s="583"/>
      <c r="CO171" s="583"/>
      <c r="CP171" s="583"/>
      <c r="CQ171" s="583"/>
      <c r="CR171" s="583"/>
      <c r="CS171" s="583"/>
      <c r="CT171" s="583"/>
      <c r="CU171" s="583"/>
      <c r="CV171" s="583"/>
      <c r="CW171" s="583"/>
      <c r="CX171" s="583"/>
      <c r="CY171" s="583"/>
      <c r="CZ171" s="583"/>
      <c r="DA171" s="583">
        <v>1</v>
      </c>
      <c r="DB171" s="1750"/>
      <c r="DC171" s="1778"/>
      <c r="DD171" s="323"/>
      <c r="DE171" s="1066"/>
      <c r="DF171" s="583"/>
      <c r="DG171" s="583"/>
      <c r="DH171" s="583"/>
      <c r="DI171" s="583"/>
      <c r="DJ171" s="583"/>
      <c r="DK171" s="583"/>
      <c r="DL171" s="583"/>
      <c r="DM171" s="689"/>
    </row>
    <row r="172" spans="1:118" s="1058" customFormat="1" ht="15" customHeight="1" x14ac:dyDescent="0.25">
      <c r="A172" s="2061"/>
      <c r="B172" s="664">
        <v>19</v>
      </c>
      <c r="C172" s="2088" t="s">
        <v>1117</v>
      </c>
      <c r="D172" s="802">
        <f t="shared" si="5"/>
        <v>1</v>
      </c>
      <c r="E172" s="695"/>
      <c r="F172" s="583"/>
      <c r="G172" s="583"/>
      <c r="H172" s="583"/>
      <c r="I172" s="583"/>
      <c r="J172" s="583"/>
      <c r="K172" s="583"/>
      <c r="L172" s="583"/>
      <c r="M172" s="689"/>
      <c r="N172" s="1066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689"/>
      <c r="Z172" s="1066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  <c r="AO172" s="583"/>
      <c r="AP172" s="689"/>
      <c r="AQ172" s="1066"/>
      <c r="AR172" s="583"/>
      <c r="AS172" s="583"/>
      <c r="AT172" s="583"/>
      <c r="AU172" s="583"/>
      <c r="AV172" s="583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905"/>
      <c r="BJ172" s="689"/>
      <c r="BK172" s="324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905"/>
      <c r="BX172" s="689"/>
      <c r="BY172" s="1066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  <c r="CJ172" s="583">
        <v>1</v>
      </c>
      <c r="CK172" s="583"/>
      <c r="CL172" s="583"/>
      <c r="CM172" s="583"/>
      <c r="CN172" s="583"/>
      <c r="CO172" s="583"/>
      <c r="CP172" s="583"/>
      <c r="CQ172" s="583"/>
      <c r="CR172" s="583"/>
      <c r="CS172" s="583"/>
      <c r="CT172" s="583"/>
      <c r="CU172" s="583"/>
      <c r="CV172" s="583"/>
      <c r="CW172" s="583"/>
      <c r="CX172" s="583"/>
      <c r="CY172" s="583"/>
      <c r="CZ172" s="583"/>
      <c r="DA172" s="583"/>
      <c r="DB172" s="1750"/>
      <c r="DC172" s="1778"/>
      <c r="DD172" s="323"/>
      <c r="DE172" s="1066"/>
      <c r="DF172" s="583"/>
      <c r="DG172" s="583"/>
      <c r="DH172" s="583"/>
      <c r="DI172" s="583"/>
      <c r="DJ172" s="583"/>
      <c r="DK172" s="583"/>
      <c r="DL172" s="583"/>
      <c r="DM172" s="689"/>
    </row>
    <row r="173" spans="1:118" s="1058" customFormat="1" ht="15" customHeight="1" x14ac:dyDescent="0.25">
      <c r="A173" s="2061"/>
      <c r="B173" s="663">
        <v>20</v>
      </c>
      <c r="C173" s="2092" t="s">
        <v>1243</v>
      </c>
      <c r="D173" s="802">
        <f t="shared" si="5"/>
        <v>1</v>
      </c>
      <c r="E173" s="695"/>
      <c r="F173" s="583"/>
      <c r="G173" s="583"/>
      <c r="H173" s="583"/>
      <c r="I173" s="583"/>
      <c r="J173" s="583"/>
      <c r="K173" s="583">
        <v>1</v>
      </c>
      <c r="L173" s="583"/>
      <c r="M173" s="689"/>
      <c r="N173" s="1066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689"/>
      <c r="Z173" s="1066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  <c r="AO173" s="583"/>
      <c r="AP173" s="689"/>
      <c r="AQ173" s="1066"/>
      <c r="AR173" s="583"/>
      <c r="AS173" s="583"/>
      <c r="AT173" s="583"/>
      <c r="AU173" s="583"/>
      <c r="AV173" s="583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905"/>
      <c r="BJ173" s="689"/>
      <c r="BK173" s="324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905"/>
      <c r="BX173" s="689"/>
      <c r="BY173" s="1066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  <c r="CJ173" s="583"/>
      <c r="CK173" s="583"/>
      <c r="CL173" s="583"/>
      <c r="CM173" s="583"/>
      <c r="CN173" s="583"/>
      <c r="CO173" s="583"/>
      <c r="CP173" s="583"/>
      <c r="CQ173" s="583"/>
      <c r="CR173" s="583"/>
      <c r="CS173" s="583"/>
      <c r="CT173" s="583"/>
      <c r="CU173" s="583"/>
      <c r="CV173" s="583"/>
      <c r="CW173" s="583"/>
      <c r="CX173" s="583"/>
      <c r="CY173" s="583"/>
      <c r="CZ173" s="583"/>
      <c r="DA173" s="583"/>
      <c r="DB173" s="1750"/>
      <c r="DC173" s="1778"/>
      <c r="DD173" s="323"/>
      <c r="DE173" s="1066"/>
      <c r="DF173" s="583"/>
      <c r="DG173" s="583"/>
      <c r="DH173" s="583"/>
      <c r="DI173" s="583"/>
      <c r="DJ173" s="583"/>
      <c r="DK173" s="583"/>
      <c r="DL173" s="583"/>
      <c r="DM173" s="689"/>
    </row>
    <row r="174" spans="1:118" s="1695" customFormat="1" ht="15" customHeight="1" x14ac:dyDescent="0.25">
      <c r="A174" s="2062"/>
      <c r="B174" s="1789">
        <v>21</v>
      </c>
      <c r="C174" s="2091" t="s">
        <v>1057</v>
      </c>
      <c r="D174" s="802">
        <f t="shared" si="5"/>
        <v>1</v>
      </c>
      <c r="E174" s="1797"/>
      <c r="F174" s="1778"/>
      <c r="G174" s="1778"/>
      <c r="H174" s="1778"/>
      <c r="I174" s="1778"/>
      <c r="J174" s="1778"/>
      <c r="K174" s="1778"/>
      <c r="L174" s="1778"/>
      <c r="M174" s="1795"/>
      <c r="N174" s="1796"/>
      <c r="O174" s="1778"/>
      <c r="P174" s="1778"/>
      <c r="Q174" s="1778"/>
      <c r="R174" s="1778"/>
      <c r="S174" s="1778"/>
      <c r="T174" s="1778"/>
      <c r="U174" s="1778"/>
      <c r="V174" s="1778"/>
      <c r="W174" s="1778"/>
      <c r="X174" s="1778"/>
      <c r="Y174" s="1795"/>
      <c r="Z174" s="1796"/>
      <c r="AA174" s="1778"/>
      <c r="AB174" s="1778"/>
      <c r="AC174" s="1778"/>
      <c r="AD174" s="1778"/>
      <c r="AE174" s="1778"/>
      <c r="AF174" s="1778"/>
      <c r="AG174" s="1778"/>
      <c r="AH174" s="1778"/>
      <c r="AI174" s="1778"/>
      <c r="AJ174" s="1778"/>
      <c r="AK174" s="1778"/>
      <c r="AL174" s="1778"/>
      <c r="AM174" s="1778"/>
      <c r="AN174" s="1778"/>
      <c r="AO174" s="1778"/>
      <c r="AP174" s="1795"/>
      <c r="AQ174" s="1796"/>
      <c r="AR174" s="1778"/>
      <c r="AS174" s="1778"/>
      <c r="AT174" s="1778"/>
      <c r="AU174" s="1778"/>
      <c r="AV174" s="1778"/>
      <c r="AW174" s="1778"/>
      <c r="AX174" s="1778"/>
      <c r="AY174" s="1778"/>
      <c r="AZ174" s="1778"/>
      <c r="BA174" s="1778"/>
      <c r="BB174" s="1778"/>
      <c r="BC174" s="1778"/>
      <c r="BD174" s="1778"/>
      <c r="BE174" s="1778"/>
      <c r="BF174" s="1778"/>
      <c r="BG174" s="1778"/>
      <c r="BH174" s="1778"/>
      <c r="BI174" s="1809"/>
      <c r="BJ174" s="1795"/>
      <c r="BK174" s="1751"/>
      <c r="BL174" s="1778"/>
      <c r="BM174" s="1778"/>
      <c r="BN174" s="1778"/>
      <c r="BO174" s="1778">
        <v>1</v>
      </c>
      <c r="BP174" s="1778"/>
      <c r="BQ174" s="1778"/>
      <c r="BR174" s="1778"/>
      <c r="BS174" s="1778"/>
      <c r="BT174" s="1778"/>
      <c r="BU174" s="1778"/>
      <c r="BV174" s="1778"/>
      <c r="BW174" s="1809"/>
      <c r="BX174" s="1795"/>
      <c r="BY174" s="1796"/>
      <c r="BZ174" s="1778"/>
      <c r="CA174" s="1778"/>
      <c r="CB174" s="1778"/>
      <c r="CC174" s="1778"/>
      <c r="CD174" s="1778"/>
      <c r="CE174" s="1778"/>
      <c r="CF174" s="1778"/>
      <c r="CG174" s="1778"/>
      <c r="CH174" s="1778"/>
      <c r="CI174" s="1778"/>
      <c r="CJ174" s="1778"/>
      <c r="CK174" s="1778"/>
      <c r="CL174" s="1778"/>
      <c r="CM174" s="1778"/>
      <c r="CN174" s="1778"/>
      <c r="CO174" s="1778"/>
      <c r="CP174" s="1778"/>
      <c r="CQ174" s="1778"/>
      <c r="CR174" s="1778"/>
      <c r="CS174" s="1778"/>
      <c r="CT174" s="1778"/>
      <c r="CU174" s="1778"/>
      <c r="CV174" s="1778"/>
      <c r="CW174" s="1778"/>
      <c r="CX174" s="1778"/>
      <c r="CY174" s="1778"/>
      <c r="CZ174" s="1778"/>
      <c r="DA174" s="1778"/>
      <c r="DB174" s="1750"/>
      <c r="DC174" s="1778"/>
      <c r="DD174" s="1750"/>
      <c r="DE174" s="1796"/>
      <c r="DF174" s="1778"/>
      <c r="DG174" s="1778"/>
      <c r="DH174" s="1778"/>
      <c r="DI174" s="1778"/>
      <c r="DJ174" s="1778"/>
      <c r="DK174" s="1778"/>
      <c r="DL174" s="1778"/>
      <c r="DM174" s="1795"/>
    </row>
    <row r="175" spans="1:118" s="1058" customFormat="1" ht="15" customHeight="1" x14ac:dyDescent="0.25">
      <c r="A175" s="2062"/>
      <c r="B175" s="663">
        <v>22</v>
      </c>
      <c r="C175" s="2091" t="s">
        <v>1384</v>
      </c>
      <c r="D175" s="802">
        <f t="shared" si="5"/>
        <v>1</v>
      </c>
      <c r="E175" s="695"/>
      <c r="F175" s="583"/>
      <c r="G175" s="583"/>
      <c r="H175" s="583"/>
      <c r="I175" s="583"/>
      <c r="J175" s="583"/>
      <c r="K175" s="583"/>
      <c r="L175" s="583"/>
      <c r="M175" s="689"/>
      <c r="N175" s="1066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689"/>
      <c r="Z175" s="1066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  <c r="AO175" s="583"/>
      <c r="AP175" s="689"/>
      <c r="AQ175" s="1066"/>
      <c r="AR175" s="583"/>
      <c r="AS175" s="583"/>
      <c r="AT175" s="583"/>
      <c r="AU175" s="583"/>
      <c r="AV175" s="583"/>
      <c r="AW175" s="583"/>
      <c r="AX175" s="583"/>
      <c r="AY175" s="583"/>
      <c r="AZ175" s="583">
        <v>1</v>
      </c>
      <c r="BA175" s="583"/>
      <c r="BB175" s="583"/>
      <c r="BC175" s="583"/>
      <c r="BD175" s="583"/>
      <c r="BE175" s="583"/>
      <c r="BF175" s="583"/>
      <c r="BG175" s="583"/>
      <c r="BH175" s="583"/>
      <c r="BI175" s="905"/>
      <c r="BJ175" s="689"/>
      <c r="BK175" s="324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905"/>
      <c r="BX175" s="689"/>
      <c r="BY175" s="1066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  <c r="CJ175" s="583"/>
      <c r="CK175" s="583"/>
      <c r="CL175" s="583"/>
      <c r="CM175" s="583"/>
      <c r="CN175" s="583"/>
      <c r="CO175" s="583"/>
      <c r="CP175" s="583"/>
      <c r="CQ175" s="583"/>
      <c r="CR175" s="583"/>
      <c r="CS175" s="583"/>
      <c r="CT175" s="583"/>
      <c r="CU175" s="583"/>
      <c r="CV175" s="583"/>
      <c r="CW175" s="583"/>
      <c r="CX175" s="583"/>
      <c r="CY175" s="583"/>
      <c r="CZ175" s="583"/>
      <c r="DA175" s="583"/>
      <c r="DB175" s="1750"/>
      <c r="DC175" s="1778"/>
      <c r="DD175" s="323"/>
      <c r="DE175" s="1066"/>
      <c r="DF175" s="583"/>
      <c r="DG175" s="583"/>
      <c r="DH175" s="583"/>
      <c r="DI175" s="583"/>
      <c r="DJ175" s="583"/>
      <c r="DK175" s="583"/>
      <c r="DL175" s="583"/>
      <c r="DM175" s="689"/>
    </row>
    <row r="176" spans="1:118" s="1058" customFormat="1" ht="26.25" customHeight="1" x14ac:dyDescent="0.25">
      <c r="A176" s="2062"/>
      <c r="B176" s="663">
        <v>23</v>
      </c>
      <c r="C176" s="2091" t="s">
        <v>1380</v>
      </c>
      <c r="D176" s="802">
        <f t="shared" si="5"/>
        <v>1</v>
      </c>
      <c r="E176" s="695"/>
      <c r="F176" s="583"/>
      <c r="G176" s="583"/>
      <c r="H176" s="583"/>
      <c r="I176" s="583"/>
      <c r="J176" s="583"/>
      <c r="K176" s="583"/>
      <c r="L176" s="583"/>
      <c r="M176" s="689"/>
      <c r="N176" s="1066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689"/>
      <c r="Z176" s="1066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  <c r="AO176" s="583"/>
      <c r="AP176" s="689"/>
      <c r="AQ176" s="1066"/>
      <c r="AR176" s="583"/>
      <c r="AS176" s="583"/>
      <c r="AT176" s="583"/>
      <c r="AU176" s="583"/>
      <c r="AV176" s="583"/>
      <c r="AW176" s="583"/>
      <c r="AX176" s="583"/>
      <c r="AY176" s="583"/>
      <c r="AZ176" s="583">
        <v>1</v>
      </c>
      <c r="BA176" s="583"/>
      <c r="BB176" s="583"/>
      <c r="BC176" s="583"/>
      <c r="BD176" s="583"/>
      <c r="BE176" s="583"/>
      <c r="BF176" s="583"/>
      <c r="BG176" s="583"/>
      <c r="BH176" s="583"/>
      <c r="BI176" s="905"/>
      <c r="BJ176" s="689"/>
      <c r="BK176" s="324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905"/>
      <c r="BX176" s="689"/>
      <c r="BY176" s="1066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  <c r="CJ176" s="583"/>
      <c r="CK176" s="583"/>
      <c r="CL176" s="583"/>
      <c r="CM176" s="583"/>
      <c r="CN176" s="583"/>
      <c r="CO176" s="583"/>
      <c r="CP176" s="583"/>
      <c r="CQ176" s="583"/>
      <c r="CR176" s="583"/>
      <c r="CS176" s="583"/>
      <c r="CT176" s="583"/>
      <c r="CU176" s="583"/>
      <c r="CV176" s="583"/>
      <c r="CW176" s="583"/>
      <c r="CX176" s="583"/>
      <c r="CY176" s="583"/>
      <c r="CZ176" s="583"/>
      <c r="DA176" s="583"/>
      <c r="DB176" s="1750"/>
      <c r="DC176" s="1778"/>
      <c r="DD176" s="323"/>
      <c r="DE176" s="1066"/>
      <c r="DF176" s="583"/>
      <c r="DG176" s="583"/>
      <c r="DH176" s="583"/>
      <c r="DI176" s="583"/>
      <c r="DJ176" s="583"/>
      <c r="DK176" s="583"/>
      <c r="DL176" s="583"/>
      <c r="DM176" s="689"/>
    </row>
    <row r="177" spans="1:118" s="1058" customFormat="1" ht="13.5" customHeight="1" x14ac:dyDescent="0.25">
      <c r="A177" s="2062"/>
      <c r="B177" s="1498">
        <v>24</v>
      </c>
      <c r="C177" s="2086" t="s">
        <v>1481</v>
      </c>
      <c r="D177" s="802">
        <f t="shared" si="5"/>
        <v>1</v>
      </c>
      <c r="E177" s="695"/>
      <c r="F177" s="583"/>
      <c r="G177" s="583"/>
      <c r="H177" s="583"/>
      <c r="I177" s="583"/>
      <c r="J177" s="583"/>
      <c r="K177" s="583"/>
      <c r="L177" s="583"/>
      <c r="M177" s="689"/>
      <c r="N177" s="1066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689"/>
      <c r="Z177" s="1066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  <c r="AO177" s="583"/>
      <c r="AP177" s="689"/>
      <c r="AQ177" s="1066"/>
      <c r="AR177" s="583"/>
      <c r="AS177" s="583"/>
      <c r="AT177" s="583"/>
      <c r="AU177" s="583"/>
      <c r="AV177" s="583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905"/>
      <c r="BJ177" s="689"/>
      <c r="BK177" s="324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905"/>
      <c r="BX177" s="689"/>
      <c r="BY177" s="1066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  <c r="CJ177" s="583"/>
      <c r="CK177" s="583"/>
      <c r="CL177" s="583"/>
      <c r="CM177" s="583"/>
      <c r="CN177" s="583"/>
      <c r="CO177" s="583"/>
      <c r="CP177" s="583"/>
      <c r="CQ177" s="583"/>
      <c r="CR177" s="583"/>
      <c r="CS177" s="583"/>
      <c r="CT177" s="583"/>
      <c r="CU177" s="583"/>
      <c r="CV177" s="583"/>
      <c r="CW177" s="583"/>
      <c r="CX177" s="583"/>
      <c r="CY177" s="583"/>
      <c r="CZ177" s="583"/>
      <c r="DA177" s="583"/>
      <c r="DB177" s="1750"/>
      <c r="DC177" s="1778"/>
      <c r="DD177" s="323"/>
      <c r="DE177" s="1066"/>
      <c r="DF177" s="583"/>
      <c r="DG177" s="583"/>
      <c r="DH177" s="583"/>
      <c r="DI177" s="583">
        <v>1</v>
      </c>
      <c r="DJ177" s="583"/>
      <c r="DK177" s="583"/>
      <c r="DL177" s="583"/>
      <c r="DM177" s="689"/>
    </row>
    <row r="178" spans="1:118" s="1695" customFormat="1" ht="13.5" customHeight="1" x14ac:dyDescent="0.25">
      <c r="A178" s="2062"/>
      <c r="B178" s="1790">
        <v>25</v>
      </c>
      <c r="C178" s="2092" t="s">
        <v>1565</v>
      </c>
      <c r="D178" s="802">
        <f t="shared" si="5"/>
        <v>1</v>
      </c>
      <c r="E178" s="1797"/>
      <c r="F178" s="1778"/>
      <c r="G178" s="1778"/>
      <c r="H178" s="1778"/>
      <c r="I178" s="1778"/>
      <c r="J178" s="1778"/>
      <c r="K178" s="1778"/>
      <c r="L178" s="1778"/>
      <c r="M178" s="1795"/>
      <c r="N178" s="1796"/>
      <c r="O178" s="1778"/>
      <c r="P178" s="1778"/>
      <c r="Q178" s="1778"/>
      <c r="R178" s="1778"/>
      <c r="S178" s="1778"/>
      <c r="T178" s="1778"/>
      <c r="U178" s="1778"/>
      <c r="V178" s="1778"/>
      <c r="W178" s="1778"/>
      <c r="X178" s="1778"/>
      <c r="Y178" s="1795"/>
      <c r="Z178" s="1796"/>
      <c r="AA178" s="1778"/>
      <c r="AB178" s="1778"/>
      <c r="AC178" s="1778"/>
      <c r="AD178" s="1778"/>
      <c r="AE178" s="1778"/>
      <c r="AF178" s="1778"/>
      <c r="AG178" s="1778"/>
      <c r="AH178" s="1778"/>
      <c r="AI178" s="1778"/>
      <c r="AJ178" s="1778"/>
      <c r="AK178" s="1778"/>
      <c r="AL178" s="1778"/>
      <c r="AM178" s="1778"/>
      <c r="AN178" s="1778"/>
      <c r="AO178" s="1778"/>
      <c r="AP178" s="1795"/>
      <c r="AQ178" s="1796"/>
      <c r="AR178" s="1778"/>
      <c r="AS178" s="1778"/>
      <c r="AT178" s="1778"/>
      <c r="AU178" s="1778"/>
      <c r="AV178" s="1778"/>
      <c r="AW178" s="1778"/>
      <c r="AX178" s="1778"/>
      <c r="AY178" s="1778"/>
      <c r="AZ178" s="1778"/>
      <c r="BA178" s="1778"/>
      <c r="BB178" s="1778"/>
      <c r="BC178" s="1778"/>
      <c r="BD178" s="1778"/>
      <c r="BE178" s="1778"/>
      <c r="BF178" s="1778"/>
      <c r="BG178" s="1778"/>
      <c r="BH178" s="1778"/>
      <c r="BI178" s="1809"/>
      <c r="BJ178" s="1795"/>
      <c r="BK178" s="1751"/>
      <c r="BL178" s="1778"/>
      <c r="BM178" s="1778"/>
      <c r="BN178" s="1778"/>
      <c r="BO178" s="1778"/>
      <c r="BP178" s="1778"/>
      <c r="BQ178" s="1778"/>
      <c r="BR178" s="1778"/>
      <c r="BS178" s="1778"/>
      <c r="BT178" s="1778"/>
      <c r="BU178" s="1778"/>
      <c r="BV178" s="1778"/>
      <c r="BW178" s="1809"/>
      <c r="BX178" s="1795"/>
      <c r="BY178" s="1796"/>
      <c r="BZ178" s="1778"/>
      <c r="CA178" s="1778"/>
      <c r="CB178" s="1778"/>
      <c r="CC178" s="1778"/>
      <c r="CD178" s="1778"/>
      <c r="CE178" s="1778"/>
      <c r="CF178" s="1778"/>
      <c r="CG178" s="1778"/>
      <c r="CH178" s="1778"/>
      <c r="CI178" s="1778"/>
      <c r="CJ178" s="1778"/>
      <c r="CK178" s="1778"/>
      <c r="CL178" s="1778"/>
      <c r="CM178" s="1778"/>
      <c r="CN178" s="1778"/>
      <c r="CO178" s="1778"/>
      <c r="CP178" s="1778"/>
      <c r="CQ178" s="1778"/>
      <c r="CR178" s="1778"/>
      <c r="CS178" s="1778"/>
      <c r="CT178" s="1778"/>
      <c r="CU178" s="1778"/>
      <c r="CV178" s="1778"/>
      <c r="CW178" s="1778"/>
      <c r="CX178" s="1778"/>
      <c r="CY178" s="1778"/>
      <c r="CZ178" s="1778"/>
      <c r="DA178" s="1778"/>
      <c r="DB178" s="1750"/>
      <c r="DC178" s="1778">
        <v>1</v>
      </c>
      <c r="DD178" s="1750"/>
      <c r="DE178" s="1796"/>
      <c r="DF178" s="1778"/>
      <c r="DG178" s="1778"/>
      <c r="DH178" s="1778"/>
      <c r="DI178" s="1778"/>
      <c r="DJ178" s="1778"/>
      <c r="DK178" s="1778"/>
      <c r="DL178" s="1778"/>
      <c r="DM178" s="1795"/>
    </row>
    <row r="179" spans="1:118" s="1695" customFormat="1" ht="13.5" customHeight="1" thickBot="1" x14ac:dyDescent="0.3">
      <c r="A179" s="2062"/>
      <c r="B179" s="1790">
        <v>26</v>
      </c>
      <c r="C179" s="2092" t="s">
        <v>1291</v>
      </c>
      <c r="D179" s="802">
        <f t="shared" si="5"/>
        <v>1</v>
      </c>
      <c r="E179" s="1797"/>
      <c r="F179" s="1778"/>
      <c r="G179" s="1778"/>
      <c r="H179" s="1778"/>
      <c r="I179" s="1778"/>
      <c r="J179" s="1778"/>
      <c r="K179" s="1778"/>
      <c r="L179" s="1778"/>
      <c r="M179" s="1795"/>
      <c r="N179" s="1796"/>
      <c r="O179" s="1778"/>
      <c r="P179" s="1778"/>
      <c r="Q179" s="1778">
        <v>1</v>
      </c>
      <c r="R179" s="1778"/>
      <c r="S179" s="1778"/>
      <c r="T179" s="1778"/>
      <c r="U179" s="1778"/>
      <c r="V179" s="1778"/>
      <c r="W179" s="1778"/>
      <c r="X179" s="1778"/>
      <c r="Y179" s="1795"/>
      <c r="Z179" s="1796"/>
      <c r="AA179" s="1778"/>
      <c r="AB179" s="1778"/>
      <c r="AC179" s="1778"/>
      <c r="AD179" s="1778"/>
      <c r="AE179" s="1778"/>
      <c r="AF179" s="1778"/>
      <c r="AG179" s="1778"/>
      <c r="AH179" s="1778"/>
      <c r="AI179" s="1778"/>
      <c r="AJ179" s="1778"/>
      <c r="AK179" s="1778"/>
      <c r="AL179" s="1778"/>
      <c r="AM179" s="1778"/>
      <c r="AN179" s="1778"/>
      <c r="AO179" s="1778"/>
      <c r="AP179" s="1795"/>
      <c r="AQ179" s="1796"/>
      <c r="AR179" s="1778"/>
      <c r="AS179" s="1778"/>
      <c r="AT179" s="1778"/>
      <c r="AU179" s="1778"/>
      <c r="AV179" s="1778"/>
      <c r="AW179" s="1778"/>
      <c r="AX179" s="1778"/>
      <c r="AY179" s="1778"/>
      <c r="AZ179" s="1778"/>
      <c r="BA179" s="1778"/>
      <c r="BB179" s="1778"/>
      <c r="BC179" s="1778"/>
      <c r="BD179" s="1778"/>
      <c r="BE179" s="1778"/>
      <c r="BF179" s="1778"/>
      <c r="BG179" s="1778"/>
      <c r="BH179" s="1778"/>
      <c r="BI179" s="1809"/>
      <c r="BJ179" s="1795"/>
      <c r="BK179" s="1751"/>
      <c r="BL179" s="1778"/>
      <c r="BM179" s="1778"/>
      <c r="BN179" s="1778"/>
      <c r="BO179" s="1778"/>
      <c r="BP179" s="1778"/>
      <c r="BQ179" s="1778"/>
      <c r="BR179" s="1778"/>
      <c r="BS179" s="1778"/>
      <c r="BT179" s="1778"/>
      <c r="BU179" s="1778"/>
      <c r="BV179" s="1778"/>
      <c r="BW179" s="1809"/>
      <c r="BX179" s="1795"/>
      <c r="BY179" s="1796"/>
      <c r="BZ179" s="1778"/>
      <c r="CA179" s="1778"/>
      <c r="CB179" s="1778"/>
      <c r="CC179" s="1778"/>
      <c r="CD179" s="1778"/>
      <c r="CE179" s="1778"/>
      <c r="CF179" s="1778"/>
      <c r="CG179" s="1778"/>
      <c r="CH179" s="1778"/>
      <c r="CI179" s="1778"/>
      <c r="CJ179" s="1778"/>
      <c r="CK179" s="1778"/>
      <c r="CL179" s="1778"/>
      <c r="CM179" s="1778"/>
      <c r="CN179" s="1778"/>
      <c r="CO179" s="1778"/>
      <c r="CP179" s="1778"/>
      <c r="CQ179" s="1778"/>
      <c r="CR179" s="1778"/>
      <c r="CS179" s="1778"/>
      <c r="CT179" s="1778"/>
      <c r="CU179" s="1778"/>
      <c r="CV179" s="1778"/>
      <c r="CW179" s="1778"/>
      <c r="CX179" s="1778"/>
      <c r="CY179" s="1778"/>
      <c r="CZ179" s="1778"/>
      <c r="DA179" s="1778"/>
      <c r="DB179" s="1750"/>
      <c r="DC179" s="1778"/>
      <c r="DD179" s="1750"/>
      <c r="DE179" s="1796"/>
      <c r="DF179" s="1778"/>
      <c r="DG179" s="1778"/>
      <c r="DH179" s="1778"/>
      <c r="DI179" s="1778"/>
      <c r="DJ179" s="1778"/>
      <c r="DK179" s="1778"/>
      <c r="DL179" s="1778"/>
      <c r="DM179" s="1795"/>
    </row>
    <row r="180" spans="1:118" ht="15" customHeight="1" thickBot="1" x14ac:dyDescent="0.3">
      <c r="A180" s="2063"/>
      <c r="B180" s="1738">
        <v>27</v>
      </c>
      <c r="C180" s="2093" t="s">
        <v>716</v>
      </c>
      <c r="D180" s="738">
        <f t="shared" si="5"/>
        <v>1</v>
      </c>
      <c r="E180" s="732"/>
      <c r="F180" s="56"/>
      <c r="G180" s="56"/>
      <c r="H180" s="56"/>
      <c r="I180" s="56"/>
      <c r="J180" s="56"/>
      <c r="K180" s="56"/>
      <c r="L180" s="56"/>
      <c r="M180" s="675"/>
      <c r="N180" s="1064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675"/>
      <c r="Z180" s="1064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675"/>
      <c r="AQ180" s="1064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906"/>
      <c r="BJ180" s="675"/>
      <c r="BK180" s="58">
        <v>1</v>
      </c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906"/>
      <c r="BX180" s="675"/>
      <c r="BY180" s="1064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156"/>
      <c r="DC180" s="56"/>
      <c r="DD180" s="156"/>
      <c r="DE180" s="1064"/>
      <c r="DF180" s="56"/>
      <c r="DG180" s="56"/>
      <c r="DH180" s="56"/>
      <c r="DI180" s="56"/>
      <c r="DJ180" s="56"/>
      <c r="DK180" s="56"/>
      <c r="DL180" s="56"/>
      <c r="DM180" s="675"/>
      <c r="DN180" s="1058"/>
    </row>
    <row r="181" spans="1:118" ht="15" customHeight="1" x14ac:dyDescent="0.25">
      <c r="A181" s="2097" t="s">
        <v>295</v>
      </c>
      <c r="B181" s="725">
        <v>1</v>
      </c>
      <c r="C181" s="2098" t="s">
        <v>275</v>
      </c>
      <c r="D181" s="2099">
        <f t="shared" si="5"/>
        <v>1</v>
      </c>
      <c r="E181" s="692"/>
      <c r="F181" s="968"/>
      <c r="G181" s="968"/>
      <c r="H181" s="968"/>
      <c r="I181" s="968"/>
      <c r="J181" s="968"/>
      <c r="K181" s="968"/>
      <c r="L181" s="968"/>
      <c r="M181" s="693"/>
      <c r="N181" s="694"/>
      <c r="O181" s="968"/>
      <c r="P181" s="968"/>
      <c r="Q181" s="968"/>
      <c r="R181" s="968"/>
      <c r="S181" s="968"/>
      <c r="T181" s="968"/>
      <c r="U181" s="968"/>
      <c r="V181" s="968"/>
      <c r="W181" s="968"/>
      <c r="X181" s="968"/>
      <c r="Y181" s="693"/>
      <c r="Z181" s="694"/>
      <c r="AA181" s="968"/>
      <c r="AB181" s="968"/>
      <c r="AC181" s="968"/>
      <c r="AD181" s="968"/>
      <c r="AE181" s="968"/>
      <c r="AF181" s="968"/>
      <c r="AG181" s="968"/>
      <c r="AH181" s="968"/>
      <c r="AI181" s="968"/>
      <c r="AJ181" s="968"/>
      <c r="AK181" s="968"/>
      <c r="AL181" s="968"/>
      <c r="AM181" s="968"/>
      <c r="AN181" s="968"/>
      <c r="AO181" s="968"/>
      <c r="AP181" s="693"/>
      <c r="AQ181" s="694"/>
      <c r="AR181" s="968"/>
      <c r="AS181" s="968"/>
      <c r="AT181" s="968"/>
      <c r="AU181" s="968"/>
      <c r="AV181" s="968"/>
      <c r="AW181" s="968"/>
      <c r="AX181" s="968"/>
      <c r="AY181" s="968"/>
      <c r="AZ181" s="968"/>
      <c r="BA181" s="968"/>
      <c r="BB181" s="968"/>
      <c r="BC181" s="968"/>
      <c r="BD181" s="968"/>
      <c r="BE181" s="968"/>
      <c r="BF181" s="968"/>
      <c r="BG181" s="968">
        <v>1</v>
      </c>
      <c r="BH181" s="968"/>
      <c r="BI181" s="903"/>
      <c r="BJ181" s="693"/>
      <c r="BK181" s="83"/>
      <c r="BL181" s="968"/>
      <c r="BM181" s="968"/>
      <c r="BN181" s="968"/>
      <c r="BO181" s="968"/>
      <c r="BP181" s="968"/>
      <c r="BQ181" s="968"/>
      <c r="BR181" s="968"/>
      <c r="BS181" s="968"/>
      <c r="BT181" s="968"/>
      <c r="BU181" s="968"/>
      <c r="BV181" s="968"/>
      <c r="BW181" s="903"/>
      <c r="BX181" s="693"/>
      <c r="BY181" s="694"/>
      <c r="BZ181" s="968"/>
      <c r="CA181" s="968"/>
      <c r="CB181" s="968"/>
      <c r="CC181" s="968"/>
      <c r="CD181" s="968"/>
      <c r="CE181" s="968"/>
      <c r="CF181" s="968"/>
      <c r="CG181" s="968"/>
      <c r="CH181" s="968"/>
      <c r="CI181" s="968"/>
      <c r="CJ181" s="968"/>
      <c r="CK181" s="968"/>
      <c r="CL181" s="968"/>
      <c r="CM181" s="968"/>
      <c r="CN181" s="968"/>
      <c r="CO181" s="968"/>
      <c r="CP181" s="968"/>
      <c r="CQ181" s="968"/>
      <c r="CR181" s="968"/>
      <c r="CS181" s="968"/>
      <c r="CT181" s="968"/>
      <c r="CU181" s="968"/>
      <c r="CV181" s="968"/>
      <c r="CW181" s="968"/>
      <c r="CX181" s="968"/>
      <c r="CY181" s="968"/>
      <c r="CZ181" s="968"/>
      <c r="DA181" s="968"/>
      <c r="DB181" s="154"/>
      <c r="DC181" s="968"/>
      <c r="DD181" s="154"/>
      <c r="DE181" s="694"/>
      <c r="DF181" s="968"/>
      <c r="DG181" s="968"/>
      <c r="DH181" s="968"/>
      <c r="DI181" s="968"/>
      <c r="DJ181" s="968"/>
      <c r="DK181" s="968"/>
      <c r="DL181" s="968"/>
      <c r="DM181" s="693"/>
      <c r="DN181" s="1058"/>
    </row>
    <row r="182" spans="1:118" ht="15" customHeight="1" x14ac:dyDescent="0.25">
      <c r="A182" s="2062"/>
      <c r="B182" s="1789">
        <v>2</v>
      </c>
      <c r="C182" s="1791" t="s">
        <v>80</v>
      </c>
      <c r="D182" s="1798">
        <f t="shared" si="5"/>
        <v>1</v>
      </c>
      <c r="E182" s="1794"/>
      <c r="F182" s="1696"/>
      <c r="G182" s="1696"/>
      <c r="H182" s="1696"/>
      <c r="I182" s="1696"/>
      <c r="J182" s="1696"/>
      <c r="K182" s="1696"/>
      <c r="L182" s="1696"/>
      <c r="M182" s="1793"/>
      <c r="N182" s="1792"/>
      <c r="O182" s="1696"/>
      <c r="P182" s="1696"/>
      <c r="Q182" s="1696"/>
      <c r="R182" s="1696"/>
      <c r="S182" s="1696"/>
      <c r="T182" s="1696"/>
      <c r="U182" s="1696"/>
      <c r="V182" s="1696"/>
      <c r="W182" s="1696"/>
      <c r="X182" s="1696"/>
      <c r="Y182" s="1793"/>
      <c r="Z182" s="1792"/>
      <c r="AA182" s="1696"/>
      <c r="AB182" s="1696"/>
      <c r="AC182" s="1696"/>
      <c r="AD182" s="1696"/>
      <c r="AE182" s="1696"/>
      <c r="AF182" s="1696"/>
      <c r="AG182" s="1696"/>
      <c r="AH182" s="1696"/>
      <c r="AI182" s="1696"/>
      <c r="AJ182" s="1696"/>
      <c r="AK182" s="1696"/>
      <c r="AL182" s="1696"/>
      <c r="AM182" s="1696"/>
      <c r="AN182" s="1696"/>
      <c r="AO182" s="1696"/>
      <c r="AP182" s="1793"/>
      <c r="AQ182" s="1792"/>
      <c r="AR182" s="1696"/>
      <c r="AS182" s="1696"/>
      <c r="AT182" s="1696"/>
      <c r="AU182" s="1696"/>
      <c r="AV182" s="1696"/>
      <c r="AW182" s="1696"/>
      <c r="AX182" s="1696"/>
      <c r="AY182" s="1696"/>
      <c r="AZ182" s="1696"/>
      <c r="BA182" s="1696"/>
      <c r="BB182" s="1696"/>
      <c r="BC182" s="1696"/>
      <c r="BD182" s="1696"/>
      <c r="BE182" s="1696"/>
      <c r="BF182" s="1696"/>
      <c r="BG182" s="1696"/>
      <c r="BH182" s="1696"/>
      <c r="BI182" s="1731"/>
      <c r="BJ182" s="1793"/>
      <c r="BK182" s="1715"/>
      <c r="BL182" s="1696"/>
      <c r="BM182" s="1696"/>
      <c r="BN182" s="1696"/>
      <c r="BO182" s="1696"/>
      <c r="BP182" s="1696"/>
      <c r="BQ182" s="1696"/>
      <c r="BR182" s="1696"/>
      <c r="BS182" s="1696"/>
      <c r="BT182" s="1696"/>
      <c r="BU182" s="1696"/>
      <c r="BV182" s="1696"/>
      <c r="BW182" s="1731"/>
      <c r="BX182" s="1793"/>
      <c r="BY182" s="1792"/>
      <c r="BZ182" s="1696"/>
      <c r="CA182" s="1696"/>
      <c r="CB182" s="1696"/>
      <c r="CC182" s="1696"/>
      <c r="CD182" s="1696"/>
      <c r="CE182" s="1696"/>
      <c r="CF182" s="1696"/>
      <c r="CG182" s="1696"/>
      <c r="CH182" s="1696"/>
      <c r="CI182" s="1696"/>
      <c r="CJ182" s="1696"/>
      <c r="CK182" s="1696"/>
      <c r="CL182" s="1696"/>
      <c r="CM182" s="1696"/>
      <c r="CN182" s="1696"/>
      <c r="CO182" s="1696"/>
      <c r="CP182" s="1696"/>
      <c r="CQ182" s="1696"/>
      <c r="CR182" s="1696"/>
      <c r="CS182" s="1696"/>
      <c r="CT182" s="1696"/>
      <c r="CU182" s="1696"/>
      <c r="CV182" s="1696"/>
      <c r="CW182" s="1696"/>
      <c r="CX182" s="1696"/>
      <c r="CY182" s="1696"/>
      <c r="CZ182" s="1696"/>
      <c r="DA182" s="1696"/>
      <c r="DB182" s="1725"/>
      <c r="DC182" s="1696"/>
      <c r="DD182" s="1725"/>
      <c r="DE182" s="1792"/>
      <c r="DF182" s="1696"/>
      <c r="DG182" s="1696">
        <v>1</v>
      </c>
      <c r="DH182" s="1696"/>
      <c r="DI182" s="1696"/>
      <c r="DJ182" s="1696"/>
      <c r="DK182" s="1696"/>
      <c r="DL182" s="1696"/>
      <c r="DM182" s="1793"/>
      <c r="DN182" s="1058"/>
    </row>
    <row r="183" spans="1:118" ht="15" customHeight="1" x14ac:dyDescent="0.25">
      <c r="A183" s="2062"/>
      <c r="B183" s="1789">
        <v>3</v>
      </c>
      <c r="C183" s="1791" t="s">
        <v>82</v>
      </c>
      <c r="D183" s="1798">
        <f t="shared" si="5"/>
        <v>1</v>
      </c>
      <c r="E183" s="1794"/>
      <c r="F183" s="1696"/>
      <c r="G183" s="1696"/>
      <c r="H183" s="1696"/>
      <c r="I183" s="1696"/>
      <c r="J183" s="1696"/>
      <c r="K183" s="1696"/>
      <c r="L183" s="1696"/>
      <c r="M183" s="1793"/>
      <c r="N183" s="1792"/>
      <c r="O183" s="1696"/>
      <c r="P183" s="1696"/>
      <c r="Q183" s="1696"/>
      <c r="R183" s="1696"/>
      <c r="S183" s="1696"/>
      <c r="T183" s="1696"/>
      <c r="U183" s="1696"/>
      <c r="V183" s="1696"/>
      <c r="W183" s="1696"/>
      <c r="X183" s="1696"/>
      <c r="Y183" s="1793"/>
      <c r="Z183" s="1792"/>
      <c r="AA183" s="1696"/>
      <c r="AB183" s="1696"/>
      <c r="AC183" s="1696"/>
      <c r="AD183" s="1696"/>
      <c r="AE183" s="1696"/>
      <c r="AF183" s="1696"/>
      <c r="AG183" s="1696"/>
      <c r="AH183" s="1696"/>
      <c r="AI183" s="1696"/>
      <c r="AJ183" s="1696"/>
      <c r="AK183" s="1696"/>
      <c r="AL183" s="1696"/>
      <c r="AM183" s="1696"/>
      <c r="AN183" s="1696"/>
      <c r="AO183" s="1696"/>
      <c r="AP183" s="1793"/>
      <c r="AQ183" s="1792"/>
      <c r="AR183" s="1696"/>
      <c r="AS183" s="1696"/>
      <c r="AT183" s="1696"/>
      <c r="AU183" s="1696"/>
      <c r="AV183" s="1696"/>
      <c r="AW183" s="1696"/>
      <c r="AX183" s="1696"/>
      <c r="AY183" s="1696"/>
      <c r="AZ183" s="1696"/>
      <c r="BA183" s="1696"/>
      <c r="BB183" s="1696"/>
      <c r="BC183" s="1696"/>
      <c r="BD183" s="1696"/>
      <c r="BE183" s="1696"/>
      <c r="BF183" s="1696"/>
      <c r="BG183" s="1696"/>
      <c r="BH183" s="1696"/>
      <c r="BI183" s="1731"/>
      <c r="BJ183" s="1793"/>
      <c r="BK183" s="1715"/>
      <c r="BL183" s="1696"/>
      <c r="BM183" s="1696"/>
      <c r="BN183" s="1696"/>
      <c r="BO183" s="1696"/>
      <c r="BP183" s="1696"/>
      <c r="BQ183" s="1696"/>
      <c r="BR183" s="1696"/>
      <c r="BS183" s="1696"/>
      <c r="BT183" s="1696"/>
      <c r="BU183" s="1696"/>
      <c r="BV183" s="1696"/>
      <c r="BW183" s="1731"/>
      <c r="BX183" s="1793"/>
      <c r="BY183" s="1792"/>
      <c r="BZ183" s="1696"/>
      <c r="CA183" s="1696"/>
      <c r="CB183" s="1696"/>
      <c r="CC183" s="1696"/>
      <c r="CD183" s="1696"/>
      <c r="CE183" s="1696"/>
      <c r="CF183" s="1696"/>
      <c r="CG183" s="1696"/>
      <c r="CH183" s="1696"/>
      <c r="CI183" s="1696"/>
      <c r="CJ183" s="1696"/>
      <c r="CK183" s="1696"/>
      <c r="CL183" s="1696"/>
      <c r="CM183" s="1696"/>
      <c r="CN183" s="1696"/>
      <c r="CO183" s="1696"/>
      <c r="CP183" s="1696"/>
      <c r="CQ183" s="1696"/>
      <c r="CR183" s="1696"/>
      <c r="CS183" s="1696"/>
      <c r="CT183" s="1696"/>
      <c r="CU183" s="1696"/>
      <c r="CV183" s="1696"/>
      <c r="CW183" s="1696"/>
      <c r="CX183" s="1696"/>
      <c r="CY183" s="1696"/>
      <c r="CZ183" s="1696"/>
      <c r="DA183" s="1696"/>
      <c r="DB183" s="1725"/>
      <c r="DC183" s="1696"/>
      <c r="DD183" s="1725"/>
      <c r="DE183" s="1792"/>
      <c r="DF183" s="1696">
        <v>1</v>
      </c>
      <c r="DG183" s="1696"/>
      <c r="DH183" s="1696"/>
      <c r="DI183" s="1696"/>
      <c r="DJ183" s="1696"/>
      <c r="DK183" s="1696"/>
      <c r="DL183" s="1696"/>
      <c r="DM183" s="1793"/>
      <c r="DN183" s="1058"/>
    </row>
    <row r="184" spans="1:118" s="1695" customFormat="1" ht="15" customHeight="1" x14ac:dyDescent="0.25">
      <c r="A184" s="2062"/>
      <c r="B184" s="1789">
        <v>4</v>
      </c>
      <c r="C184" s="1791" t="s">
        <v>140</v>
      </c>
      <c r="D184" s="1798">
        <f t="shared" si="5"/>
        <v>1</v>
      </c>
      <c r="E184" s="1794">
        <v>1</v>
      </c>
      <c r="F184" s="1696"/>
      <c r="G184" s="1696"/>
      <c r="H184" s="1696"/>
      <c r="I184" s="1696"/>
      <c r="J184" s="1696"/>
      <c r="K184" s="1696"/>
      <c r="L184" s="1696"/>
      <c r="M184" s="1793"/>
      <c r="N184" s="1792"/>
      <c r="O184" s="1696"/>
      <c r="P184" s="1696"/>
      <c r="Q184" s="1696"/>
      <c r="R184" s="1696"/>
      <c r="S184" s="1696"/>
      <c r="T184" s="1696"/>
      <c r="U184" s="1696"/>
      <c r="V184" s="1696"/>
      <c r="W184" s="1696"/>
      <c r="X184" s="1696"/>
      <c r="Y184" s="1793"/>
      <c r="Z184" s="1792"/>
      <c r="AA184" s="1696"/>
      <c r="AB184" s="1696"/>
      <c r="AC184" s="1696"/>
      <c r="AD184" s="1696"/>
      <c r="AE184" s="1696"/>
      <c r="AF184" s="1696"/>
      <c r="AG184" s="1696"/>
      <c r="AH184" s="1696"/>
      <c r="AI184" s="1696"/>
      <c r="AJ184" s="1696"/>
      <c r="AK184" s="1696"/>
      <c r="AL184" s="1696"/>
      <c r="AM184" s="1696"/>
      <c r="AN184" s="1696"/>
      <c r="AO184" s="1696"/>
      <c r="AP184" s="1793"/>
      <c r="AQ184" s="1792"/>
      <c r="AR184" s="1696"/>
      <c r="AS184" s="1696"/>
      <c r="AT184" s="1696"/>
      <c r="AU184" s="1696"/>
      <c r="AV184" s="1696"/>
      <c r="AW184" s="1696"/>
      <c r="AX184" s="1696"/>
      <c r="AY184" s="1696"/>
      <c r="AZ184" s="1696"/>
      <c r="BA184" s="1696"/>
      <c r="BB184" s="1696"/>
      <c r="BC184" s="1696"/>
      <c r="BD184" s="1696"/>
      <c r="BE184" s="1696"/>
      <c r="BF184" s="1696"/>
      <c r="BG184" s="1696"/>
      <c r="BH184" s="1696"/>
      <c r="BI184" s="1731"/>
      <c r="BJ184" s="1793"/>
      <c r="BK184" s="1715"/>
      <c r="BL184" s="1696"/>
      <c r="BM184" s="1696"/>
      <c r="BN184" s="1696"/>
      <c r="BO184" s="1696"/>
      <c r="BP184" s="1696"/>
      <c r="BQ184" s="1696"/>
      <c r="BR184" s="1696"/>
      <c r="BS184" s="1696"/>
      <c r="BT184" s="1696"/>
      <c r="BU184" s="1696"/>
      <c r="BV184" s="1696"/>
      <c r="BW184" s="1731"/>
      <c r="BX184" s="1793"/>
      <c r="BY184" s="1792"/>
      <c r="BZ184" s="1696"/>
      <c r="CA184" s="1696"/>
      <c r="CB184" s="1696"/>
      <c r="CC184" s="1696"/>
      <c r="CD184" s="1696"/>
      <c r="CE184" s="1696"/>
      <c r="CF184" s="1696"/>
      <c r="CG184" s="1696"/>
      <c r="CH184" s="1696"/>
      <c r="CI184" s="1696"/>
      <c r="CJ184" s="1696"/>
      <c r="CK184" s="1696"/>
      <c r="CL184" s="1696"/>
      <c r="CM184" s="1696"/>
      <c r="CN184" s="1696"/>
      <c r="CO184" s="1696"/>
      <c r="CP184" s="1696"/>
      <c r="CQ184" s="1696"/>
      <c r="CR184" s="1696"/>
      <c r="CS184" s="1696"/>
      <c r="CT184" s="1696"/>
      <c r="CU184" s="1696"/>
      <c r="CV184" s="1696"/>
      <c r="CW184" s="1696"/>
      <c r="CX184" s="1696"/>
      <c r="CY184" s="1696"/>
      <c r="CZ184" s="1696"/>
      <c r="DA184" s="1696"/>
      <c r="DB184" s="1725"/>
      <c r="DC184" s="1696"/>
      <c r="DD184" s="1725"/>
      <c r="DE184" s="1792"/>
      <c r="DF184" s="1696"/>
      <c r="DG184" s="1696"/>
      <c r="DH184" s="1696"/>
      <c r="DI184" s="1696"/>
      <c r="DJ184" s="1696"/>
      <c r="DK184" s="1696"/>
      <c r="DL184" s="1696"/>
      <c r="DM184" s="1793"/>
    </row>
    <row r="185" spans="1:118" s="919" customFormat="1" ht="15" customHeight="1" x14ac:dyDescent="0.25">
      <c r="A185" s="2062"/>
      <c r="B185" s="1789">
        <v>5</v>
      </c>
      <c r="C185" s="1791" t="s">
        <v>183</v>
      </c>
      <c r="D185" s="1798">
        <f t="shared" si="5"/>
        <v>2</v>
      </c>
      <c r="E185" s="1794"/>
      <c r="F185" s="1696"/>
      <c r="G185" s="1696"/>
      <c r="H185" s="1696"/>
      <c r="I185" s="1696"/>
      <c r="J185" s="1696"/>
      <c r="K185" s="1696"/>
      <c r="L185" s="1696"/>
      <c r="M185" s="1793"/>
      <c r="N185" s="1792"/>
      <c r="O185" s="1696"/>
      <c r="P185" s="1696"/>
      <c r="Q185" s="1696"/>
      <c r="R185" s="1696"/>
      <c r="S185" s="1696"/>
      <c r="T185" s="1696"/>
      <c r="U185" s="1696"/>
      <c r="V185" s="1696"/>
      <c r="W185" s="1696"/>
      <c r="X185" s="1696"/>
      <c r="Y185" s="1793"/>
      <c r="Z185" s="1792"/>
      <c r="AA185" s="1696"/>
      <c r="AB185" s="1696"/>
      <c r="AC185" s="1696"/>
      <c r="AD185" s="1696"/>
      <c r="AE185" s="1696"/>
      <c r="AF185" s="1696"/>
      <c r="AG185" s="1696"/>
      <c r="AH185" s="1696"/>
      <c r="AI185" s="1696"/>
      <c r="AJ185" s="1696"/>
      <c r="AK185" s="1696"/>
      <c r="AL185" s="1696"/>
      <c r="AM185" s="1696"/>
      <c r="AN185" s="1696"/>
      <c r="AO185" s="1696"/>
      <c r="AP185" s="1793"/>
      <c r="AQ185" s="1792"/>
      <c r="AR185" s="1696"/>
      <c r="AS185" s="1696"/>
      <c r="AT185" s="1696"/>
      <c r="AU185" s="1696"/>
      <c r="AV185" s="1696"/>
      <c r="AW185" s="1696"/>
      <c r="AX185" s="1696"/>
      <c r="AY185" s="1696"/>
      <c r="AZ185" s="1696"/>
      <c r="BA185" s="1696"/>
      <c r="BB185" s="1696"/>
      <c r="BC185" s="1696"/>
      <c r="BD185" s="1696"/>
      <c r="BE185" s="1696"/>
      <c r="BF185" s="1696"/>
      <c r="BG185" s="1696"/>
      <c r="BH185" s="1696"/>
      <c r="BI185" s="1731"/>
      <c r="BJ185" s="1793"/>
      <c r="BK185" s="1715"/>
      <c r="BL185" s="1696"/>
      <c r="BM185" s="1696"/>
      <c r="BN185" s="1696"/>
      <c r="BO185" s="1696"/>
      <c r="BP185" s="1696"/>
      <c r="BQ185" s="1696"/>
      <c r="BR185" s="1696"/>
      <c r="BS185" s="1696"/>
      <c r="BT185" s="1696"/>
      <c r="BU185" s="1696"/>
      <c r="BV185" s="1696"/>
      <c r="BW185" s="1731">
        <v>1</v>
      </c>
      <c r="BX185" s="1793"/>
      <c r="BY185" s="1792"/>
      <c r="BZ185" s="1696"/>
      <c r="CA185" s="1696"/>
      <c r="CB185" s="1696"/>
      <c r="CC185" s="1696"/>
      <c r="CD185" s="1696"/>
      <c r="CE185" s="1696"/>
      <c r="CF185" s="1696"/>
      <c r="CG185" s="1696"/>
      <c r="CH185" s="1696"/>
      <c r="CI185" s="1696"/>
      <c r="CJ185" s="1696"/>
      <c r="CK185" s="1696"/>
      <c r="CL185" s="1696"/>
      <c r="CM185" s="1696"/>
      <c r="CN185" s="1696"/>
      <c r="CO185" s="1696"/>
      <c r="CP185" s="1696"/>
      <c r="CQ185" s="1696">
        <v>1</v>
      </c>
      <c r="CR185" s="1696"/>
      <c r="CS185" s="1696"/>
      <c r="CT185" s="1696"/>
      <c r="CU185" s="1696"/>
      <c r="CV185" s="1696"/>
      <c r="CW185" s="1696"/>
      <c r="CX185" s="1696"/>
      <c r="CY185" s="1696"/>
      <c r="CZ185" s="1696"/>
      <c r="DA185" s="1696"/>
      <c r="DB185" s="1725"/>
      <c r="DC185" s="1696"/>
      <c r="DD185" s="1725"/>
      <c r="DE185" s="1792"/>
      <c r="DF185" s="1696"/>
      <c r="DG185" s="1696"/>
      <c r="DH185" s="1696"/>
      <c r="DI185" s="1696"/>
      <c r="DJ185" s="1696"/>
      <c r="DK185" s="1696"/>
      <c r="DL185" s="1696"/>
      <c r="DM185" s="1793"/>
      <c r="DN185" s="1058"/>
    </row>
    <row r="186" spans="1:118" s="1058" customFormat="1" ht="15" customHeight="1" x14ac:dyDescent="0.25">
      <c r="A186" s="2062"/>
      <c r="B186" s="1789">
        <v>6</v>
      </c>
      <c r="C186" s="1791" t="s">
        <v>186</v>
      </c>
      <c r="D186" s="1798">
        <f t="shared" si="5"/>
        <v>1</v>
      </c>
      <c r="E186" s="1794"/>
      <c r="F186" s="1696"/>
      <c r="G186" s="1696"/>
      <c r="H186" s="1696"/>
      <c r="I186" s="1696"/>
      <c r="J186" s="1696"/>
      <c r="K186" s="1696"/>
      <c r="L186" s="1696"/>
      <c r="M186" s="1793"/>
      <c r="N186" s="1792"/>
      <c r="O186" s="1696"/>
      <c r="P186" s="1696"/>
      <c r="Q186" s="1696"/>
      <c r="R186" s="1696"/>
      <c r="S186" s="1696"/>
      <c r="T186" s="1696"/>
      <c r="U186" s="1696"/>
      <c r="V186" s="1696"/>
      <c r="W186" s="1696"/>
      <c r="X186" s="1696"/>
      <c r="Y186" s="1793"/>
      <c r="Z186" s="1792"/>
      <c r="AA186" s="1696"/>
      <c r="AB186" s="1696"/>
      <c r="AC186" s="1696"/>
      <c r="AD186" s="1696"/>
      <c r="AE186" s="1696"/>
      <c r="AF186" s="1696"/>
      <c r="AG186" s="1696"/>
      <c r="AH186" s="1696"/>
      <c r="AI186" s="1696"/>
      <c r="AJ186" s="1696"/>
      <c r="AK186" s="1696"/>
      <c r="AL186" s="1696"/>
      <c r="AM186" s="1696"/>
      <c r="AN186" s="1696"/>
      <c r="AO186" s="1696"/>
      <c r="AP186" s="1793"/>
      <c r="AQ186" s="1792"/>
      <c r="AR186" s="1696"/>
      <c r="AS186" s="1696"/>
      <c r="AT186" s="1696"/>
      <c r="AU186" s="1696"/>
      <c r="AV186" s="1696"/>
      <c r="AW186" s="1696"/>
      <c r="AX186" s="1696"/>
      <c r="AY186" s="1696"/>
      <c r="AZ186" s="1696"/>
      <c r="BA186" s="1696"/>
      <c r="BB186" s="1696"/>
      <c r="BC186" s="1696"/>
      <c r="BD186" s="1696"/>
      <c r="BE186" s="1696"/>
      <c r="BF186" s="1696"/>
      <c r="BG186" s="1696"/>
      <c r="BH186" s="1696"/>
      <c r="BI186" s="1731"/>
      <c r="BJ186" s="1793"/>
      <c r="BK186" s="1715"/>
      <c r="BL186" s="1696"/>
      <c r="BM186" s="1696"/>
      <c r="BN186" s="1696"/>
      <c r="BO186" s="1696"/>
      <c r="BP186" s="1696"/>
      <c r="BQ186" s="1696"/>
      <c r="BR186" s="1696"/>
      <c r="BS186" s="1696"/>
      <c r="BT186" s="1696">
        <v>1</v>
      </c>
      <c r="BU186" s="1696"/>
      <c r="BV186" s="1696"/>
      <c r="BW186" s="1731"/>
      <c r="BX186" s="1793"/>
      <c r="BY186" s="1792"/>
      <c r="BZ186" s="1696"/>
      <c r="CA186" s="1696"/>
      <c r="CB186" s="1696"/>
      <c r="CC186" s="1696"/>
      <c r="CD186" s="1696"/>
      <c r="CE186" s="1696"/>
      <c r="CF186" s="1696"/>
      <c r="CG186" s="1696"/>
      <c r="CH186" s="1696"/>
      <c r="CI186" s="1696"/>
      <c r="CJ186" s="1696"/>
      <c r="CK186" s="1696"/>
      <c r="CL186" s="1696"/>
      <c r="CM186" s="1696"/>
      <c r="CN186" s="1696"/>
      <c r="CO186" s="1696"/>
      <c r="CP186" s="1696"/>
      <c r="CQ186" s="1696"/>
      <c r="CR186" s="1696"/>
      <c r="CS186" s="1696"/>
      <c r="CT186" s="1696"/>
      <c r="CU186" s="1696"/>
      <c r="CV186" s="1696"/>
      <c r="CW186" s="1696"/>
      <c r="CX186" s="1696"/>
      <c r="CY186" s="1696"/>
      <c r="CZ186" s="1696"/>
      <c r="DA186" s="1696"/>
      <c r="DB186" s="1725"/>
      <c r="DC186" s="1696"/>
      <c r="DD186" s="1725"/>
      <c r="DE186" s="1792"/>
      <c r="DF186" s="1696"/>
      <c r="DG186" s="1696"/>
      <c r="DH186" s="1696"/>
      <c r="DI186" s="1696"/>
      <c r="DJ186" s="1696"/>
      <c r="DK186" s="1696"/>
      <c r="DL186" s="1696"/>
      <c r="DM186" s="1793"/>
    </row>
    <row r="187" spans="1:118" s="1058" customFormat="1" ht="15" customHeight="1" x14ac:dyDescent="0.25">
      <c r="A187" s="2062"/>
      <c r="B187" s="1789">
        <v>7</v>
      </c>
      <c r="C187" s="1791" t="s">
        <v>798</v>
      </c>
      <c r="D187" s="1798">
        <f t="shared" si="5"/>
        <v>1</v>
      </c>
      <c r="E187" s="1794"/>
      <c r="F187" s="1696"/>
      <c r="G187" s="1696"/>
      <c r="H187" s="1696"/>
      <c r="I187" s="1696"/>
      <c r="J187" s="1696"/>
      <c r="K187" s="1696"/>
      <c r="L187" s="1696"/>
      <c r="M187" s="1793"/>
      <c r="N187" s="1792"/>
      <c r="O187" s="1696"/>
      <c r="P187" s="1696"/>
      <c r="Q187" s="1696"/>
      <c r="R187" s="1696"/>
      <c r="S187" s="1696"/>
      <c r="T187" s="1696"/>
      <c r="U187" s="1696"/>
      <c r="V187" s="1696"/>
      <c r="W187" s="1696"/>
      <c r="X187" s="1696"/>
      <c r="Y187" s="1793"/>
      <c r="Z187" s="1792"/>
      <c r="AA187" s="1696"/>
      <c r="AB187" s="1696"/>
      <c r="AC187" s="1696"/>
      <c r="AD187" s="1696"/>
      <c r="AE187" s="1696"/>
      <c r="AF187" s="1696"/>
      <c r="AG187" s="1696"/>
      <c r="AH187" s="1696"/>
      <c r="AI187" s="1696"/>
      <c r="AJ187" s="1696"/>
      <c r="AK187" s="1696"/>
      <c r="AL187" s="1696"/>
      <c r="AM187" s="1696"/>
      <c r="AN187" s="1696"/>
      <c r="AO187" s="1696"/>
      <c r="AP187" s="1793"/>
      <c r="AQ187" s="1792"/>
      <c r="AR187" s="1696"/>
      <c r="AS187" s="1696"/>
      <c r="AT187" s="1696"/>
      <c r="AU187" s="1696"/>
      <c r="AV187" s="1696"/>
      <c r="AW187" s="1696"/>
      <c r="AX187" s="1696"/>
      <c r="AY187" s="1696"/>
      <c r="AZ187" s="1696"/>
      <c r="BA187" s="1696"/>
      <c r="BB187" s="1696"/>
      <c r="BC187" s="1696"/>
      <c r="BD187" s="1696"/>
      <c r="BE187" s="1696"/>
      <c r="BF187" s="1696"/>
      <c r="BG187" s="1696"/>
      <c r="BH187" s="1696"/>
      <c r="BI187" s="1731"/>
      <c r="BJ187" s="1793"/>
      <c r="BK187" s="1715"/>
      <c r="BL187" s="1696"/>
      <c r="BM187" s="1696"/>
      <c r="BN187" s="1696"/>
      <c r="BO187" s="1696"/>
      <c r="BP187" s="1696"/>
      <c r="BQ187" s="1696"/>
      <c r="BR187" s="1696"/>
      <c r="BS187" s="1696">
        <v>1</v>
      </c>
      <c r="BT187" s="1696"/>
      <c r="BU187" s="1696"/>
      <c r="BV187" s="1696"/>
      <c r="BW187" s="1731"/>
      <c r="BX187" s="1793"/>
      <c r="BY187" s="1792"/>
      <c r="BZ187" s="1696"/>
      <c r="CA187" s="1696"/>
      <c r="CB187" s="1696"/>
      <c r="CC187" s="1696"/>
      <c r="CD187" s="1696"/>
      <c r="CE187" s="1696"/>
      <c r="CF187" s="1696"/>
      <c r="CG187" s="1696"/>
      <c r="CH187" s="1696"/>
      <c r="CI187" s="1696"/>
      <c r="CJ187" s="1696"/>
      <c r="CK187" s="1696"/>
      <c r="CL187" s="1696"/>
      <c r="CM187" s="1696"/>
      <c r="CN187" s="1696"/>
      <c r="CO187" s="1696"/>
      <c r="CP187" s="1696"/>
      <c r="CQ187" s="1696"/>
      <c r="CR187" s="1696"/>
      <c r="CS187" s="1696"/>
      <c r="CT187" s="1696"/>
      <c r="CU187" s="1696"/>
      <c r="CV187" s="1696"/>
      <c r="CW187" s="1696"/>
      <c r="CX187" s="1696"/>
      <c r="CY187" s="1696"/>
      <c r="CZ187" s="1696"/>
      <c r="DA187" s="1696"/>
      <c r="DB187" s="1725"/>
      <c r="DC187" s="1696"/>
      <c r="DD187" s="1725"/>
      <c r="DE187" s="1792"/>
      <c r="DF187" s="1696"/>
      <c r="DG187" s="1696"/>
      <c r="DH187" s="1696"/>
      <c r="DI187" s="1696"/>
      <c r="DJ187" s="1696"/>
      <c r="DK187" s="1696"/>
      <c r="DL187" s="1696"/>
      <c r="DM187" s="1793"/>
    </row>
    <row r="188" spans="1:118" s="919" customFormat="1" ht="15" customHeight="1" thickBot="1" x14ac:dyDescent="0.3">
      <c r="A188" s="2062"/>
      <c r="B188" s="1790">
        <v>8</v>
      </c>
      <c r="C188" s="1791" t="s">
        <v>187</v>
      </c>
      <c r="D188" s="1798">
        <f t="shared" si="5"/>
        <v>1</v>
      </c>
      <c r="E188" s="1794"/>
      <c r="F188" s="1696"/>
      <c r="G188" s="1696"/>
      <c r="H188" s="1696"/>
      <c r="I188" s="1696"/>
      <c r="J188" s="1696"/>
      <c r="K188" s="1696"/>
      <c r="L188" s="1696"/>
      <c r="M188" s="1793"/>
      <c r="N188" s="1792"/>
      <c r="O188" s="1696"/>
      <c r="P188" s="1696"/>
      <c r="Q188" s="1696"/>
      <c r="R188" s="1696"/>
      <c r="S188" s="1696"/>
      <c r="T188" s="1696"/>
      <c r="U188" s="1696"/>
      <c r="V188" s="1696"/>
      <c r="W188" s="1696"/>
      <c r="X188" s="1696"/>
      <c r="Y188" s="1793"/>
      <c r="Z188" s="1792"/>
      <c r="AA188" s="1696"/>
      <c r="AB188" s="1696"/>
      <c r="AC188" s="1696"/>
      <c r="AD188" s="1696"/>
      <c r="AE188" s="1696"/>
      <c r="AF188" s="1696"/>
      <c r="AG188" s="1696"/>
      <c r="AH188" s="1696"/>
      <c r="AI188" s="1696"/>
      <c r="AJ188" s="1696"/>
      <c r="AK188" s="1696"/>
      <c r="AL188" s="1696"/>
      <c r="AM188" s="1696"/>
      <c r="AN188" s="1696"/>
      <c r="AO188" s="1696"/>
      <c r="AP188" s="1793"/>
      <c r="AQ188" s="1792"/>
      <c r="AR188" s="1696"/>
      <c r="AS188" s="1696"/>
      <c r="AT188" s="1696"/>
      <c r="AU188" s="1696"/>
      <c r="AV188" s="1696"/>
      <c r="AW188" s="1696"/>
      <c r="AX188" s="1696"/>
      <c r="AY188" s="1696"/>
      <c r="AZ188" s="1696"/>
      <c r="BA188" s="1696"/>
      <c r="BB188" s="1696"/>
      <c r="BC188" s="1696"/>
      <c r="BD188" s="1696"/>
      <c r="BE188" s="1696"/>
      <c r="BF188" s="1696"/>
      <c r="BG188" s="1696"/>
      <c r="BH188" s="1696"/>
      <c r="BI188" s="1731"/>
      <c r="BJ188" s="1793"/>
      <c r="BK188" s="1715"/>
      <c r="BL188" s="1696">
        <v>1</v>
      </c>
      <c r="BM188" s="1696"/>
      <c r="BN188" s="1696"/>
      <c r="BO188" s="1696"/>
      <c r="BP188" s="1696"/>
      <c r="BQ188" s="1696"/>
      <c r="BR188" s="1696"/>
      <c r="BS188" s="1696"/>
      <c r="BT188" s="1696"/>
      <c r="BU188" s="1696"/>
      <c r="BV188" s="1696"/>
      <c r="BW188" s="1731"/>
      <c r="BX188" s="1793"/>
      <c r="BY188" s="1792"/>
      <c r="BZ188" s="1696"/>
      <c r="CA188" s="1696"/>
      <c r="CB188" s="1696"/>
      <c r="CC188" s="1696"/>
      <c r="CD188" s="1696"/>
      <c r="CE188" s="1696"/>
      <c r="CF188" s="1696"/>
      <c r="CG188" s="1696"/>
      <c r="CH188" s="1696"/>
      <c r="CI188" s="1696"/>
      <c r="CJ188" s="1696"/>
      <c r="CK188" s="1696"/>
      <c r="CL188" s="1696"/>
      <c r="CM188" s="1696"/>
      <c r="CN188" s="1696"/>
      <c r="CO188" s="1696"/>
      <c r="CP188" s="1696"/>
      <c r="CQ188" s="1696"/>
      <c r="CR188" s="1696"/>
      <c r="CS188" s="1696"/>
      <c r="CT188" s="1696"/>
      <c r="CU188" s="1696"/>
      <c r="CV188" s="1696"/>
      <c r="CW188" s="1696"/>
      <c r="CX188" s="1696"/>
      <c r="CY188" s="1696"/>
      <c r="CZ188" s="1696"/>
      <c r="DA188" s="1696"/>
      <c r="DB188" s="1725"/>
      <c r="DC188" s="1696"/>
      <c r="DD188" s="1725"/>
      <c r="DE188" s="1792"/>
      <c r="DF188" s="1696"/>
      <c r="DG188" s="1696"/>
      <c r="DH188" s="1696"/>
      <c r="DI188" s="1696"/>
      <c r="DJ188" s="1696"/>
      <c r="DK188" s="1696"/>
      <c r="DL188" s="1696"/>
      <c r="DM188" s="1793"/>
      <c r="DN188" s="1058"/>
    </row>
    <row r="189" spans="1:118" ht="15" customHeight="1" thickBot="1" x14ac:dyDescent="0.3">
      <c r="A189" s="2063"/>
      <c r="B189" s="868">
        <v>9</v>
      </c>
      <c r="C189" s="2100" t="s">
        <v>434</v>
      </c>
      <c r="D189" s="724">
        <f t="shared" si="5"/>
        <v>1</v>
      </c>
      <c r="E189" s="732"/>
      <c r="F189" s="56"/>
      <c r="G189" s="56"/>
      <c r="H189" s="56"/>
      <c r="I189" s="56"/>
      <c r="J189" s="56"/>
      <c r="K189" s="56"/>
      <c r="L189" s="56"/>
      <c r="M189" s="675"/>
      <c r="N189" s="1064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675"/>
      <c r="Z189" s="1064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675"/>
      <c r="AQ189" s="1064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906"/>
      <c r="BJ189" s="675"/>
      <c r="BK189" s="58"/>
      <c r="BL189" s="56">
        <v>1</v>
      </c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906"/>
      <c r="BX189" s="675"/>
      <c r="BY189" s="1064"/>
      <c r="BZ189" s="56"/>
      <c r="CA189" s="56"/>
      <c r="CB189" s="56"/>
      <c r="CC189" s="56"/>
      <c r="CD189" s="56"/>
      <c r="CE189" s="56"/>
      <c r="CF189" s="56"/>
      <c r="CG189" s="56"/>
      <c r="CH189" s="56"/>
      <c r="CI189" s="56"/>
      <c r="CJ189" s="56"/>
      <c r="CK189" s="56"/>
      <c r="CL189" s="56"/>
      <c r="CM189" s="56"/>
      <c r="CN189" s="56"/>
      <c r="CO189" s="56"/>
      <c r="CP189" s="56"/>
      <c r="CQ189" s="56"/>
      <c r="CR189" s="56"/>
      <c r="CS189" s="56"/>
      <c r="CT189" s="56"/>
      <c r="CU189" s="56"/>
      <c r="CV189" s="56"/>
      <c r="CW189" s="56"/>
      <c r="CX189" s="56"/>
      <c r="CY189" s="56"/>
      <c r="CZ189" s="56"/>
      <c r="DA189" s="56"/>
      <c r="DB189" s="156"/>
      <c r="DC189" s="56"/>
      <c r="DD189" s="156"/>
      <c r="DE189" s="1064"/>
      <c r="DF189" s="56"/>
      <c r="DG189" s="56"/>
      <c r="DH189" s="56"/>
      <c r="DI189" s="56"/>
      <c r="DJ189" s="56"/>
      <c r="DK189" s="56"/>
      <c r="DL189" s="56"/>
      <c r="DM189" s="675"/>
      <c r="DN189" s="1058"/>
    </row>
    <row r="190" spans="1:118" ht="16.5" customHeight="1" x14ac:dyDescent="0.25">
      <c r="A190" s="2064" t="s">
        <v>296</v>
      </c>
      <c r="B190" s="665">
        <v>1</v>
      </c>
      <c r="C190" s="2080" t="s">
        <v>415</v>
      </c>
      <c r="D190" s="744">
        <f t="shared" si="5"/>
        <v>2</v>
      </c>
      <c r="E190" s="2078"/>
      <c r="F190" s="581"/>
      <c r="G190" s="581"/>
      <c r="H190" s="581"/>
      <c r="I190" s="581"/>
      <c r="J190" s="581"/>
      <c r="K190" s="581"/>
      <c r="L190" s="581"/>
      <c r="M190" s="678"/>
      <c r="N190" s="677"/>
      <c r="O190" s="581"/>
      <c r="P190" s="581"/>
      <c r="Q190" s="581"/>
      <c r="R190" s="581"/>
      <c r="S190" s="581"/>
      <c r="T190" s="581"/>
      <c r="U190" s="581"/>
      <c r="V190" s="581"/>
      <c r="W190" s="581"/>
      <c r="X190" s="581"/>
      <c r="Y190" s="678"/>
      <c r="Z190" s="677"/>
      <c r="AA190" s="581"/>
      <c r="AB190" s="581"/>
      <c r="AC190" s="581"/>
      <c r="AD190" s="581"/>
      <c r="AE190" s="581"/>
      <c r="AF190" s="581"/>
      <c r="AG190" s="581"/>
      <c r="AH190" s="581"/>
      <c r="AI190" s="581"/>
      <c r="AJ190" s="581"/>
      <c r="AK190" s="581"/>
      <c r="AL190" s="581"/>
      <c r="AM190" s="581"/>
      <c r="AN190" s="581"/>
      <c r="AO190" s="581"/>
      <c r="AP190" s="678"/>
      <c r="AQ190" s="677"/>
      <c r="AR190" s="581"/>
      <c r="AS190" s="581"/>
      <c r="AT190" s="581"/>
      <c r="AU190" s="581"/>
      <c r="AV190" s="581"/>
      <c r="AW190" s="581"/>
      <c r="AX190" s="581"/>
      <c r="AY190" s="581"/>
      <c r="AZ190" s="581"/>
      <c r="BA190" s="581"/>
      <c r="BB190" s="581"/>
      <c r="BC190" s="581"/>
      <c r="BD190" s="581"/>
      <c r="BE190" s="581"/>
      <c r="BF190" s="581"/>
      <c r="BG190" s="581"/>
      <c r="BH190" s="581"/>
      <c r="BI190" s="904"/>
      <c r="BJ190" s="678"/>
      <c r="BK190" s="542">
        <v>1</v>
      </c>
      <c r="BL190" s="581"/>
      <c r="BM190" s="581"/>
      <c r="BN190" s="581"/>
      <c r="BO190" s="581"/>
      <c r="BP190" s="581"/>
      <c r="BQ190" s="581"/>
      <c r="BR190" s="581"/>
      <c r="BS190" s="581"/>
      <c r="BT190" s="581"/>
      <c r="BU190" s="581"/>
      <c r="BV190" s="581"/>
      <c r="BW190" s="904"/>
      <c r="BX190" s="678"/>
      <c r="BY190" s="677"/>
      <c r="BZ190" s="581"/>
      <c r="CA190" s="581"/>
      <c r="CB190" s="581"/>
      <c r="CC190" s="581"/>
      <c r="CD190" s="581"/>
      <c r="CE190" s="581"/>
      <c r="CF190" s="581"/>
      <c r="CG190" s="581"/>
      <c r="CH190" s="581"/>
      <c r="CI190" s="581"/>
      <c r="CJ190" s="581"/>
      <c r="CK190" s="581"/>
      <c r="CL190" s="581"/>
      <c r="CM190" s="581"/>
      <c r="CN190" s="581"/>
      <c r="CO190" s="581"/>
      <c r="CP190" s="581"/>
      <c r="CQ190" s="581"/>
      <c r="CR190" s="581"/>
      <c r="CS190" s="581"/>
      <c r="CT190" s="581"/>
      <c r="CU190" s="581"/>
      <c r="CV190" s="581"/>
      <c r="CW190" s="581"/>
      <c r="CX190" s="581"/>
      <c r="CY190" s="581"/>
      <c r="CZ190" s="581"/>
      <c r="DA190" s="581"/>
      <c r="DB190" s="1000"/>
      <c r="DC190" s="581"/>
      <c r="DD190" s="388"/>
      <c r="DE190" s="677"/>
      <c r="DF190" s="581"/>
      <c r="DG190" s="581"/>
      <c r="DH190" s="581"/>
      <c r="DI190" s="581"/>
      <c r="DJ190" s="581"/>
      <c r="DK190" s="581"/>
      <c r="DL190" s="581">
        <v>1</v>
      </c>
      <c r="DM190" s="678"/>
      <c r="DN190" s="1058"/>
    </row>
    <row r="191" spans="1:118" ht="16.5" customHeight="1" x14ac:dyDescent="0.25">
      <c r="A191" s="2064"/>
      <c r="B191" s="664">
        <v>2</v>
      </c>
      <c r="C191" s="2080" t="s">
        <v>649</v>
      </c>
      <c r="D191" s="744">
        <f t="shared" si="5"/>
        <v>1</v>
      </c>
      <c r="E191" s="2078"/>
      <c r="F191" s="581"/>
      <c r="G191" s="581"/>
      <c r="H191" s="581"/>
      <c r="I191" s="581"/>
      <c r="J191" s="581"/>
      <c r="K191" s="581"/>
      <c r="L191" s="581"/>
      <c r="M191" s="678"/>
      <c r="N191" s="677"/>
      <c r="O191" s="581"/>
      <c r="P191" s="581"/>
      <c r="Q191" s="581"/>
      <c r="R191" s="581"/>
      <c r="S191" s="581"/>
      <c r="T191" s="581"/>
      <c r="U191" s="581"/>
      <c r="V191" s="581"/>
      <c r="W191" s="581"/>
      <c r="X191" s="581"/>
      <c r="Y191" s="678"/>
      <c r="Z191" s="677"/>
      <c r="AA191" s="581"/>
      <c r="AB191" s="581"/>
      <c r="AC191" s="581"/>
      <c r="AD191" s="581"/>
      <c r="AE191" s="581"/>
      <c r="AF191" s="581"/>
      <c r="AG191" s="581"/>
      <c r="AH191" s="581"/>
      <c r="AI191" s="581"/>
      <c r="AJ191" s="581"/>
      <c r="AK191" s="581"/>
      <c r="AL191" s="581"/>
      <c r="AM191" s="581"/>
      <c r="AN191" s="581"/>
      <c r="AO191" s="581"/>
      <c r="AP191" s="678"/>
      <c r="AQ191" s="677"/>
      <c r="AR191" s="581"/>
      <c r="AS191" s="581"/>
      <c r="AT191" s="581"/>
      <c r="AU191" s="581"/>
      <c r="AV191" s="581"/>
      <c r="AW191" s="581"/>
      <c r="AX191" s="581"/>
      <c r="AY191" s="581"/>
      <c r="AZ191" s="581"/>
      <c r="BA191" s="581"/>
      <c r="BB191" s="581"/>
      <c r="BC191" s="581"/>
      <c r="BD191" s="581"/>
      <c r="BE191" s="581"/>
      <c r="BF191" s="581"/>
      <c r="BG191" s="581"/>
      <c r="BH191" s="581"/>
      <c r="BI191" s="904"/>
      <c r="BJ191" s="678"/>
      <c r="BK191" s="542"/>
      <c r="BL191" s="581"/>
      <c r="BM191" s="581"/>
      <c r="BN191" s="581"/>
      <c r="BO191" s="581"/>
      <c r="BP191" s="581"/>
      <c r="BQ191" s="581"/>
      <c r="BR191" s="581"/>
      <c r="BS191" s="581"/>
      <c r="BT191" s="581"/>
      <c r="BU191" s="581"/>
      <c r="BV191" s="581"/>
      <c r="BW191" s="904"/>
      <c r="BX191" s="678"/>
      <c r="BY191" s="677"/>
      <c r="BZ191" s="581"/>
      <c r="CA191" s="581"/>
      <c r="CB191" s="581"/>
      <c r="CC191" s="581"/>
      <c r="CD191" s="581"/>
      <c r="CE191" s="581"/>
      <c r="CF191" s="581"/>
      <c r="CG191" s="581"/>
      <c r="CH191" s="581"/>
      <c r="CI191" s="581"/>
      <c r="CJ191" s="581"/>
      <c r="CK191" s="581"/>
      <c r="CL191" s="581"/>
      <c r="CM191" s="581"/>
      <c r="CN191" s="581"/>
      <c r="CO191" s="581"/>
      <c r="CP191" s="581"/>
      <c r="CQ191" s="581"/>
      <c r="CR191" s="581"/>
      <c r="CS191" s="581"/>
      <c r="CT191" s="581"/>
      <c r="CU191" s="581"/>
      <c r="CV191" s="581"/>
      <c r="CW191" s="581">
        <v>1</v>
      </c>
      <c r="CX191" s="581"/>
      <c r="CY191" s="581"/>
      <c r="CZ191" s="581"/>
      <c r="DA191" s="581"/>
      <c r="DB191" s="1000"/>
      <c r="DC191" s="581"/>
      <c r="DD191" s="388"/>
      <c r="DE191" s="677"/>
      <c r="DF191" s="581"/>
      <c r="DG191" s="581"/>
      <c r="DH191" s="581"/>
      <c r="DI191" s="581"/>
      <c r="DJ191" s="581"/>
      <c r="DK191" s="581"/>
      <c r="DL191" s="581"/>
      <c r="DM191" s="678"/>
      <c r="DN191" s="1058"/>
    </row>
    <row r="192" spans="1:118" s="1058" customFormat="1" ht="16.5" customHeight="1" x14ac:dyDescent="0.25">
      <c r="A192" s="2064"/>
      <c r="B192" s="664">
        <v>3</v>
      </c>
      <c r="C192" s="2080" t="s">
        <v>863</v>
      </c>
      <c r="D192" s="744">
        <f t="shared" si="5"/>
        <v>1</v>
      </c>
      <c r="E192" s="2078"/>
      <c r="F192" s="581"/>
      <c r="G192" s="581"/>
      <c r="H192" s="581"/>
      <c r="I192" s="581"/>
      <c r="J192" s="581"/>
      <c r="K192" s="581"/>
      <c r="L192" s="581"/>
      <c r="M192" s="678"/>
      <c r="N192" s="677"/>
      <c r="O192" s="581"/>
      <c r="P192" s="581"/>
      <c r="Q192" s="581"/>
      <c r="R192" s="581"/>
      <c r="S192" s="581"/>
      <c r="T192" s="581"/>
      <c r="U192" s="581"/>
      <c r="V192" s="581"/>
      <c r="W192" s="581"/>
      <c r="X192" s="581"/>
      <c r="Y192" s="678"/>
      <c r="Z192" s="677"/>
      <c r="AA192" s="581"/>
      <c r="AB192" s="581"/>
      <c r="AC192" s="581"/>
      <c r="AD192" s="581"/>
      <c r="AE192" s="581"/>
      <c r="AF192" s="581"/>
      <c r="AG192" s="581"/>
      <c r="AH192" s="581"/>
      <c r="AI192" s="581"/>
      <c r="AJ192" s="581"/>
      <c r="AK192" s="581"/>
      <c r="AL192" s="581"/>
      <c r="AM192" s="581"/>
      <c r="AN192" s="581"/>
      <c r="AO192" s="581"/>
      <c r="AP192" s="678"/>
      <c r="AQ192" s="677"/>
      <c r="AR192" s="581"/>
      <c r="AS192" s="581"/>
      <c r="AT192" s="581"/>
      <c r="AU192" s="581"/>
      <c r="AV192" s="581"/>
      <c r="AW192" s="581"/>
      <c r="AX192" s="581"/>
      <c r="AY192" s="581"/>
      <c r="AZ192" s="581"/>
      <c r="BA192" s="581"/>
      <c r="BB192" s="581"/>
      <c r="BC192" s="581"/>
      <c r="BD192" s="581"/>
      <c r="BE192" s="581"/>
      <c r="BF192" s="581"/>
      <c r="BG192" s="581"/>
      <c r="BH192" s="581"/>
      <c r="BI192" s="904"/>
      <c r="BJ192" s="678"/>
      <c r="BK192" s="542"/>
      <c r="BL192" s="581"/>
      <c r="BM192" s="581"/>
      <c r="BN192" s="581"/>
      <c r="BO192" s="581"/>
      <c r="BP192" s="581"/>
      <c r="BQ192" s="581"/>
      <c r="BR192" s="581"/>
      <c r="BS192" s="581"/>
      <c r="BT192" s="581"/>
      <c r="BU192" s="581"/>
      <c r="BV192" s="581"/>
      <c r="BW192" s="904">
        <v>1</v>
      </c>
      <c r="BX192" s="678"/>
      <c r="BY192" s="677"/>
      <c r="BZ192" s="581"/>
      <c r="CA192" s="581"/>
      <c r="CB192" s="581"/>
      <c r="CC192" s="581"/>
      <c r="CD192" s="581"/>
      <c r="CE192" s="581"/>
      <c r="CF192" s="581"/>
      <c r="CG192" s="581"/>
      <c r="CH192" s="581"/>
      <c r="CI192" s="581"/>
      <c r="CJ192" s="581"/>
      <c r="CK192" s="581"/>
      <c r="CL192" s="581"/>
      <c r="CM192" s="581"/>
      <c r="CN192" s="581"/>
      <c r="CO192" s="581"/>
      <c r="CP192" s="581"/>
      <c r="CQ192" s="581"/>
      <c r="CR192" s="581"/>
      <c r="CS192" s="581"/>
      <c r="CT192" s="581"/>
      <c r="CU192" s="581"/>
      <c r="CV192" s="581"/>
      <c r="CW192" s="581"/>
      <c r="CX192" s="581"/>
      <c r="CY192" s="581"/>
      <c r="CZ192" s="581"/>
      <c r="DA192" s="581"/>
      <c r="DB192" s="1000"/>
      <c r="DC192" s="581"/>
      <c r="DD192" s="1000"/>
      <c r="DE192" s="677"/>
      <c r="DF192" s="581"/>
      <c r="DG192" s="581"/>
      <c r="DH192" s="581"/>
      <c r="DI192" s="581"/>
      <c r="DJ192" s="581"/>
      <c r="DK192" s="581"/>
      <c r="DL192" s="581"/>
      <c r="DM192" s="678"/>
    </row>
    <row r="193" spans="1:118" s="1058" customFormat="1" ht="16.5" customHeight="1" x14ac:dyDescent="0.25">
      <c r="A193" s="2064"/>
      <c r="B193" s="664">
        <v>4</v>
      </c>
      <c r="C193" s="2080" t="s">
        <v>858</v>
      </c>
      <c r="D193" s="744">
        <f t="shared" si="5"/>
        <v>1</v>
      </c>
      <c r="E193" s="2078"/>
      <c r="F193" s="581"/>
      <c r="G193" s="581"/>
      <c r="H193" s="581"/>
      <c r="I193" s="581"/>
      <c r="J193" s="581"/>
      <c r="K193" s="581"/>
      <c r="L193" s="581"/>
      <c r="M193" s="678"/>
      <c r="N193" s="677"/>
      <c r="O193" s="581"/>
      <c r="P193" s="581"/>
      <c r="Q193" s="581"/>
      <c r="R193" s="581"/>
      <c r="S193" s="581"/>
      <c r="T193" s="581"/>
      <c r="U193" s="581"/>
      <c r="V193" s="581"/>
      <c r="W193" s="581"/>
      <c r="X193" s="581"/>
      <c r="Y193" s="678"/>
      <c r="Z193" s="677"/>
      <c r="AA193" s="581"/>
      <c r="AB193" s="581"/>
      <c r="AC193" s="581"/>
      <c r="AD193" s="581"/>
      <c r="AE193" s="581"/>
      <c r="AF193" s="581"/>
      <c r="AG193" s="581"/>
      <c r="AH193" s="581"/>
      <c r="AI193" s="581"/>
      <c r="AJ193" s="581"/>
      <c r="AK193" s="581"/>
      <c r="AL193" s="581"/>
      <c r="AM193" s="581"/>
      <c r="AN193" s="581"/>
      <c r="AO193" s="581"/>
      <c r="AP193" s="678"/>
      <c r="AQ193" s="677"/>
      <c r="AR193" s="581"/>
      <c r="AS193" s="581"/>
      <c r="AT193" s="581"/>
      <c r="AU193" s="581"/>
      <c r="AV193" s="581"/>
      <c r="AW193" s="581"/>
      <c r="AX193" s="581"/>
      <c r="AY193" s="581"/>
      <c r="AZ193" s="581"/>
      <c r="BA193" s="581"/>
      <c r="BB193" s="581"/>
      <c r="BC193" s="581"/>
      <c r="BD193" s="581"/>
      <c r="BE193" s="581"/>
      <c r="BF193" s="581"/>
      <c r="BG193" s="581"/>
      <c r="BH193" s="581"/>
      <c r="BI193" s="904"/>
      <c r="BJ193" s="678"/>
      <c r="BK193" s="542"/>
      <c r="BL193" s="581"/>
      <c r="BM193" s="581"/>
      <c r="BN193" s="581"/>
      <c r="BO193" s="581"/>
      <c r="BP193" s="581"/>
      <c r="BQ193" s="581"/>
      <c r="BR193" s="581"/>
      <c r="BS193" s="581"/>
      <c r="BT193" s="581"/>
      <c r="BU193" s="581"/>
      <c r="BV193" s="581"/>
      <c r="BW193" s="904">
        <v>1</v>
      </c>
      <c r="BX193" s="678"/>
      <c r="BY193" s="677"/>
      <c r="BZ193" s="581"/>
      <c r="CA193" s="581"/>
      <c r="CB193" s="581"/>
      <c r="CC193" s="581"/>
      <c r="CD193" s="581"/>
      <c r="CE193" s="581"/>
      <c r="CF193" s="581"/>
      <c r="CG193" s="581"/>
      <c r="CH193" s="581"/>
      <c r="CI193" s="581"/>
      <c r="CJ193" s="581"/>
      <c r="CK193" s="581"/>
      <c r="CL193" s="581"/>
      <c r="CM193" s="581"/>
      <c r="CN193" s="581"/>
      <c r="CO193" s="581"/>
      <c r="CP193" s="581"/>
      <c r="CQ193" s="581"/>
      <c r="CR193" s="581"/>
      <c r="CS193" s="581"/>
      <c r="CT193" s="581"/>
      <c r="CU193" s="581"/>
      <c r="CV193" s="581"/>
      <c r="CW193" s="581"/>
      <c r="CX193" s="581"/>
      <c r="CY193" s="581"/>
      <c r="CZ193" s="581"/>
      <c r="DA193" s="581"/>
      <c r="DB193" s="1000"/>
      <c r="DC193" s="581"/>
      <c r="DD193" s="1000"/>
      <c r="DE193" s="677"/>
      <c r="DF193" s="581"/>
      <c r="DG193" s="581"/>
      <c r="DH193" s="581"/>
      <c r="DI193" s="581"/>
      <c r="DJ193" s="581"/>
      <c r="DK193" s="581"/>
      <c r="DL193" s="581"/>
      <c r="DM193" s="678"/>
    </row>
    <row r="194" spans="1:118" ht="16.5" customHeight="1" x14ac:dyDescent="0.25">
      <c r="A194" s="2064"/>
      <c r="B194" s="664">
        <v>5</v>
      </c>
      <c r="C194" s="2080" t="s">
        <v>679</v>
      </c>
      <c r="D194" s="744">
        <f t="shared" si="5"/>
        <v>1</v>
      </c>
      <c r="E194" s="2078"/>
      <c r="F194" s="581"/>
      <c r="G194" s="581"/>
      <c r="H194" s="581"/>
      <c r="I194" s="581"/>
      <c r="J194" s="581"/>
      <c r="K194" s="581"/>
      <c r="L194" s="581"/>
      <c r="M194" s="678"/>
      <c r="N194" s="677"/>
      <c r="O194" s="581"/>
      <c r="P194" s="581">
        <v>1</v>
      </c>
      <c r="Q194" s="581"/>
      <c r="R194" s="581"/>
      <c r="S194" s="581"/>
      <c r="T194" s="581"/>
      <c r="U194" s="581"/>
      <c r="V194" s="581"/>
      <c r="W194" s="581"/>
      <c r="X194" s="581"/>
      <c r="Y194" s="678"/>
      <c r="Z194" s="677"/>
      <c r="AA194" s="581"/>
      <c r="AB194" s="581"/>
      <c r="AC194" s="581"/>
      <c r="AD194" s="581"/>
      <c r="AE194" s="581"/>
      <c r="AF194" s="581"/>
      <c r="AG194" s="581"/>
      <c r="AH194" s="581"/>
      <c r="AI194" s="581"/>
      <c r="AJ194" s="581"/>
      <c r="AK194" s="581"/>
      <c r="AL194" s="581"/>
      <c r="AM194" s="581"/>
      <c r="AN194" s="581"/>
      <c r="AO194" s="581"/>
      <c r="AP194" s="678"/>
      <c r="AQ194" s="677"/>
      <c r="AR194" s="581"/>
      <c r="AS194" s="581"/>
      <c r="AT194" s="581"/>
      <c r="AU194" s="581"/>
      <c r="AV194" s="581"/>
      <c r="AW194" s="581"/>
      <c r="AX194" s="581"/>
      <c r="AY194" s="581"/>
      <c r="AZ194" s="581"/>
      <c r="BA194" s="581"/>
      <c r="BB194" s="581"/>
      <c r="BC194" s="581"/>
      <c r="BD194" s="581"/>
      <c r="BE194" s="581"/>
      <c r="BF194" s="581"/>
      <c r="BG194" s="581"/>
      <c r="BH194" s="581"/>
      <c r="BI194" s="904"/>
      <c r="BJ194" s="678"/>
      <c r="BK194" s="542"/>
      <c r="BL194" s="581"/>
      <c r="BM194" s="581"/>
      <c r="BN194" s="581"/>
      <c r="BO194" s="581"/>
      <c r="BP194" s="581"/>
      <c r="BQ194" s="581"/>
      <c r="BR194" s="581"/>
      <c r="BS194" s="581"/>
      <c r="BT194" s="581"/>
      <c r="BU194" s="581"/>
      <c r="BV194" s="581"/>
      <c r="BW194" s="904"/>
      <c r="BX194" s="678"/>
      <c r="BY194" s="677"/>
      <c r="BZ194" s="581"/>
      <c r="CA194" s="581"/>
      <c r="CB194" s="581"/>
      <c r="CC194" s="581"/>
      <c r="CD194" s="581"/>
      <c r="CE194" s="581"/>
      <c r="CF194" s="581"/>
      <c r="CG194" s="581"/>
      <c r="CH194" s="581"/>
      <c r="CI194" s="581"/>
      <c r="CJ194" s="581"/>
      <c r="CK194" s="581"/>
      <c r="CL194" s="581"/>
      <c r="CM194" s="581"/>
      <c r="CN194" s="581"/>
      <c r="CO194" s="581"/>
      <c r="CP194" s="581"/>
      <c r="CQ194" s="581"/>
      <c r="CR194" s="581"/>
      <c r="CS194" s="581"/>
      <c r="CT194" s="581"/>
      <c r="CU194" s="581"/>
      <c r="CV194" s="581"/>
      <c r="CW194" s="581"/>
      <c r="CX194" s="581"/>
      <c r="CY194" s="581"/>
      <c r="CZ194" s="581"/>
      <c r="DA194" s="581"/>
      <c r="DB194" s="1000"/>
      <c r="DC194" s="581"/>
      <c r="DD194" s="388"/>
      <c r="DE194" s="677"/>
      <c r="DF194" s="581"/>
      <c r="DG194" s="581"/>
      <c r="DH194" s="581"/>
      <c r="DI194" s="581"/>
      <c r="DJ194" s="581"/>
      <c r="DK194" s="581"/>
      <c r="DL194" s="581"/>
      <c r="DM194" s="678"/>
      <c r="DN194" s="1058"/>
    </row>
    <row r="195" spans="1:118" s="1058" customFormat="1" ht="16.5" customHeight="1" x14ac:dyDescent="0.25">
      <c r="A195" s="2064"/>
      <c r="B195" s="664">
        <v>6</v>
      </c>
      <c r="C195" s="2081" t="s">
        <v>943</v>
      </c>
      <c r="D195" s="2079">
        <f t="shared" si="5"/>
        <v>1</v>
      </c>
      <c r="E195" s="2078"/>
      <c r="F195" s="581"/>
      <c r="G195" s="581"/>
      <c r="H195" s="581"/>
      <c r="I195" s="581"/>
      <c r="J195" s="581"/>
      <c r="K195" s="581"/>
      <c r="L195" s="581"/>
      <c r="M195" s="678"/>
      <c r="N195" s="677"/>
      <c r="O195" s="581"/>
      <c r="P195" s="581">
        <v>1</v>
      </c>
      <c r="Q195" s="581"/>
      <c r="R195" s="581"/>
      <c r="S195" s="581"/>
      <c r="T195" s="581"/>
      <c r="U195" s="581"/>
      <c r="V195" s="581"/>
      <c r="W195" s="581"/>
      <c r="X195" s="581"/>
      <c r="Y195" s="678"/>
      <c r="Z195" s="677"/>
      <c r="AA195" s="581"/>
      <c r="AB195" s="581"/>
      <c r="AC195" s="581"/>
      <c r="AD195" s="581"/>
      <c r="AE195" s="581"/>
      <c r="AF195" s="581"/>
      <c r="AG195" s="581"/>
      <c r="AH195" s="581"/>
      <c r="AI195" s="581"/>
      <c r="AJ195" s="581"/>
      <c r="AK195" s="581"/>
      <c r="AL195" s="581"/>
      <c r="AM195" s="581"/>
      <c r="AN195" s="581"/>
      <c r="AO195" s="581"/>
      <c r="AP195" s="678"/>
      <c r="AQ195" s="677"/>
      <c r="AR195" s="581"/>
      <c r="AS195" s="581"/>
      <c r="AT195" s="581"/>
      <c r="AU195" s="581"/>
      <c r="AV195" s="581"/>
      <c r="AW195" s="581"/>
      <c r="AX195" s="581"/>
      <c r="AY195" s="581"/>
      <c r="AZ195" s="581"/>
      <c r="BA195" s="581"/>
      <c r="BB195" s="581"/>
      <c r="BC195" s="581"/>
      <c r="BD195" s="581"/>
      <c r="BE195" s="581"/>
      <c r="BF195" s="581"/>
      <c r="BG195" s="581"/>
      <c r="BH195" s="581"/>
      <c r="BI195" s="904"/>
      <c r="BJ195" s="678"/>
      <c r="BK195" s="542"/>
      <c r="BL195" s="581"/>
      <c r="BM195" s="581"/>
      <c r="BN195" s="581"/>
      <c r="BO195" s="581"/>
      <c r="BP195" s="581"/>
      <c r="BQ195" s="581"/>
      <c r="BR195" s="581"/>
      <c r="BS195" s="581"/>
      <c r="BT195" s="581"/>
      <c r="BU195" s="581"/>
      <c r="BV195" s="581"/>
      <c r="BW195" s="904"/>
      <c r="BX195" s="678"/>
      <c r="BY195" s="677"/>
      <c r="BZ195" s="581"/>
      <c r="CA195" s="581"/>
      <c r="CB195" s="581"/>
      <c r="CC195" s="581"/>
      <c r="CD195" s="581"/>
      <c r="CE195" s="581"/>
      <c r="CF195" s="581"/>
      <c r="CG195" s="581"/>
      <c r="CH195" s="581"/>
      <c r="CI195" s="581"/>
      <c r="CJ195" s="581"/>
      <c r="CK195" s="581"/>
      <c r="CL195" s="581"/>
      <c r="CM195" s="581"/>
      <c r="CN195" s="581"/>
      <c r="CO195" s="581"/>
      <c r="CP195" s="581"/>
      <c r="CQ195" s="581"/>
      <c r="CR195" s="581"/>
      <c r="CS195" s="581"/>
      <c r="CT195" s="581"/>
      <c r="CU195" s="581"/>
      <c r="CV195" s="581"/>
      <c r="CW195" s="581"/>
      <c r="CX195" s="581"/>
      <c r="CY195" s="581"/>
      <c r="CZ195" s="581"/>
      <c r="DA195" s="581"/>
      <c r="DB195" s="1000"/>
      <c r="DC195" s="581"/>
      <c r="DD195" s="1000"/>
      <c r="DE195" s="677"/>
      <c r="DF195" s="581"/>
      <c r="DG195" s="581"/>
      <c r="DH195" s="581"/>
      <c r="DI195" s="581"/>
      <c r="DJ195" s="581"/>
      <c r="DK195" s="581"/>
      <c r="DL195" s="581"/>
      <c r="DM195" s="678"/>
    </row>
    <row r="196" spans="1:118" s="1695" customFormat="1" ht="16.5" customHeight="1" x14ac:dyDescent="0.25">
      <c r="A196" s="2064"/>
      <c r="B196" s="1789">
        <v>7</v>
      </c>
      <c r="C196" s="2082" t="s">
        <v>1279</v>
      </c>
      <c r="D196" s="2084">
        <f t="shared" si="5"/>
        <v>1</v>
      </c>
      <c r="E196" s="2078"/>
      <c r="F196" s="581"/>
      <c r="G196" s="581"/>
      <c r="H196" s="581"/>
      <c r="I196" s="581"/>
      <c r="J196" s="581"/>
      <c r="K196" s="581"/>
      <c r="L196" s="581"/>
      <c r="M196" s="678"/>
      <c r="N196" s="677"/>
      <c r="O196" s="581"/>
      <c r="P196" s="581">
        <v>1</v>
      </c>
      <c r="Q196" s="581"/>
      <c r="R196" s="581"/>
      <c r="S196" s="581"/>
      <c r="T196" s="581"/>
      <c r="U196" s="581"/>
      <c r="V196" s="581"/>
      <c r="W196" s="581"/>
      <c r="X196" s="581"/>
      <c r="Y196" s="678"/>
      <c r="Z196" s="677"/>
      <c r="AA196" s="581"/>
      <c r="AB196" s="581"/>
      <c r="AC196" s="581"/>
      <c r="AD196" s="581"/>
      <c r="AE196" s="581"/>
      <c r="AF196" s="581"/>
      <c r="AG196" s="581"/>
      <c r="AH196" s="581"/>
      <c r="AI196" s="581"/>
      <c r="AJ196" s="581"/>
      <c r="AK196" s="581"/>
      <c r="AL196" s="581"/>
      <c r="AM196" s="581"/>
      <c r="AN196" s="581"/>
      <c r="AO196" s="581"/>
      <c r="AP196" s="678"/>
      <c r="AQ196" s="677"/>
      <c r="AR196" s="581"/>
      <c r="AS196" s="581"/>
      <c r="AT196" s="581"/>
      <c r="AU196" s="581"/>
      <c r="AV196" s="581"/>
      <c r="AW196" s="581"/>
      <c r="AX196" s="581"/>
      <c r="AY196" s="581"/>
      <c r="AZ196" s="581"/>
      <c r="BA196" s="581"/>
      <c r="BB196" s="581"/>
      <c r="BC196" s="581"/>
      <c r="BD196" s="581"/>
      <c r="BE196" s="581"/>
      <c r="BF196" s="581"/>
      <c r="BG196" s="581"/>
      <c r="BH196" s="581"/>
      <c r="BI196" s="904"/>
      <c r="BJ196" s="678"/>
      <c r="BK196" s="542"/>
      <c r="BL196" s="581"/>
      <c r="BM196" s="581"/>
      <c r="BN196" s="581"/>
      <c r="BO196" s="581"/>
      <c r="BP196" s="581"/>
      <c r="BQ196" s="581"/>
      <c r="BR196" s="581"/>
      <c r="BS196" s="581"/>
      <c r="BT196" s="581"/>
      <c r="BU196" s="581"/>
      <c r="BV196" s="581"/>
      <c r="BW196" s="904"/>
      <c r="BX196" s="678"/>
      <c r="BY196" s="677"/>
      <c r="BZ196" s="581"/>
      <c r="CA196" s="581"/>
      <c r="CB196" s="581"/>
      <c r="CC196" s="581"/>
      <c r="CD196" s="581"/>
      <c r="CE196" s="581"/>
      <c r="CF196" s="581"/>
      <c r="CG196" s="581"/>
      <c r="CH196" s="581"/>
      <c r="CI196" s="581"/>
      <c r="CJ196" s="581"/>
      <c r="CK196" s="581"/>
      <c r="CL196" s="581"/>
      <c r="CM196" s="581"/>
      <c r="CN196" s="581"/>
      <c r="CO196" s="581"/>
      <c r="CP196" s="581"/>
      <c r="CQ196" s="581"/>
      <c r="CR196" s="581"/>
      <c r="CS196" s="581"/>
      <c r="CT196" s="581"/>
      <c r="CU196" s="581"/>
      <c r="CV196" s="581"/>
      <c r="CW196" s="581"/>
      <c r="CX196" s="581"/>
      <c r="CY196" s="581"/>
      <c r="CZ196" s="581"/>
      <c r="DA196" s="581"/>
      <c r="DB196" s="1000"/>
      <c r="DC196" s="581"/>
      <c r="DD196" s="1000"/>
      <c r="DE196" s="677"/>
      <c r="DF196" s="581"/>
      <c r="DG196" s="581"/>
      <c r="DH196" s="581"/>
      <c r="DI196" s="581"/>
      <c r="DJ196" s="581"/>
      <c r="DK196" s="581"/>
      <c r="DL196" s="581"/>
      <c r="DM196" s="678"/>
    </row>
    <row r="197" spans="1:118" s="1695" customFormat="1" ht="16.5" customHeight="1" x14ac:dyDescent="0.25">
      <c r="A197" s="2064"/>
      <c r="B197" s="1789">
        <v>8</v>
      </c>
      <c r="C197" s="2082" t="s">
        <v>1282</v>
      </c>
      <c r="D197" s="2084">
        <f t="shared" si="5"/>
        <v>1</v>
      </c>
      <c r="E197" s="2078"/>
      <c r="F197" s="581"/>
      <c r="G197" s="581"/>
      <c r="H197" s="581"/>
      <c r="I197" s="581"/>
      <c r="J197" s="581"/>
      <c r="K197" s="581"/>
      <c r="L197" s="581"/>
      <c r="M197" s="678"/>
      <c r="N197" s="677"/>
      <c r="O197" s="581"/>
      <c r="P197" s="581">
        <v>1</v>
      </c>
      <c r="Q197" s="581"/>
      <c r="R197" s="581"/>
      <c r="S197" s="581"/>
      <c r="T197" s="581"/>
      <c r="U197" s="581"/>
      <c r="V197" s="581"/>
      <c r="W197" s="581"/>
      <c r="X197" s="581"/>
      <c r="Y197" s="678"/>
      <c r="Z197" s="677"/>
      <c r="AA197" s="581"/>
      <c r="AB197" s="581"/>
      <c r="AC197" s="581"/>
      <c r="AD197" s="581"/>
      <c r="AE197" s="581"/>
      <c r="AF197" s="581"/>
      <c r="AG197" s="581"/>
      <c r="AH197" s="581"/>
      <c r="AI197" s="581"/>
      <c r="AJ197" s="581"/>
      <c r="AK197" s="581"/>
      <c r="AL197" s="581"/>
      <c r="AM197" s="581"/>
      <c r="AN197" s="581"/>
      <c r="AO197" s="581"/>
      <c r="AP197" s="678"/>
      <c r="AQ197" s="677"/>
      <c r="AR197" s="581"/>
      <c r="AS197" s="581"/>
      <c r="AT197" s="581"/>
      <c r="AU197" s="581"/>
      <c r="AV197" s="581"/>
      <c r="AW197" s="581"/>
      <c r="AX197" s="581"/>
      <c r="AY197" s="581"/>
      <c r="AZ197" s="581"/>
      <c r="BA197" s="581"/>
      <c r="BB197" s="581"/>
      <c r="BC197" s="581"/>
      <c r="BD197" s="581"/>
      <c r="BE197" s="581"/>
      <c r="BF197" s="581"/>
      <c r="BG197" s="581"/>
      <c r="BH197" s="581"/>
      <c r="BI197" s="904"/>
      <c r="BJ197" s="678"/>
      <c r="BK197" s="542"/>
      <c r="BL197" s="581"/>
      <c r="BM197" s="581"/>
      <c r="BN197" s="581"/>
      <c r="BO197" s="581"/>
      <c r="BP197" s="581"/>
      <c r="BQ197" s="581"/>
      <c r="BR197" s="581"/>
      <c r="BS197" s="581"/>
      <c r="BT197" s="581"/>
      <c r="BU197" s="581"/>
      <c r="BV197" s="581"/>
      <c r="BW197" s="904"/>
      <c r="BX197" s="678"/>
      <c r="BY197" s="677"/>
      <c r="BZ197" s="581"/>
      <c r="CA197" s="581"/>
      <c r="CB197" s="581"/>
      <c r="CC197" s="581"/>
      <c r="CD197" s="581"/>
      <c r="CE197" s="581"/>
      <c r="CF197" s="581"/>
      <c r="CG197" s="581"/>
      <c r="CH197" s="581"/>
      <c r="CI197" s="581"/>
      <c r="CJ197" s="581"/>
      <c r="CK197" s="581"/>
      <c r="CL197" s="581"/>
      <c r="CM197" s="581"/>
      <c r="CN197" s="581"/>
      <c r="CO197" s="581"/>
      <c r="CP197" s="581"/>
      <c r="CQ197" s="581"/>
      <c r="CR197" s="581"/>
      <c r="CS197" s="581"/>
      <c r="CT197" s="581"/>
      <c r="CU197" s="581"/>
      <c r="CV197" s="581"/>
      <c r="CW197" s="581"/>
      <c r="CX197" s="581"/>
      <c r="CY197" s="581"/>
      <c r="CZ197" s="581"/>
      <c r="DA197" s="581"/>
      <c r="DB197" s="1000"/>
      <c r="DC197" s="581"/>
      <c r="DD197" s="1000"/>
      <c r="DE197" s="677"/>
      <c r="DF197" s="581"/>
      <c r="DG197" s="581"/>
      <c r="DH197" s="581"/>
      <c r="DI197" s="581"/>
      <c r="DJ197" s="581"/>
      <c r="DK197" s="581"/>
      <c r="DL197" s="581"/>
      <c r="DM197" s="678"/>
    </row>
    <row r="198" spans="1:118" s="1695" customFormat="1" ht="16.5" customHeight="1" thickBot="1" x14ac:dyDescent="0.3">
      <c r="A198" s="2064"/>
      <c r="B198" s="1790">
        <v>9</v>
      </c>
      <c r="C198" s="2082" t="s">
        <v>1283</v>
      </c>
      <c r="D198" s="2084">
        <f t="shared" si="5"/>
        <v>1</v>
      </c>
      <c r="E198" s="2078"/>
      <c r="F198" s="581"/>
      <c r="G198" s="581"/>
      <c r="H198" s="581"/>
      <c r="I198" s="581"/>
      <c r="J198" s="581"/>
      <c r="K198" s="581"/>
      <c r="L198" s="581"/>
      <c r="M198" s="678"/>
      <c r="N198" s="677"/>
      <c r="O198" s="581"/>
      <c r="P198" s="581">
        <v>1</v>
      </c>
      <c r="Q198" s="581"/>
      <c r="R198" s="581"/>
      <c r="S198" s="581"/>
      <c r="T198" s="581"/>
      <c r="U198" s="581"/>
      <c r="V198" s="581"/>
      <c r="W198" s="581"/>
      <c r="X198" s="581"/>
      <c r="Y198" s="678"/>
      <c r="Z198" s="677"/>
      <c r="AA198" s="581"/>
      <c r="AB198" s="581"/>
      <c r="AC198" s="581"/>
      <c r="AD198" s="581"/>
      <c r="AE198" s="581"/>
      <c r="AF198" s="581"/>
      <c r="AG198" s="581"/>
      <c r="AH198" s="581"/>
      <c r="AI198" s="581"/>
      <c r="AJ198" s="581"/>
      <c r="AK198" s="581"/>
      <c r="AL198" s="581"/>
      <c r="AM198" s="581"/>
      <c r="AN198" s="581"/>
      <c r="AO198" s="581"/>
      <c r="AP198" s="678"/>
      <c r="AQ198" s="677"/>
      <c r="AR198" s="581"/>
      <c r="AS198" s="581"/>
      <c r="AT198" s="581"/>
      <c r="AU198" s="581"/>
      <c r="AV198" s="581"/>
      <c r="AW198" s="581"/>
      <c r="AX198" s="581"/>
      <c r="AY198" s="581"/>
      <c r="AZ198" s="581"/>
      <c r="BA198" s="581"/>
      <c r="BB198" s="581"/>
      <c r="BC198" s="581"/>
      <c r="BD198" s="581"/>
      <c r="BE198" s="581"/>
      <c r="BF198" s="581"/>
      <c r="BG198" s="581"/>
      <c r="BH198" s="581"/>
      <c r="BI198" s="904"/>
      <c r="BJ198" s="678"/>
      <c r="BK198" s="542"/>
      <c r="BL198" s="581"/>
      <c r="BM198" s="581"/>
      <c r="BN198" s="581"/>
      <c r="BO198" s="581"/>
      <c r="BP198" s="581"/>
      <c r="BQ198" s="581"/>
      <c r="BR198" s="581"/>
      <c r="BS198" s="581"/>
      <c r="BT198" s="581"/>
      <c r="BU198" s="581"/>
      <c r="BV198" s="581"/>
      <c r="BW198" s="904"/>
      <c r="BX198" s="678"/>
      <c r="BY198" s="677"/>
      <c r="BZ198" s="581"/>
      <c r="CA198" s="581"/>
      <c r="CB198" s="581"/>
      <c r="CC198" s="581"/>
      <c r="CD198" s="581"/>
      <c r="CE198" s="581"/>
      <c r="CF198" s="581"/>
      <c r="CG198" s="581"/>
      <c r="CH198" s="581"/>
      <c r="CI198" s="581"/>
      <c r="CJ198" s="581"/>
      <c r="CK198" s="581"/>
      <c r="CL198" s="581"/>
      <c r="CM198" s="581"/>
      <c r="CN198" s="581"/>
      <c r="CO198" s="581"/>
      <c r="CP198" s="581"/>
      <c r="CQ198" s="581"/>
      <c r="CR198" s="581"/>
      <c r="CS198" s="581"/>
      <c r="CT198" s="581"/>
      <c r="CU198" s="581"/>
      <c r="CV198" s="581"/>
      <c r="CW198" s="581"/>
      <c r="CX198" s="581"/>
      <c r="CY198" s="581"/>
      <c r="CZ198" s="581"/>
      <c r="DA198" s="581"/>
      <c r="DB198" s="1000"/>
      <c r="DC198" s="581"/>
      <c r="DD198" s="1000"/>
      <c r="DE198" s="677"/>
      <c r="DF198" s="581"/>
      <c r="DG198" s="581"/>
      <c r="DH198" s="581"/>
      <c r="DI198" s="581"/>
      <c r="DJ198" s="581"/>
      <c r="DK198" s="581"/>
      <c r="DL198" s="581"/>
      <c r="DM198" s="678"/>
    </row>
    <row r="199" spans="1:118" s="1058" customFormat="1" ht="16.5" customHeight="1" thickBot="1" x14ac:dyDescent="0.3">
      <c r="A199" s="2065"/>
      <c r="B199" s="868">
        <v>10</v>
      </c>
      <c r="C199" s="2083" t="s">
        <v>1224</v>
      </c>
      <c r="D199" s="2085">
        <f t="shared" si="5"/>
        <v>1</v>
      </c>
      <c r="E199" s="2078"/>
      <c r="F199" s="581"/>
      <c r="G199" s="581"/>
      <c r="H199" s="581"/>
      <c r="I199" s="581"/>
      <c r="J199" s="581"/>
      <c r="K199" s="581"/>
      <c r="L199" s="581"/>
      <c r="M199" s="678"/>
      <c r="N199" s="677"/>
      <c r="O199" s="581"/>
      <c r="P199" s="581"/>
      <c r="Q199" s="581"/>
      <c r="R199" s="581"/>
      <c r="S199" s="581"/>
      <c r="T199" s="581"/>
      <c r="U199" s="581"/>
      <c r="V199" s="581"/>
      <c r="W199" s="581"/>
      <c r="X199" s="581"/>
      <c r="Y199" s="678"/>
      <c r="Z199" s="677"/>
      <c r="AA199" s="581"/>
      <c r="AB199" s="581"/>
      <c r="AC199" s="581"/>
      <c r="AD199" s="581"/>
      <c r="AE199" s="581"/>
      <c r="AF199" s="581"/>
      <c r="AG199" s="581"/>
      <c r="AH199" s="581"/>
      <c r="AI199" s="581"/>
      <c r="AJ199" s="581"/>
      <c r="AK199" s="581"/>
      <c r="AL199" s="581"/>
      <c r="AM199" s="581"/>
      <c r="AN199" s="581"/>
      <c r="AO199" s="581"/>
      <c r="AP199" s="678"/>
      <c r="AQ199" s="677"/>
      <c r="AR199" s="581"/>
      <c r="AS199" s="581"/>
      <c r="AT199" s="581"/>
      <c r="AU199" s="581"/>
      <c r="AV199" s="581"/>
      <c r="AW199" s="581"/>
      <c r="AX199" s="581"/>
      <c r="AY199" s="581"/>
      <c r="AZ199" s="581"/>
      <c r="BA199" s="581"/>
      <c r="BB199" s="581"/>
      <c r="BC199" s="581"/>
      <c r="BD199" s="581"/>
      <c r="BE199" s="581"/>
      <c r="BF199" s="581"/>
      <c r="BG199" s="581"/>
      <c r="BH199" s="581"/>
      <c r="BI199" s="904"/>
      <c r="BJ199" s="678"/>
      <c r="BK199" s="542"/>
      <c r="BL199" s="581"/>
      <c r="BM199" s="581"/>
      <c r="BN199" s="581"/>
      <c r="BO199" s="581"/>
      <c r="BP199" s="581"/>
      <c r="BQ199" s="581"/>
      <c r="BR199" s="581"/>
      <c r="BS199" s="581"/>
      <c r="BT199" s="581"/>
      <c r="BU199" s="581"/>
      <c r="BV199" s="581"/>
      <c r="BW199" s="904"/>
      <c r="BX199" s="678"/>
      <c r="BY199" s="677"/>
      <c r="BZ199" s="581"/>
      <c r="CA199" s="581"/>
      <c r="CB199" s="581"/>
      <c r="CC199" s="581"/>
      <c r="CD199" s="581"/>
      <c r="CE199" s="581"/>
      <c r="CF199" s="581"/>
      <c r="CG199" s="581"/>
      <c r="CH199" s="581"/>
      <c r="CI199" s="581"/>
      <c r="CJ199" s="581"/>
      <c r="CK199" s="581"/>
      <c r="CL199" s="581"/>
      <c r="CM199" s="581"/>
      <c r="CN199" s="581"/>
      <c r="CO199" s="581"/>
      <c r="CP199" s="581"/>
      <c r="CQ199" s="581"/>
      <c r="CR199" s="581"/>
      <c r="CS199" s="581"/>
      <c r="CT199" s="581"/>
      <c r="CU199" s="581"/>
      <c r="CV199" s="581"/>
      <c r="CW199" s="581"/>
      <c r="CX199" s="581"/>
      <c r="CY199" s="581"/>
      <c r="CZ199" s="581"/>
      <c r="DA199" s="581"/>
      <c r="DB199" s="1000">
        <v>1</v>
      </c>
      <c r="DC199" s="581"/>
      <c r="DD199" s="1000"/>
      <c r="DE199" s="677"/>
      <c r="DF199" s="581"/>
      <c r="DG199" s="581"/>
      <c r="DH199" s="581"/>
      <c r="DI199" s="581"/>
      <c r="DJ199" s="581"/>
      <c r="DK199" s="581"/>
      <c r="DL199" s="581"/>
      <c r="DM199" s="678"/>
    </row>
    <row r="200" spans="1:118" ht="15.75" thickBot="1" x14ac:dyDescent="0.3">
      <c r="B200" s="1377">
        <f>B46+B50+B76+B90+B112+B118+B126+B136+B146+B153+B180+B189+B199</f>
        <v>197</v>
      </c>
      <c r="C200" s="1378" t="s">
        <v>358</v>
      </c>
      <c r="D200" s="707">
        <f>SUM(D3:D199)</f>
        <v>533</v>
      </c>
      <c r="E200" s="709">
        <f>SUM(E3:E199)</f>
        <v>6</v>
      </c>
      <c r="F200" s="704">
        <f>SUM(F3:F199)</f>
        <v>3</v>
      </c>
      <c r="G200" s="704">
        <f>SUM(G3:G199)</f>
        <v>3</v>
      </c>
      <c r="H200" s="704">
        <f>SUM(H3:H199)</f>
        <v>3</v>
      </c>
      <c r="I200" s="704">
        <f>SUM(I3:I199)</f>
        <v>7</v>
      </c>
      <c r="J200" s="704">
        <f>SUM(J3:J199)</f>
        <v>6</v>
      </c>
      <c r="K200" s="704">
        <f>SUM(K3:K199)</f>
        <v>10</v>
      </c>
      <c r="L200" s="704">
        <f>SUM(L3:L199)</f>
        <v>3</v>
      </c>
      <c r="M200" s="706">
        <f>SUM(M3:M199)</f>
        <v>4</v>
      </c>
      <c r="N200" s="709">
        <f>SUM(N3:N199)</f>
        <v>2</v>
      </c>
      <c r="O200" s="704">
        <f>SUM(O3:O199)</f>
        <v>8</v>
      </c>
      <c r="P200" s="704">
        <f>SUM(P3:P199)</f>
        <v>13</v>
      </c>
      <c r="Q200" s="704">
        <f>SUM(Q3:Q199)</f>
        <v>6</v>
      </c>
      <c r="R200" s="704">
        <f>SUM(R3:R199)</f>
        <v>4</v>
      </c>
      <c r="S200" s="704">
        <f>SUM(S3:S199)</f>
        <v>2</v>
      </c>
      <c r="T200" s="704">
        <f>SUM(T3:T199)</f>
        <v>4</v>
      </c>
      <c r="U200" s="704">
        <f>SUM(U3:U199)</f>
        <v>7</v>
      </c>
      <c r="V200" s="704">
        <f>SUM(V3:V199)</f>
        <v>6</v>
      </c>
      <c r="W200" s="704">
        <f>SUM(W3:W199)</f>
        <v>4</v>
      </c>
      <c r="X200" s="704">
        <f>SUM(X3:X199)</f>
        <v>2</v>
      </c>
      <c r="Y200" s="706">
        <f>SUM(Y3:Y199)</f>
        <v>2</v>
      </c>
      <c r="Z200" s="709">
        <f>SUM(Z3:Z199)</f>
        <v>8</v>
      </c>
      <c r="AA200" s="704">
        <f>SUM(AA3:AA199)</f>
        <v>6</v>
      </c>
      <c r="AB200" s="704">
        <f>SUM(AB3:AB199)</f>
        <v>3</v>
      </c>
      <c r="AC200" s="704">
        <f>SUM(AC3:AC199)</f>
        <v>4</v>
      </c>
      <c r="AD200" s="704">
        <f>SUM(AD3:AD199)</f>
        <v>8</v>
      </c>
      <c r="AE200" s="704">
        <f>SUM(AE3:AE199)</f>
        <v>3</v>
      </c>
      <c r="AF200" s="704">
        <f>SUM(AF3:AF199)</f>
        <v>6</v>
      </c>
      <c r="AG200" s="704">
        <f>SUM(AG3:AG199)</f>
        <v>4</v>
      </c>
      <c r="AH200" s="704">
        <f>SUM(AH3:AH199)</f>
        <v>3</v>
      </c>
      <c r="AI200" s="704">
        <f>SUM(AI3:AI199)</f>
        <v>3</v>
      </c>
      <c r="AJ200" s="704">
        <f>SUM(AJ3:AJ199)</f>
        <v>3</v>
      </c>
      <c r="AK200" s="704">
        <f>SUM(AK3:AK199)</f>
        <v>3</v>
      </c>
      <c r="AL200" s="704">
        <f>SUM(AL3:AL199)</f>
        <v>4</v>
      </c>
      <c r="AM200" s="704">
        <f>SUM(AM3:AM199)</f>
        <v>5</v>
      </c>
      <c r="AN200" s="704">
        <f>SUM(AN3:AN199)</f>
        <v>4</v>
      </c>
      <c r="AO200" s="704">
        <f>SUM(AO3:AO199)</f>
        <v>7</v>
      </c>
      <c r="AP200" s="706">
        <f>SUM(AP3:AP199)</f>
        <v>4</v>
      </c>
      <c r="AQ200" s="705">
        <f>SUM(AQ3:AQ199)</f>
        <v>4</v>
      </c>
      <c r="AR200" s="704">
        <f>SUM(AR3:AR199)</f>
        <v>1</v>
      </c>
      <c r="AS200" s="704">
        <f>SUM(AS3:AS199)</f>
        <v>5</v>
      </c>
      <c r="AT200" s="704">
        <f>SUM(AT3:AT199)</f>
        <v>3</v>
      </c>
      <c r="AU200" s="704">
        <f>SUM(AU3:AU199)</f>
        <v>4</v>
      </c>
      <c r="AV200" s="704">
        <f>SUM(AV3:AV199)</f>
        <v>10</v>
      </c>
      <c r="AW200" s="704">
        <f>SUM(AW3:AW199)</f>
        <v>2</v>
      </c>
      <c r="AX200" s="704">
        <f>SUM(AX3:AX199)</f>
        <v>5</v>
      </c>
      <c r="AY200" s="704">
        <f>SUM(AY3:AY199)</f>
        <v>1</v>
      </c>
      <c r="AZ200" s="704">
        <f>SUM(AZ3:AZ199)</f>
        <v>9</v>
      </c>
      <c r="BA200" s="704">
        <f>SUM(BA3:BA199)</f>
        <v>3</v>
      </c>
      <c r="BB200" s="704">
        <f>SUM(BB3:BB199)</f>
        <v>9</v>
      </c>
      <c r="BC200" s="704">
        <f>SUM(BC3:BC199)</f>
        <v>4</v>
      </c>
      <c r="BD200" s="704">
        <f>SUM(BD3:BD199)</f>
        <v>4</v>
      </c>
      <c r="BE200" s="704">
        <f>SUM(BE3:BE199)</f>
        <v>4</v>
      </c>
      <c r="BF200" s="704">
        <f>SUM(BF3:BF199)</f>
        <v>3</v>
      </c>
      <c r="BG200" s="704">
        <f>SUM(BG3:BG199)</f>
        <v>3</v>
      </c>
      <c r="BH200" s="704">
        <f>SUM(BH3:BH199)</f>
        <v>5</v>
      </c>
      <c r="BI200" s="708">
        <f>SUM(BI3:BI199)</f>
        <v>2</v>
      </c>
      <c r="BJ200" s="708">
        <f>SUM(BJ3:BJ199)</f>
        <v>4</v>
      </c>
      <c r="BK200" s="709">
        <f>SUM(BK3:BK199)</f>
        <v>8</v>
      </c>
      <c r="BL200" s="704">
        <f>SUM(BL3:BL199)</f>
        <v>6</v>
      </c>
      <c r="BM200" s="704">
        <f>SUM(BM3:BM199)</f>
        <v>15</v>
      </c>
      <c r="BN200" s="704">
        <f>SUM(BN3:BN199)</f>
        <v>5</v>
      </c>
      <c r="BO200" s="704">
        <f>SUM(BO3:BO199)</f>
        <v>6</v>
      </c>
      <c r="BP200" s="704">
        <f>SUM(BP3:BP199)</f>
        <v>3</v>
      </c>
      <c r="BQ200" s="704">
        <f>SUM(BQ3:BQ199)</f>
        <v>3</v>
      </c>
      <c r="BR200" s="704">
        <f>SUM(BR3:BR199)</f>
        <v>2</v>
      </c>
      <c r="BS200" s="704">
        <f>SUM(BS3:BS199)</f>
        <v>4</v>
      </c>
      <c r="BT200" s="704">
        <f>SUM(BT3:BT199)</f>
        <v>5</v>
      </c>
      <c r="BU200" s="704">
        <f>SUM(BU3:BU199)</f>
        <v>6</v>
      </c>
      <c r="BV200" s="704">
        <f>SUM(BV3:BV199)</f>
        <v>5</v>
      </c>
      <c r="BW200" s="708">
        <f>SUM(BW3:BW199)</f>
        <v>11</v>
      </c>
      <c r="BX200" s="706">
        <f>SUM(BX3:BX199)</f>
        <v>2</v>
      </c>
      <c r="BY200" s="705">
        <f>SUM(BY3:BY199)</f>
        <v>5</v>
      </c>
      <c r="BZ200" s="704">
        <f>SUM(BZ3:BZ199)</f>
        <v>3</v>
      </c>
      <c r="CA200" s="704">
        <f>SUM(CA3:CA199)</f>
        <v>10</v>
      </c>
      <c r="CB200" s="704">
        <f>SUM(CB3:CB199)</f>
        <v>2</v>
      </c>
      <c r="CC200" s="704">
        <f>SUM(CC3:CC199)</f>
        <v>1</v>
      </c>
      <c r="CD200" s="704">
        <f>SUM(CD3:CD199)</f>
        <v>4</v>
      </c>
      <c r="CE200" s="704">
        <f>SUM(CE3:CE199)</f>
        <v>3</v>
      </c>
      <c r="CF200" s="704">
        <f>SUM(CF3:CF199)</f>
        <v>3</v>
      </c>
      <c r="CG200" s="704">
        <f>SUM(CG3:CG199)</f>
        <v>3</v>
      </c>
      <c r="CH200" s="704">
        <f>SUM(CH3:CH199)</f>
        <v>8</v>
      </c>
      <c r="CI200" s="704">
        <f>SUM(CI3:CI199)</f>
        <v>3</v>
      </c>
      <c r="CJ200" s="704">
        <f>SUM(CJ3:CJ199)</f>
        <v>10</v>
      </c>
      <c r="CK200" s="704">
        <f>SUM(CK3:CK199)</f>
        <v>2</v>
      </c>
      <c r="CL200" s="704">
        <f>SUM(CL3:CL199)</f>
        <v>6</v>
      </c>
      <c r="CM200" s="704">
        <f>SUM(CM3:CM199)</f>
        <v>3</v>
      </c>
      <c r="CN200" s="704">
        <f>SUM(CN3:CN199)</f>
        <v>3</v>
      </c>
      <c r="CO200" s="704">
        <f>SUM(CO3:CO199)</f>
        <v>5</v>
      </c>
      <c r="CP200" s="704">
        <f>SUM(CP3:CP199)</f>
        <v>1</v>
      </c>
      <c r="CQ200" s="704">
        <f>SUM(CQ3:CQ199)</f>
        <v>2</v>
      </c>
      <c r="CR200" s="704">
        <f>SUM(CR3:CR199)</f>
        <v>10</v>
      </c>
      <c r="CS200" s="704">
        <f>SUM(CS3:CS199)</f>
        <v>6</v>
      </c>
      <c r="CT200" s="704">
        <f>SUM(CT3:CT199)</f>
        <v>5</v>
      </c>
      <c r="CU200" s="704">
        <f>SUM(CU3:CU199)</f>
        <v>3</v>
      </c>
      <c r="CV200" s="704">
        <f t="shared" ref="CV200:DM200" si="6">SUM(CV3:CV199)</f>
        <v>2</v>
      </c>
      <c r="CW200" s="704">
        <f t="shared" si="6"/>
        <v>10</v>
      </c>
      <c r="CX200" s="704">
        <f t="shared" si="6"/>
        <v>4</v>
      </c>
      <c r="CY200" s="704">
        <f t="shared" si="6"/>
        <v>5</v>
      </c>
      <c r="CZ200" s="704">
        <f t="shared" si="6"/>
        <v>4</v>
      </c>
      <c r="DA200" s="704">
        <f t="shared" si="6"/>
        <v>11</v>
      </c>
      <c r="DB200" s="862">
        <f t="shared" si="6"/>
        <v>3</v>
      </c>
      <c r="DC200" s="704">
        <f t="shared" si="6"/>
        <v>10</v>
      </c>
      <c r="DD200" s="862">
        <f t="shared" si="6"/>
        <v>0</v>
      </c>
      <c r="DE200" s="709">
        <f t="shared" si="6"/>
        <v>5</v>
      </c>
      <c r="DF200" s="704">
        <f t="shared" si="6"/>
        <v>4</v>
      </c>
      <c r="DG200" s="704">
        <f t="shared" si="6"/>
        <v>2</v>
      </c>
      <c r="DH200" s="704">
        <f t="shared" si="6"/>
        <v>4</v>
      </c>
      <c r="DI200" s="704">
        <f t="shared" si="6"/>
        <v>4</v>
      </c>
      <c r="DJ200" s="704">
        <f t="shared" si="6"/>
        <v>5</v>
      </c>
      <c r="DK200" s="704">
        <f t="shared" si="6"/>
        <v>2</v>
      </c>
      <c r="DL200" s="704">
        <f t="shared" si="6"/>
        <v>6</v>
      </c>
      <c r="DM200" s="706">
        <f t="shared" si="6"/>
        <v>2</v>
      </c>
      <c r="DN200" s="863">
        <f>SUM(E200:DM200)</f>
        <v>533</v>
      </c>
    </row>
    <row r="201" spans="1:118" x14ac:dyDescent="0.25">
      <c r="C201" s="740" t="s">
        <v>210</v>
      </c>
      <c r="D201" s="741">
        <f>AVERAGE(E200:DM200)</f>
        <v>4.716814159292035</v>
      </c>
    </row>
  </sheetData>
  <sortState ref="C360:DN375">
    <sortCondition ref="C120"/>
  </sortState>
  <mergeCells count="24">
    <mergeCell ref="A47:A50"/>
    <mergeCell ref="A51:A76"/>
    <mergeCell ref="A77:A90"/>
    <mergeCell ref="D1:D2"/>
    <mergeCell ref="E1:M1"/>
    <mergeCell ref="C1:C2"/>
    <mergeCell ref="B1:B2"/>
    <mergeCell ref="A1:A2"/>
    <mergeCell ref="A3:A46"/>
    <mergeCell ref="A154:A180"/>
    <mergeCell ref="A181:A189"/>
    <mergeCell ref="A190:A199"/>
    <mergeCell ref="A91:A112"/>
    <mergeCell ref="A113:A118"/>
    <mergeCell ref="A119:A126"/>
    <mergeCell ref="A127:A136"/>
    <mergeCell ref="A137:A146"/>
    <mergeCell ref="A147:A153"/>
    <mergeCell ref="DE1:DM1"/>
    <mergeCell ref="BK1:BX1"/>
    <mergeCell ref="N1:Y1"/>
    <mergeCell ref="Z1:AP1"/>
    <mergeCell ref="AQ1:BJ1"/>
    <mergeCell ref="BY1:DD1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2024-2025 свод</vt:lpstr>
      <vt:lpstr>2024-2025 диаграммы</vt:lpstr>
      <vt:lpstr>2024-2025 исходные</vt:lpstr>
      <vt:lpstr>Организации-партнёры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2025-06-25T04:43:40Z</dcterms:modified>
</cp:coreProperties>
</file>